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1665" windowWidth="12600" windowHeight="10725" tabRatio="858" activeTab="0"/>
  </bookViews>
  <sheets>
    <sheet name="1" sheetId="10" r:id="rId1"/>
    <sheet name="II" sheetId="12" r:id="rId2"/>
    <sheet name="A.1.1" sheetId="23" r:id="rId3"/>
    <sheet name="A.1.2" sheetId="24" r:id="rId4"/>
    <sheet name="A.2.1" sheetId="13" r:id="rId5"/>
    <sheet name="A.2.2" sheetId="27" r:id="rId6"/>
    <sheet name="A.3.1" sheetId="36" r:id="rId7"/>
    <sheet name="A.4.1" sheetId="14" r:id="rId8"/>
    <sheet name="A.5.1" sheetId="16" r:id="rId9"/>
    <sheet name="A.5.2" sheetId="25" r:id="rId10"/>
    <sheet name="A.6.1" sheetId="22" r:id="rId11"/>
    <sheet name="A.7.1" sheetId="17" r:id="rId12"/>
    <sheet name="A.8.1" sheetId="15" r:id="rId13"/>
    <sheet name="A.9.1" sheetId="21" r:id="rId14"/>
    <sheet name="A.9.2" sheetId="26" r:id="rId15"/>
    <sheet name="A.10.1 " sheetId="18" r:id="rId16"/>
    <sheet name="A.10.2" sheetId="28" r:id="rId17"/>
    <sheet name="B.1.1" sheetId="44" r:id="rId18"/>
    <sheet name="B.2.1" sheetId="19" r:id="rId19"/>
    <sheet name="B.3.1" sheetId="20" r:id="rId20"/>
    <sheet name="C" sheetId="45" r:id="rId21"/>
    <sheet name="D.1.1" sheetId="38" r:id="rId22"/>
    <sheet name="D.1.2" sheetId="34" r:id="rId23"/>
    <sheet name="D.2.1" sheetId="39" r:id="rId24"/>
    <sheet name="D.2.2" sheetId="29" r:id="rId25"/>
    <sheet name="D.3.1" sheetId="40" r:id="rId26"/>
    <sheet name="D.3.2" sheetId="33" r:id="rId27"/>
    <sheet name="D.4.1" sheetId="41" r:id="rId28"/>
    <sheet name="D.4.2" sheetId="30" r:id="rId29"/>
    <sheet name="D.5.1" sheetId="42" r:id="rId30"/>
    <sheet name="D.5.2" sheetId="31" r:id="rId31"/>
    <sheet name="D.7.1" sheetId="46" r:id="rId32"/>
    <sheet name="D.6.1" sheetId="32" r:id="rId33"/>
    <sheet name="E" sheetId="35" r:id="rId34"/>
    <sheet name="Definiranje polja" sheetId="6" state="hidden"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AAA" localSheetId="17">#REF!</definedName>
    <definedName name="AAAA" localSheetId="20">#REF!</definedName>
    <definedName name="AAAA">#REF!</definedName>
    <definedName name="EXPHV1" localSheetId="0">#REF!</definedName>
    <definedName name="EXPHV1" localSheetId="2">'A.1.1'!#REF!</definedName>
    <definedName name="EXPHV1" localSheetId="15">#REF!</definedName>
    <definedName name="EXPHV1" localSheetId="4">'A.2.1'!#REF!</definedName>
    <definedName name="EXPHV1" localSheetId="6">'A.3.1'!#REF!</definedName>
    <definedName name="EXPHV1" localSheetId="7">'A.4.1'!#REF!</definedName>
    <definedName name="EXPHV1" localSheetId="8">'A.5.1'!#REF!</definedName>
    <definedName name="EXPHV1" localSheetId="10">'A.6.1'!#REF!</definedName>
    <definedName name="EXPHV1" localSheetId="11">'A.7.1'!#REF!</definedName>
    <definedName name="EXPHV1" localSheetId="12">'A.8.1'!#REF!</definedName>
    <definedName name="EXPHV1" localSheetId="13">'A.9.1'!#REF!</definedName>
    <definedName name="EXPHV1" localSheetId="17">'B.1.1'!#REF!</definedName>
    <definedName name="EXPHV1" localSheetId="18">'B.2.1'!#REF!</definedName>
    <definedName name="EXPHV1" localSheetId="19">'B.3.1'!#REF!</definedName>
    <definedName name="EXPHV1" localSheetId="20">#REF!</definedName>
    <definedName name="EXPHV1" localSheetId="21">'D.1.1'!#REF!</definedName>
    <definedName name="EXPHV1" localSheetId="23">'D.2.1'!#REF!</definedName>
    <definedName name="EXPHV1" localSheetId="25">'D.3.1'!#REF!</definedName>
    <definedName name="EXPHV1" localSheetId="27">'D.4.1'!#REF!</definedName>
    <definedName name="EXPHV1" localSheetId="29">'D.5.1'!#REF!</definedName>
    <definedName name="EXPHV1" localSheetId="31">'D.7.1'!#REF!</definedName>
    <definedName name="EXPHV1" localSheetId="33">'E'!#REF!</definedName>
    <definedName name="EXPHV1" localSheetId="1">'II'!#REF!</definedName>
    <definedName name="EXPHV1_1" localSheetId="0">#REF!</definedName>
    <definedName name="EXPHV1_1" localSheetId="2">'A.1.1'!#REF!</definedName>
    <definedName name="EXPHV1_1" localSheetId="15">#REF!</definedName>
    <definedName name="EXPHV1_1" localSheetId="4">'A.2.1'!#REF!</definedName>
    <definedName name="EXPHV1_1" localSheetId="6">'A.3.1'!#REF!</definedName>
    <definedName name="EXPHV1_1" localSheetId="7">'A.4.1'!#REF!</definedName>
    <definedName name="EXPHV1_1" localSheetId="8">'A.5.1'!#REF!</definedName>
    <definedName name="EXPHV1_1" localSheetId="10">'A.6.1'!#REF!</definedName>
    <definedName name="EXPHV1_1" localSheetId="11">'A.7.1'!#REF!</definedName>
    <definedName name="EXPHV1_1" localSheetId="12">'A.8.1'!#REF!</definedName>
    <definedName name="EXPHV1_1" localSheetId="13">'A.9.1'!#REF!</definedName>
    <definedName name="EXPHV1_1" localSheetId="17">'B.1.1'!#REF!</definedName>
    <definedName name="EXPHV1_1" localSheetId="18">'B.2.1'!#REF!</definedName>
    <definedName name="EXPHV1_1" localSheetId="19">'B.3.1'!#REF!</definedName>
    <definedName name="EXPHV1_1" localSheetId="20">#REF!</definedName>
    <definedName name="EXPHV1_1" localSheetId="21">'D.1.1'!#REF!</definedName>
    <definedName name="EXPHV1_1" localSheetId="23">'D.2.1'!#REF!</definedName>
    <definedName name="EXPHV1_1" localSheetId="25">'D.3.1'!#REF!</definedName>
    <definedName name="EXPHV1_1" localSheetId="27">'D.4.1'!#REF!</definedName>
    <definedName name="EXPHV1_1" localSheetId="29">'D.5.1'!#REF!</definedName>
    <definedName name="EXPHV1_1" localSheetId="31">'D.7.1'!#REF!</definedName>
    <definedName name="EXPHV1_1" localSheetId="33">'E'!#REF!</definedName>
    <definedName name="EXPHV1_1" localSheetId="1">'II'!#REF!</definedName>
    <definedName name="HIDRA" localSheetId="15">'[1]FAKTORI'!$B$4</definedName>
    <definedName name="HIDRA" localSheetId="16">'[2]FAKTORI'!$B$4</definedName>
    <definedName name="HIDRA" localSheetId="5">'[2]FAKTORI'!$B$4</definedName>
    <definedName name="HIDRA" localSheetId="9">'[3]FAKTORI'!$B$4</definedName>
    <definedName name="HIDRA" localSheetId="11">'[2]FAKTORI'!$B$4</definedName>
    <definedName name="HIDRA" localSheetId="12">'[2]FAKTORI'!$B$4</definedName>
    <definedName name="HIDRA" localSheetId="14">'[2]FAKTORI'!$B$4</definedName>
    <definedName name="HIDRA" localSheetId="17">'[4]FAKTORI'!$B$4</definedName>
    <definedName name="HIDRA" localSheetId="18">'[2]FAKTORI'!$B$4</definedName>
    <definedName name="HIDRA" localSheetId="19">'[5]FAKTORI'!$B$4</definedName>
    <definedName name="HIDRA" localSheetId="20">'[2]FAKTORI'!$B$4</definedName>
    <definedName name="HIDRA" localSheetId="22">'[2]FAKTORI'!$B$4</definedName>
    <definedName name="HIDRA" localSheetId="24">'[2]FAKTORI'!$B$4</definedName>
    <definedName name="HIDRA" localSheetId="26">'[2]FAKTORI'!$B$4</definedName>
    <definedName name="HIDRA" localSheetId="28">'[2]FAKTORI'!$B$4</definedName>
    <definedName name="HIDRA" localSheetId="30">'[2]FAKTORI'!$B$4</definedName>
    <definedName name="HIDRA" localSheetId="32">'[2]FAKTORI'!$B$4</definedName>
    <definedName name="HIDRA">'[4]FAKTORI'!$B$4</definedName>
    <definedName name="POPUST" localSheetId="0">#REF!</definedName>
    <definedName name="POPUST" localSheetId="2">#REF!</definedName>
    <definedName name="POPUST" localSheetId="3">#REF!</definedName>
    <definedName name="POPUST" localSheetId="15">#REF!</definedName>
    <definedName name="POPUST" localSheetId="16">#REF!</definedName>
    <definedName name="POPUST" localSheetId="4">#REF!</definedName>
    <definedName name="POPUST" localSheetId="5">#REF!</definedName>
    <definedName name="POPUST" localSheetId="6">#REF!</definedName>
    <definedName name="POPUST" localSheetId="7">#REF!</definedName>
    <definedName name="POPUST" localSheetId="8">#REF!</definedName>
    <definedName name="POPUST" localSheetId="9">#REF!</definedName>
    <definedName name="POPUST" localSheetId="10">#REF!</definedName>
    <definedName name="POPUST" localSheetId="11">#REF!</definedName>
    <definedName name="POPUST" localSheetId="12">#REF!</definedName>
    <definedName name="POPUST" localSheetId="13">#REF!</definedName>
    <definedName name="POPUST" localSheetId="14">#REF!</definedName>
    <definedName name="POPUST" localSheetId="17">#REF!</definedName>
    <definedName name="POPUST" localSheetId="18">#REF!</definedName>
    <definedName name="POPUST" localSheetId="19">#REF!</definedName>
    <definedName name="POPUST" localSheetId="20">#REF!</definedName>
    <definedName name="POPUST" localSheetId="21">#REF!</definedName>
    <definedName name="POPUST" localSheetId="22">#REF!</definedName>
    <definedName name="POPUST" localSheetId="23">#REF!</definedName>
    <definedName name="POPUST" localSheetId="24">#REF!</definedName>
    <definedName name="POPUST" localSheetId="25">#REF!</definedName>
    <definedName name="POPUST" localSheetId="26">#REF!</definedName>
    <definedName name="POPUST" localSheetId="27">#REF!</definedName>
    <definedName name="POPUST" localSheetId="28">#REF!</definedName>
    <definedName name="POPUST" localSheetId="29">#REF!</definedName>
    <definedName name="POPUST" localSheetId="30">#REF!</definedName>
    <definedName name="POPUST" localSheetId="32">#REF!</definedName>
    <definedName name="POPUST" localSheetId="31">#REF!</definedName>
    <definedName name="POPUST" localSheetId="33">#REF!</definedName>
    <definedName name="POPUST" localSheetId="1">#REF!</definedName>
    <definedName name="POPUST">#REF!</definedName>
    <definedName name="POPUST_2" localSheetId="15">'[6]FAKTORI'!$B$3</definedName>
    <definedName name="POPUST_2" localSheetId="16">'[7]FAKTORI'!$B$3</definedName>
    <definedName name="POPUST_2" localSheetId="5">'[7]FAKTORI'!$B$3</definedName>
    <definedName name="POPUST_2" localSheetId="9">'[8]FAKTORI'!$B$3</definedName>
    <definedName name="POPUST_2" localSheetId="11">'[7]FAKTORI'!$B$3</definedName>
    <definedName name="POPUST_2" localSheetId="12">'[7]FAKTORI'!$B$3</definedName>
    <definedName name="POPUST_2" localSheetId="14">'[7]FAKTORI'!$B$3</definedName>
    <definedName name="POPUST_2" localSheetId="17">'[9]FAKTORI'!$B$3</definedName>
    <definedName name="POPUST_2" localSheetId="18">'[7]FAKTORI'!$B$3</definedName>
    <definedName name="POPUST_2" localSheetId="19">'[10]FAKTORI'!$B$3</definedName>
    <definedName name="POPUST_2" localSheetId="20">'[7]FAKTORI'!$B$3</definedName>
    <definedName name="POPUST_2" localSheetId="22">'[7]FAKTORI'!$B$3</definedName>
    <definedName name="POPUST_2" localSheetId="24">'[7]FAKTORI'!$B$3</definedName>
    <definedName name="POPUST_2" localSheetId="26">'[7]FAKTORI'!$B$3</definedName>
    <definedName name="POPUST_2" localSheetId="28">'[7]FAKTORI'!$B$3</definedName>
    <definedName name="POPUST_2" localSheetId="30">'[7]FAKTORI'!$B$3</definedName>
    <definedName name="POPUST_2" localSheetId="32">'[7]FAKTORI'!$B$3</definedName>
    <definedName name="POPUST_2">'[9]FAKTORI'!$B$3</definedName>
    <definedName name="_xlnm.Print_Area" localSheetId="2">'A.1.1'!$A$1:$G$493</definedName>
    <definedName name="_xlnm.Print_Area" localSheetId="3">'A.1.2'!$A$1:$G$323</definedName>
    <definedName name="_xlnm.Print_Area" localSheetId="15">'A.10.1 '!$A$1:$G$409</definedName>
    <definedName name="_xlnm.Print_Area" localSheetId="16">'A.10.2'!$A$1:$G$128</definedName>
    <definedName name="_xlnm.Print_Area" localSheetId="4">'A.2.1'!$A$1:$G$598</definedName>
    <definedName name="_xlnm.Print_Area" localSheetId="5">'A.2.2'!$A$1:$G$273</definedName>
    <definedName name="_xlnm.Print_Area" localSheetId="6">'A.3.1'!$A$1:$G$414</definedName>
    <definedName name="_xlnm.Print_Area" localSheetId="7">'A.4.1'!$A$1:$G$282</definedName>
    <definedName name="_xlnm.Print_Area" localSheetId="8">'A.5.1'!$A$1:$G$406</definedName>
    <definedName name="_xlnm.Print_Area" localSheetId="9">'A.5.2'!$A$1:$G$112</definedName>
    <definedName name="_xlnm.Print_Area" localSheetId="10">'A.6.1'!$A$1:$G$360</definedName>
    <definedName name="_xlnm.Print_Area" localSheetId="11">'A.7.1'!$A$1:$G$345</definedName>
    <definedName name="_xlnm.Print_Area" localSheetId="12">'A.8.1'!$A$1:$G$353</definedName>
    <definedName name="_xlnm.Print_Area" localSheetId="13">'A.9.1'!$A$1:$G$572</definedName>
    <definedName name="_xlnm.Print_Area" localSheetId="14">'A.9.2'!$A$1:$G$263</definedName>
    <definedName name="_xlnm.Print_Area" localSheetId="17">'B.1.1'!$A$1:$H$568</definedName>
    <definedName name="_xlnm.Print_Area" localSheetId="18">'B.2.1'!$A$1:$G$132</definedName>
    <definedName name="_xlnm.Print_Area" localSheetId="19">'B.3.1'!$A$1:$G$327</definedName>
    <definedName name="_xlnm.Print_Area" localSheetId="20">'C'!$A$1:$G$132</definedName>
    <definedName name="_xlnm.Print_Area" localSheetId="21">'D.1.1'!$A$1:$G$183</definedName>
    <definedName name="_xlnm.Print_Area" localSheetId="22">'D.1.2'!$A$1:$G$165</definedName>
    <definedName name="_xlnm.Print_Area" localSheetId="23">'D.2.1'!$A$1:$G$76</definedName>
    <definedName name="_xlnm.Print_Area" localSheetId="24">'D.2.2'!$A$1:$G$136</definedName>
    <definedName name="_xlnm.Print_Area" localSheetId="25">'D.3.1'!$A$1:$G$194</definedName>
    <definedName name="_xlnm.Print_Area" localSheetId="26">'D.3.2'!$A$1:$G$157</definedName>
    <definedName name="_xlnm.Print_Area" localSheetId="27">'D.4.1'!$A$1:$G$55</definedName>
    <definedName name="_xlnm.Print_Area" localSheetId="28">'D.4.2'!$A$1:$G$121</definedName>
    <definedName name="_xlnm.Print_Area" localSheetId="29">'D.5.1'!$A$1:$G$57</definedName>
    <definedName name="_xlnm.Print_Area" localSheetId="30">'D.5.2'!$A$1:$G$137</definedName>
    <definedName name="_xlnm.Print_Area" localSheetId="32">'D.6.1'!$A$1:$G$129</definedName>
    <definedName name="_xlnm.Print_Area" localSheetId="31">'D.7.1'!$A$1:$G$131</definedName>
    <definedName name="_xlnm.Print_Area" localSheetId="33">'E'!$A$1:$G$735</definedName>
    <definedName name="PU_KONSTRUKTOR_kom.popust" localSheetId="0">'[11]Faktori'!$B$1</definedName>
    <definedName name="PU_KONSTRUKTOR_kom.popust" localSheetId="2">'[11]Faktori'!$B$1</definedName>
    <definedName name="PU_KONSTRUKTOR_kom.popust" localSheetId="15">'[12]Faktori'!$B$1</definedName>
    <definedName name="PU_KONSTRUKTOR_kom.popust" localSheetId="4">'[11]Faktori'!$B$1</definedName>
    <definedName name="PU_KONSTRUKTOR_kom.popust" localSheetId="6">'[11]Faktori'!$B$1</definedName>
    <definedName name="PU_KONSTRUKTOR_kom.popust" localSheetId="7">'[11]Faktori'!$B$1</definedName>
    <definedName name="PU_KONSTRUKTOR_kom.popust" localSheetId="8">'[11]Faktori'!$B$1</definedName>
    <definedName name="PU_KONSTRUKTOR_kom.popust" localSheetId="10">'[11]Faktori'!$B$1</definedName>
    <definedName name="PU_KONSTRUKTOR_kom.popust" localSheetId="11">'[13]Faktori'!$B$1</definedName>
    <definedName name="PU_KONSTRUKTOR_kom.popust" localSheetId="12">'[13]Faktori'!$B$1</definedName>
    <definedName name="PU_KONSTRUKTOR_kom.popust" localSheetId="13">'[11]Faktori'!$B$1</definedName>
    <definedName name="PU_KONSTRUKTOR_kom.popust" localSheetId="17">'[11]Faktori'!$B$1</definedName>
    <definedName name="PU_KONSTRUKTOR_kom.popust" localSheetId="18">'[13]Faktori'!$B$1</definedName>
    <definedName name="PU_KONSTRUKTOR_kom.popust" localSheetId="19">'[14]Faktori'!$B$1</definedName>
    <definedName name="PU_KONSTRUKTOR_kom.popust" localSheetId="20">'[13]Faktori'!$B$1</definedName>
    <definedName name="PU_KONSTRUKTOR_kom.popust" localSheetId="21">'[11]Faktori'!$B$1</definedName>
    <definedName name="PU_KONSTRUKTOR_kom.popust" localSheetId="23">'[11]Faktori'!$B$1</definedName>
    <definedName name="PU_KONSTRUKTOR_kom.popust" localSheetId="25">'[11]Faktori'!$B$1</definedName>
    <definedName name="PU_KONSTRUKTOR_kom.popust" localSheetId="27">'[11]Faktori'!$B$1</definedName>
    <definedName name="PU_KONSTRUKTOR_kom.popust" localSheetId="29">'[11]Faktori'!$B$1</definedName>
    <definedName name="PU_KONSTRUKTOR_kom.popust" localSheetId="31">'[11]Faktori'!$B$1</definedName>
    <definedName name="PU_KONSTRUKTOR_kom.popust" localSheetId="33">'[11]Faktori'!$B$1</definedName>
    <definedName name="PU_KONSTRUKTOR_kom.popust" localSheetId="1">'[11]Faktori'!$B$1</definedName>
    <definedName name="Query_from_PrimaveraSDK_PE" localSheetId="0">#REF!</definedName>
    <definedName name="Query_from_PrimaveraSDK_PE" localSheetId="2">'A.1.1'!#REF!</definedName>
    <definedName name="Query_from_PrimaveraSDK_PE" localSheetId="15">#REF!</definedName>
    <definedName name="Query_from_PrimaveraSDK_PE" localSheetId="4">'A.2.1'!#REF!</definedName>
    <definedName name="Query_from_PrimaveraSDK_PE" localSheetId="6">'A.3.1'!#REF!</definedName>
    <definedName name="Query_from_PrimaveraSDK_PE" localSheetId="7">'A.4.1'!#REF!</definedName>
    <definedName name="Query_from_PrimaveraSDK_PE" localSheetId="8">'A.5.1'!#REF!</definedName>
    <definedName name="Query_from_PrimaveraSDK_PE" localSheetId="10">'A.6.1'!#REF!</definedName>
    <definedName name="Query_from_PrimaveraSDK_PE" localSheetId="11">'A.7.1'!#REF!</definedName>
    <definedName name="Query_from_PrimaveraSDK_PE" localSheetId="12">'A.8.1'!#REF!</definedName>
    <definedName name="Query_from_PrimaveraSDK_PE" localSheetId="13">'A.9.1'!#REF!</definedName>
    <definedName name="Query_from_PrimaveraSDK_PE" localSheetId="17">'B.1.1'!#REF!</definedName>
    <definedName name="Query_from_PrimaveraSDK_PE" localSheetId="18">'B.2.1'!#REF!</definedName>
    <definedName name="Query_from_PrimaveraSDK_PE" localSheetId="19">'B.3.1'!#REF!</definedName>
    <definedName name="Query_from_PrimaveraSDK_PE" localSheetId="20">#REF!</definedName>
    <definedName name="Query_from_PrimaveraSDK_PE" localSheetId="21">'D.1.1'!#REF!</definedName>
    <definedName name="Query_from_PrimaveraSDK_PE" localSheetId="23">'D.2.1'!#REF!</definedName>
    <definedName name="Query_from_PrimaveraSDK_PE" localSheetId="25">'D.3.1'!#REF!</definedName>
    <definedName name="Query_from_PrimaveraSDK_PE" localSheetId="27">'D.4.1'!#REF!</definedName>
    <definedName name="Query_from_PrimaveraSDK_PE" localSheetId="29">'D.5.1'!#REF!</definedName>
    <definedName name="Query_from_PrimaveraSDK_PE" localSheetId="31">'D.7.1'!#REF!</definedName>
    <definedName name="Query_from_PrimaveraSDK_PE" localSheetId="33">'E'!#REF!</definedName>
    <definedName name="Query_from_PrimaveraSDK_PE" localSheetId="1">'II'!#REF!</definedName>
    <definedName name="_xlnm.Print_Titles" localSheetId="2">'A.1.1'!$1:$2</definedName>
    <definedName name="_xlnm.Print_Titles" localSheetId="3">'A.1.2'!$1:$2</definedName>
    <definedName name="_xlnm.Print_Titles" localSheetId="4">'A.2.1'!$1:$2</definedName>
    <definedName name="_xlnm.Print_Titles" localSheetId="5">'A.2.2'!$1:$2</definedName>
    <definedName name="_xlnm.Print_Titles" localSheetId="6">'A.3.1'!$1:$2</definedName>
    <definedName name="_xlnm.Print_Titles" localSheetId="7">'A.4.1'!$1:$2</definedName>
    <definedName name="_xlnm.Print_Titles" localSheetId="8">'A.5.1'!$1:$2</definedName>
    <definedName name="_xlnm.Print_Titles" localSheetId="9">'A.5.2'!$1:$2</definedName>
    <definedName name="_xlnm.Print_Titles" localSheetId="10">'A.6.1'!$1:$2</definedName>
    <definedName name="_xlnm.Print_Titles" localSheetId="11">'A.7.1'!$1:$2</definedName>
    <definedName name="_xlnm.Print_Titles" localSheetId="12">'A.8.1'!$1:$2</definedName>
    <definedName name="_xlnm.Print_Titles" localSheetId="13">'A.9.1'!$1:$2</definedName>
    <definedName name="_xlnm.Print_Titles" localSheetId="14">'A.9.2'!$1:$2</definedName>
    <definedName name="_xlnm.Print_Titles" localSheetId="15">'A.10.1 '!$1:$2</definedName>
    <definedName name="_xlnm.Print_Titles" localSheetId="16">'A.10.2'!$1:$2</definedName>
    <definedName name="_xlnm.Print_Titles" localSheetId="17">'B.1.1'!$1:$2</definedName>
    <definedName name="_xlnm.Print_Titles" localSheetId="18">'B.2.1'!$1:$2</definedName>
    <definedName name="_xlnm.Print_Titles" localSheetId="19">'B.3.1'!$1:$2</definedName>
    <definedName name="_xlnm.Print_Titles" localSheetId="20">'C'!$1:$2</definedName>
    <definedName name="_xlnm.Print_Titles" localSheetId="21">'D.1.1'!$1:$2</definedName>
    <definedName name="_xlnm.Print_Titles" localSheetId="22">'D.1.2'!$1:$2</definedName>
    <definedName name="_xlnm.Print_Titles" localSheetId="23">'D.2.1'!$1:$2</definedName>
    <definedName name="_xlnm.Print_Titles" localSheetId="24">'D.2.2'!$1:$2</definedName>
    <definedName name="_xlnm.Print_Titles" localSheetId="25">'D.3.1'!$1:$2</definedName>
    <definedName name="_xlnm.Print_Titles" localSheetId="26">'D.3.2'!$1:$2</definedName>
    <definedName name="_xlnm.Print_Titles" localSheetId="27">'D.4.1'!$1:$2</definedName>
    <definedName name="_xlnm.Print_Titles" localSheetId="28">'D.4.2'!$1:$2</definedName>
    <definedName name="_xlnm.Print_Titles" localSheetId="29">'D.5.1'!$1:$2</definedName>
    <definedName name="_xlnm.Print_Titles" localSheetId="30">'D.5.2'!$1:$2</definedName>
    <definedName name="_xlnm.Print_Titles" localSheetId="31">'D.7.1'!$1:$2</definedName>
    <definedName name="_xlnm.Print_Titles" localSheetId="32">'D.6.1'!$1:$2</definedName>
    <definedName name="_xlnm.Print_Titles" localSheetId="33">'E'!$1:$2</definedName>
  </definedNames>
  <calcPr calcId="145621"/>
</workbook>
</file>

<file path=xl/sharedStrings.xml><?xml version="1.0" encoding="utf-8"?>
<sst xmlns="http://schemas.openxmlformats.org/spreadsheetml/2006/main" count="23902" uniqueCount="3598">
  <si>
    <t>6: Postotci faktora</t>
  </si>
  <si>
    <t>Aktivnost</t>
  </si>
  <si>
    <t>8: Formula</t>
  </si>
  <si>
    <t>9: Polja za primaveru</t>
  </si>
  <si>
    <t>Resource Assigment</t>
  </si>
  <si>
    <t>Definiranje formata grupiranja</t>
  </si>
  <si>
    <t>Nivo</t>
  </si>
  <si>
    <t>Font</t>
  </si>
  <si>
    <t>Size</t>
  </si>
  <si>
    <t>Bold</t>
  </si>
  <si>
    <t>Italic</t>
  </si>
  <si>
    <t>Boja fonta</t>
  </si>
  <si>
    <t>Veličina retka</t>
  </si>
  <si>
    <t>Arial</t>
  </si>
  <si>
    <t>LEGENDA:</t>
  </si>
  <si>
    <t>fiksni redosljed i ne dirat</t>
  </si>
  <si>
    <t>dalje se mogu dodavati redovi po želji, ali se mora paziti da se naslov polja pridruži postojećem nazivu polja u Primaveri (activity code, notebook, date  ili UDF)</t>
  </si>
  <si>
    <t>PRIPREMNI RADOVI</t>
  </si>
  <si>
    <t>ZEMLJANI RADOVI</t>
  </si>
  <si>
    <t>BETONSKI I ARMIRANO BETONSKI RADOVI</t>
  </si>
  <si>
    <t>ASFALTERSKI RADOVI</t>
  </si>
  <si>
    <t>OSTALI RADOVI</t>
  </si>
  <si>
    <t>m'</t>
  </si>
  <si>
    <t>Osiguranje prometa za vrijeme izvođenja radova na izgradnji kanalizacije (kolektora, tlačnih cjevovoda i crpnih stanica), po i uz prometnice. Regulaciju prometa provesti postavom raznih prometnih i svjetlosnih signala. Izvesti prema prometnom rješenju i zahtjevu ustanove nadležne za sigurnost prometa.
Obračun kompletno izvedenih radova.</t>
  </si>
  <si>
    <t>m³</t>
  </si>
  <si>
    <t>m²</t>
  </si>
  <si>
    <t>ID aktivnosti</t>
  </si>
  <si>
    <t>ID resursa</t>
  </si>
  <si>
    <t>Tip dokumenta</t>
  </si>
  <si>
    <t>Tip recorda</t>
  </si>
  <si>
    <t>row id</t>
  </si>
  <si>
    <t>Stavka u troškovniku</t>
  </si>
  <si>
    <t>Stavka</t>
  </si>
  <si>
    <t>Opis radova</t>
  </si>
  <si>
    <t>Dodatni opis</t>
  </si>
  <si>
    <t>Oznaka SKC</t>
  </si>
  <si>
    <t>jedinica mjere</t>
  </si>
  <si>
    <t>količina</t>
  </si>
  <si>
    <t>jed. Cijena</t>
  </si>
  <si>
    <t xml:space="preserve">sumarni faktor </t>
  </si>
  <si>
    <t>jed. Cijena sa faktorom</t>
  </si>
  <si>
    <t>Ugovoreno</t>
  </si>
  <si>
    <t>Ugovoreno ( sa PDV)</t>
  </si>
  <si>
    <t>Planirani početak</t>
  </si>
  <si>
    <t>Planirani završetak</t>
  </si>
  <si>
    <t>task_id</t>
  </si>
  <si>
    <t>rsrc_id</t>
  </si>
  <si>
    <t>tip dokumenta</t>
  </si>
  <si>
    <t>task_row_id</t>
  </si>
  <si>
    <t>stTroskovnika</t>
  </si>
  <si>
    <t>poz. Plana</t>
  </si>
  <si>
    <t>SKC</t>
  </si>
  <si>
    <t>jed. mjere</t>
  </si>
  <si>
    <t>kol. iz ugovora</t>
  </si>
  <si>
    <t>jed. cijena</t>
  </si>
  <si>
    <t>target_start_date</t>
  </si>
  <si>
    <t>target_end_date</t>
  </si>
  <si>
    <t>Definiranje korisničkih polja u izvještajima</t>
  </si>
  <si>
    <t>početak</t>
  </si>
  <si>
    <t>kraj</t>
  </si>
  <si>
    <t>redak od kojeg počinje</t>
  </si>
  <si>
    <t>stupac od kojeg počinju korisnička polja</t>
  </si>
  <si>
    <t>List excela</t>
  </si>
  <si>
    <t>ugovorni troskovnik</t>
  </si>
  <si>
    <t>Legenda:</t>
  </si>
  <si>
    <t>Rekapitulacija</t>
  </si>
  <si>
    <t>Iznos PDV-a</t>
  </si>
  <si>
    <t>Vrsta polja</t>
  </si>
  <si>
    <t>0: ne prenosi se</t>
  </si>
  <si>
    <t>Napomena</t>
  </si>
  <si>
    <t>Sva polja moraju biti popunjena !! Osim kod koda 4, 8 i 9</t>
  </si>
  <si>
    <t>1: Kod</t>
  </si>
  <si>
    <t>Naslov polja</t>
  </si>
  <si>
    <t>Naziv polja u Primaveri</t>
  </si>
  <si>
    <t>Mjesto u tablici</t>
  </si>
  <si>
    <t>Unos</t>
  </si>
  <si>
    <t>Ispis rekapitulacije</t>
  </si>
  <si>
    <t>Ispis troškovnika</t>
  </si>
  <si>
    <t>Ispis detaljno</t>
  </si>
  <si>
    <t>2: Korisničko polje (UDF)</t>
  </si>
  <si>
    <t>3;Notebook</t>
  </si>
  <si>
    <t>4: Datum u primaveri na aktivnostima</t>
  </si>
  <si>
    <t>Resource Assignment</t>
  </si>
  <si>
    <t>5: Faktori</t>
  </si>
  <si>
    <t>Obnova kompletne horizontalne signalizacije na asfaltiranoj cesti u cijeloj zoni obuhvata. Izvodi se termoplastikom. Jedinična cijena stavke uključuje sav potreban rad, materijal i transporte za kompletnu izvedbu stavke.
Obračun po m' i komadu.</t>
  </si>
  <si>
    <t>Uzdužne trake (središnja i granična traka)</t>
  </si>
  <si>
    <t>Ostale oznake (strelice za oznaku smjera kretanja, pješački prijelazi, oznake STOP, ŠKOLA i sl.)</t>
  </si>
  <si>
    <t>Opis stavke</t>
  </si>
  <si>
    <t>Jedinica mjere</t>
  </si>
  <si>
    <t>Količina</t>
  </si>
  <si>
    <t>kom</t>
  </si>
  <si>
    <t>komplet</t>
  </si>
  <si>
    <t>Prije početka zemljanih radova u suradnji sa nadležnim institucijama utvrditi dubine i pozicije svih podzemnih instalacija duž  trase, te označiti njihove trase na terenu. Tijekom izvođenja radova pratiti da ne dođe do njihovog oštećenja.
Obračun po m' ukupne duljine trase.</t>
  </si>
  <si>
    <t>Rezanje i demontiranje dijela ograde koja se nalazi na trasi cjevovoda. Stavka uključuje i dobavu, dostavu i montažu nove ograde (u istoj kvaliteti stare).
Obračun po m'.</t>
  </si>
  <si>
    <t xml:space="preserve">Strojno-ručni iskop građevinske jame pod utjecajem mora sa mjestimičnim pikaniranjem  ili miniranjem u raznim kategorijama terena.  Dno građevinske jame s točnošću +/- 3 cm.  U jediničnu cijenu uračunat je sav potreban rad, izvedba zaštite građevinske jame od obrušavanja i utjecaja mora-podzemne vode  (crpljenje; osiguranje izvođenja radova u suhom) u skladu s odabranom tehnologijom izvođača, predvidjeti i sve zaštitne i sigurnosne mjere  (zaštita okolnih građevina i okoliša od miniranja), sav potreban materijal i transporte. Prilikom iskopa materijal odbacivati 2-3 m od ruba građevinske jame zbog potrebe kasnijeg zatrpavanja.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crpljenje, razdvajanje i transporti.
Obračun po m³ iskopanog materijala u sraslom stanju.  </t>
  </si>
  <si>
    <t xml:space="preserve">Strojno-ručni iskop građevinske jame za izgradnju crpne stanice i plato elektroormara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</si>
  <si>
    <t>Uređivanje površine (humus d=30 cm + trava):</t>
  </si>
  <si>
    <t>Beton C16/20; debljine 10 cm</t>
  </si>
  <si>
    <t>Betoniranje podložnog betona  crpne stanice. U jediničnoj stavci obuhvaćeni su svi potrebni materijali, radovi, pomoćna sredstva i transporti za kompletnu izvedbu dna.
Obračun po m³ ugrađenog betona.</t>
  </si>
  <si>
    <t>Betoniranje podložnog betona montažne poliesterske crpne stanice,  betonom C20/25, dimenzija prema nacrtnoj dokumentaciji.  U jediničnoj stavci obuhvaćeni su svi potrebni materijali, radovi, pomoćna sredstva i transporti za kompletnu izvedbu podložnog betona.
Obračun po m³ ugrađenog betona.</t>
  </si>
  <si>
    <t>BRAVARSKI RADOVI</t>
  </si>
  <si>
    <t>DN 80 mm, L=300 mm</t>
  </si>
  <si>
    <t>DN 80 mm, L=600 mm</t>
  </si>
  <si>
    <t>DN 80 mm, L=800 mm</t>
  </si>
  <si>
    <t>DN 80 mm, L=1000 mm</t>
  </si>
  <si>
    <t>PN 10 bara</t>
  </si>
  <si>
    <t>PN 16 bara</t>
  </si>
  <si>
    <t>MMK 11˚</t>
  </si>
  <si>
    <t>DN 80 mm</t>
  </si>
  <si>
    <t>DN 100 mm</t>
  </si>
  <si>
    <t>DN 200 mm</t>
  </si>
  <si>
    <t xml:space="preserve">MMK 22˚ </t>
  </si>
  <si>
    <t>DUKTIL DN  100  mm</t>
  </si>
  <si>
    <t xml:space="preserve">prirubnički tuljak </t>
  </si>
  <si>
    <t xml:space="preserve">slobodna prirubnica PP-LOSF i brtva FGI </t>
  </si>
  <si>
    <t>Čišćenje crpne stanice nakon montaže crpki i cjevovoda, odnosno po završetku svih radova. U cijenu je uračunat sav potreban rad, materijal, pomoćna sredstva i transporti za komplet izvedbu stavke. Obračun po kompletu.</t>
  </si>
  <si>
    <t>GRAĐEVINSKI RADOVI ZA SMJEŠTAJ ELEKTROORMARA CRPNE STANICE</t>
  </si>
  <si>
    <t>MONTERSKI RADOVI KANALIZACIJSKOG MATERIJALA I OPREME</t>
  </si>
  <si>
    <t>PRIPREMA KANALIZACIJSKIH KUĆNIH PRIKLJUČAKA NA JAVNOJ POVRŠINI</t>
  </si>
  <si>
    <t>RAZNI KANALIZACIJSKI RADOVI</t>
  </si>
  <si>
    <t>KANALIZACIJSKE CRPNE STANICE</t>
  </si>
  <si>
    <t>MONTERSKI RADOVI VODOVODNOG MATERIJALA I OPREME</t>
  </si>
  <si>
    <t>RAZNI VODOVODNI RADOVI</t>
  </si>
  <si>
    <t>FFG - spojni komad s prirubnicama</t>
  </si>
  <si>
    <t>Cjevovod DN 100 mm</t>
  </si>
  <si>
    <t>Spoj DN 80 mm i manji</t>
  </si>
  <si>
    <t>Nadzemni hidrant DN 80 mm</t>
  </si>
  <si>
    <t>Podzemni hidrant DN 80 mm</t>
  </si>
  <si>
    <t>Ugradba zdenaca i ljevanoželjeznog poklopca</t>
  </si>
  <si>
    <t>Polaganje cijevi – razvoz i ugradnja na posteljicu</t>
  </si>
  <si>
    <t>Kalibracija cijevi s izvješćem</t>
  </si>
  <si>
    <t>Sklop DN 100 mm</t>
  </si>
  <si>
    <t>Ugradnja uličnih kapa (za podzemne hidrante, zasune nadzemnih hidranata i ostalo) s fiksiranjem na konačnu niveletu terena, kompletno s podbetoniranjem ležišta. Utrošak betona po komadu je 0,05 m³.
Obračun po komadu ugrađene ulične kape.</t>
  </si>
  <si>
    <t>Okno dim. DN 800 mm, dubine do 2,00 m</t>
  </si>
  <si>
    <t>Okno dim. DN 1000 mm, dubine preko 2,00 m</t>
  </si>
  <si>
    <t>KANALIZACIJA</t>
  </si>
  <si>
    <t>VODOOPSKRBA</t>
  </si>
  <si>
    <t>FFG spojni komad s prirubnicama</t>
  </si>
  <si>
    <t>EU spojni komad s prirubnicom i kolčakom</t>
  </si>
  <si>
    <t>N 90° lučni komad sa stopalom</t>
  </si>
  <si>
    <t>T otcjepni komad s prirubnicama</t>
  </si>
  <si>
    <t>FFR reducirani komad s prirubnicama</t>
  </si>
  <si>
    <t>MMA otcjepni komad s kolčacima i prirubnicom</t>
  </si>
  <si>
    <t>MMK 11 lučni komad s dvostrukim "Tyton-Sit" brtvama i kolčacima</t>
  </si>
  <si>
    <t xml:space="preserve">MMK 22 lučni komad s dvostrukim "Tyton-Sit" brtvama i kolčacima </t>
  </si>
  <si>
    <t>DN 100/100 mm</t>
  </si>
  <si>
    <t>DN 100/80 mm</t>
  </si>
  <si>
    <t>DN 80, Rd=1250 mm</t>
  </si>
  <si>
    <t>Eliptični zasun s ručnim kolom</t>
  </si>
  <si>
    <t>Eliptični zasun za ugradnu garnituru</t>
  </si>
  <si>
    <t>Montažno demontažni komad</t>
  </si>
  <si>
    <t>Nadzemni hidrant s zaštitnim čepom protiv krađe</t>
  </si>
  <si>
    <t>Ugradna garnitura za nadzemni hidrant</t>
  </si>
  <si>
    <t>Ulična kapa za zasun</t>
  </si>
  <si>
    <t>Izrada projekta prometnog rješenja. Jedinična cijena stavke uključuje sve potrebne terenske i uredske radove za izradu elaborata. Elaborat prometnog rješenja izraditi u šest primjeraka.
Obračun po kompletu.</t>
  </si>
  <si>
    <t>h</t>
  </si>
  <si>
    <t>Snimanje robot - kamerom izvedenog kolektora po završetku pojedine dionice, a prije izvedbe završnih slojeva. Prikaz snimka putem predanog pisanog elaborata sa video snimkom. Detekcija stanja prema HRN EN 13508-2/AC-2007. Jedinična cijena stavke uključuje sve potrebne terenske i uredske radove za izradu kompletnog snimka. Isporučiti obrađenu snimku kanala na DVD mediju u mpeg2 formatu.
Obračun po m'.</t>
  </si>
  <si>
    <t>Teleskopski poklopac bez ventilacijskih otvora - klasa D 400</t>
  </si>
  <si>
    <t>Teleskopski poklopac s ventilacijskim otvorima - klasa D 400</t>
  </si>
  <si>
    <t>Poklopac svj. otvor 600x600 mm</t>
  </si>
  <si>
    <t>Poklopac bez ventilacijskih otvora - klasa D 400</t>
  </si>
  <si>
    <t>Poklopac bez ventilacijskih otvora - klasa C 250</t>
  </si>
  <si>
    <t>Poklopac s ventilacijskim otvorima - klasa D 400</t>
  </si>
  <si>
    <t>Poklopac s ventilacijskim otvorima - klasa C 250</t>
  </si>
  <si>
    <t xml:space="preserve">klasa D 400 </t>
  </si>
  <si>
    <t>klasa C 250</t>
  </si>
  <si>
    <t>Betonske temeljne trake, prosječne vel. 0.80 x 0.50 m</t>
  </si>
  <si>
    <t>Potporni zidovi od betona s licem od zidanog kamena, prosječne vel. 0.50 x 1.50 m</t>
  </si>
  <si>
    <t>Ručno-strojni iskop probnih poprečnih rovova radi utvrđivanja točnih pozicija i dubina postojećih instalacija. Predviđeno je ukupno 1,50 m³ iskopa i zatrpavanja. Prije iskopa na terenu treba obilježiti sve postojeće  instalacije.
Obračun po kom.</t>
  </si>
  <si>
    <t xml:space="preserve">Izrada raznih spojeva kanalizacijskih cijevi s postojećim građevinama. Uključeni su radovi kao npr. probijanje/štemanje otvora u zidu građevine/okna za ulaz novog cjevovoda profila DN 250 mm - DN 500 mm te saniranje otvora i izvedba vodonepropusnog priključka i spoja cijevi.
Obračun po kompletno izvedenom spoju/prolazu.  </t>
  </si>
  <si>
    <t>Tampon zbijenosti sloja min. Me = 80 MN/m²</t>
  </si>
  <si>
    <t>Tampon zbijenosti sloja min. Me = 100 MN/m²</t>
  </si>
  <si>
    <t>Jedinična cijena
(kn)</t>
  </si>
  <si>
    <t>Ukupna cijena
(kn)</t>
  </si>
  <si>
    <t>Označavanje bojom na terenu pozicija kućnih priključaka koji se trebaju izvesti. Pozicije će zajednički odrediti predstavnici komunalnog poduzeća i nadzorni inženjer, a u zajedničkom obilasku trase s izvoditeljem označiti ih na terenu. Izvoditelj radova je dužan osigurati vodootpornu boju.
Obračun po komadu označenog priključka.</t>
  </si>
  <si>
    <t>Iskolčenje trase svih cjevovoda (kanalizacija, tlak, vodovod) prije početka zemljanih radova s izbacivanjem pomoćnih točaka izvan područja iskopa, stacioniranjem istih i obilježavanjem visina, te kontrolom visina tijekom gradnje. Cijena stavke uključuje sve neophodne terenske i uredske poslove za kompletnu provedbu radova.
Obračun po m' iskolčene trase.</t>
  </si>
  <si>
    <t>Zamjenski materijal zbijenosti sloja min. Me = 40 MN/m²</t>
  </si>
  <si>
    <t>Zamjenski materijal zbijenosti sloja min. Me = 60 MN/m²</t>
  </si>
  <si>
    <t xml:space="preserve">Doprema s odlagališta gradilišta,  spuštanje na pripremljenu podlogu, te kompletna montaža tvorničko izrađenih betonskih montažnih elemenata kanalizacijskih revizijskih okana (baze, prstenovi, konusi i završne ploče) s ugrađenim vertikalnim prilazom u okno sukladno zakonskoj regulativi iz zaštite na radu. Baze revizijskih okana moraju biti opremljene plastičnim kinetama te svim potrebnim spojnim i fazonskim komadima, za izvedbu spojeva cijevi na revizijska okna u vodonepropusnoj izvedbi.
Obračun po komadu ugrađenog okna.                                           </t>
  </si>
  <si>
    <t>Fino planiranje trase, ugradnja humusa ili čiste zemlje i zatravljivanje uništenog dijela zelene površine na trasi projektiranog cjevovoda. Jedinična cijena stavke uključuje sav potreban rad, pomoćna sredstva i transporte za izvedbu stavke.
Obračun po m² zatravljene površine.</t>
  </si>
  <si>
    <t>Geodetsko snimanje izvedenih radova s izradom elaborata katastra vodova, sa svim ucrtanim  priključcima. Jedinična cijena stavke uključuje sav potreban rad i materijal za kompletnu izvedbu stavke.
Obračun po m'.</t>
  </si>
  <si>
    <t>EV ZASUN - eliptični zasun s ručnim kolom</t>
  </si>
  <si>
    <t>- za kućne priključke duljine 5 m':
- iskop (m³ 3,00),
- pijesak (m³ 1,70),
- zatrpavanje (m³ 1,30),
- odvoz (m³ 3,00).
Obračun po komadu kompletno izvedenog kućnog priključka.</t>
  </si>
  <si>
    <t>- za kućne priključke duljine 10 m':
- iskop (m³ 6,00),
- pijesak (m³ 3,40),
- zatrpavanje (m³ 2,60),
- odvoz (m³ 6,00).
Obračun po komadu kompletno izvedenog kućnog priključka.</t>
  </si>
  <si>
    <t>Prvo punjenje vodom bazena crpne stanice i retencije radi ispitivanja vodonepropusnosti prema normi HRN EN 1508. U stavci je uključena potrebna voda i za višekratna ispitivanja, sve dok bazen ne bude potpuno vodonepropusan. Cijenom stavke su obuhvaćeni svi potrebni radovi, materijali, pomagala i transporti za kompletno ispitivanje sve do konačne uspješnosti. Sva višekratna ispitivanja neće se posebno obračunavati, već svako drugo i daljnje ispitivanje ide na teret Izvoditelja radova. U cijenu stavke uračunata je i izrada izvješća o dobivenoj vodonepropusnosti bazena ovjerena od strane Izvoditelja i ostalih nadležnih osoba koje su obavezno prisutne na ispitivanju i ovjeravaju izvješće.
Obračun po kompletu ispitanog volumena.</t>
  </si>
  <si>
    <t xml:space="preserve">Spajanje fazonskih komada i armatura pomoću prirubnice. Uključeno je spuštanje u kanal cjevovoda ili okno, postavljanje u položaj za montažu, čišćenje spojnih mjesta, priprema i postava brtvi, spajanje vijcima s maticom i pritezanje. Također, uključeni su potrebni pomoćni radovi, postavljanje komada koji se spajaju u položaj prema monterskom planu, potrebne brtve i maziva, pomoćna sredstva (pomoćne skele, podupore, ručne dizalice, pridržavanja i sl.). Nakon izvršene tlačne probe sve prirubničke spojeve zaštititi dekorodal trakom širine 20 cm. 
Obračun po kompletno izvedenom spoju. </t>
  </si>
  <si>
    <t>Tlačno ispitivanje vodonepropusnosti cjevovoda, po dionicama i skupno prema normi HNR EN 805. U stavci je uključena potrebna voda i za višekratna ispitivanja, sve dok ispitivana dionica ne bude potpuno vodonepropusna. Cijenom stavke obuhvaćeni su svi potrebni radovi, materijali, pomagala i transporti za kompletno ispitivanje sve do konačne uspješnosti. Sva višekratna ispitivanja na jednoj dionici neće se posebno priznavati, već svako drugo i daljnje ispitivanje na istoj dionici ide na teret Izvođača.
Obračun po m'.</t>
  </si>
  <si>
    <t>Pranje, dezinfekcija i ispiranje cjevovoda, u svemu prema uputama nadležne sanitarne službe. Uključeno je ishođenje certifikata o sanitarnoj ispravnosti vode. U cijeni stavke obračunata je potrebna količina vode, sredstvo za dezinfekciju, te sav potreban rad sve do konačne uspješnosti.
Obračun po m' cjevovoda.</t>
  </si>
  <si>
    <t>Kompletno ispitivanje funkcionalnosti nadzemnih i podzemnih protupožarnih hidranata DN 80 mm, od strane Ovlaštene institucije. Ispitivanje obuhvaća ispitivanje pritiska i protočnosti na priključcima hidranta. Po obavljenom ispitivanju izdaje se službeni "protupožarni certifikat". Stavka obuhvaća sve potrebne radove, pomoćna sredstva, vodu i ostalo za kompletnu izvedbu stavke.
Obračun po kompletno ispitanom hidrantu s priključcima i izdanom certifikatu.</t>
  </si>
  <si>
    <t>Iskolčenje građevine crpne stanice i elektroormara,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</si>
  <si>
    <t>Kanalizacijski kolektori</t>
  </si>
  <si>
    <t>Tlačni cjevovod</t>
  </si>
  <si>
    <t>Vodovod</t>
  </si>
  <si>
    <t>NAPOMENA: PRIPREMNIM RADOVIMA OBRAČUNATI RADOVI ZA KANALIZACIJU I VODOVOD</t>
  </si>
  <si>
    <t xml:space="preserve">Kanalizacija </t>
  </si>
  <si>
    <t>Poklopac dim. 800x800 mm, nosivost 400 kN.</t>
  </si>
  <si>
    <t>Nerazvrstane ceste</t>
  </si>
  <si>
    <t>Javne ceste (lokalne, županijske i državne ceste)</t>
  </si>
  <si>
    <t>Strojno zasijecanje asfaltnog zastora i betonskih površina bez obzira na debljinu sloja. Zasijecanje obaviti pravilno radi kasnijeg lakšeg asfaltiranja. Uključene su stvarne mjere: duljina iskopa rova puta broj zasijecanja (minimalno prema posebnim uvjetima).
Obračun po m' zasijecanja.
Napomena: OBRAČUNATI RADOVI ZA KANALIZACIJU I VODOVOD</t>
  </si>
  <si>
    <t>Skidanje tampona s prometnice, debljine min. prema posebnim uvjetima, radi izvedbe proširenja. Uključen sav potreban rad, materijal, pomoćna sredstva i transport za izvedbu opisanog rada kao i ukrcavanje u kamione, te odvoz i istovar materijala na deponiju.
Obračun po m³ skinutog tampona.
Napomena: OBRAČUNATI RADOVI ZA KANALIZACIJU I VODOVOD</t>
  </si>
  <si>
    <t>Kompletna obnova postojećih cestovnih propusta, koji će se prilikom iskopa rova oštetiti ili porušiti. Obnova u svemu prema postojećem stanju. Uključeni su svi potrebni radovi, materijali i pomoćna sredstva za kompletnu izvedbu: oplata, armatura, ugradba i njega betona prema Pravilniku TPBK i dr.
Obračun po kom. obnovljenog cestovnog propusta, sve komplet.
Napomena: OBRAČUNATI RADOVI ZA KANALIZACIJU I VODOVOD</t>
  </si>
  <si>
    <t>Propust profila DN 500 mm</t>
  </si>
  <si>
    <t>Propust profila DN 600 mm</t>
  </si>
  <si>
    <t>Kompletna obnova betonskih ogradnih zidova, koji će se prilikom iskopa rova oštetiti ili porušiti. Obnova u svemu prema postojećem stanju. Stavkom je obuhvaćena izrada temelja prosječne dim. 40x40 cm, te zida srednje visine 80 cm debljine 25 cm. Potreban materijal za m' zida : 0,36 m³ betona C20/25 / m' zida s armaturom B500B. Uključeni su svi potrebni radovi, materijali i pomoćna sredstva za kompletnu izvedbu: oplata, armatura, ugradba i njega betona prema Pravilniku TPBK i dr.
Obračun po m' obnovljenog zida.
Napomena: OBRAČUNATI RADOVI ZA KANALIZACIJU I VODOVOD</t>
  </si>
  <si>
    <t>Potporni zidovi s betonskim profiliranim licem, prosječne vel. 0.50 x 1.50 m</t>
  </si>
  <si>
    <t>PRIPREMA VODOVODNIH KUĆNIH PRIKLJUČAKA NA JAVNOJ POVRŠINI</t>
  </si>
  <si>
    <t>S.1</t>
  </si>
  <si>
    <t>S.2</t>
  </si>
  <si>
    <t>S.3</t>
  </si>
  <si>
    <t>S.4</t>
  </si>
  <si>
    <t>NAPOMENA: OSTALIM RADOVIMA OBRAČUNATI RADOVI ZA KANALIZACIJU I VODOVOD</t>
  </si>
  <si>
    <t>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t>
  </si>
  <si>
    <t>Završno planiranje bankine, u svemu prema postojećem stanju. Jedinična cijena stavke uključuje sav potreban rad, pomoćna sredstva i transporte za izvedbu stavke.
Obračun po m².</t>
  </si>
  <si>
    <t>S.5</t>
  </si>
  <si>
    <t>S.6</t>
  </si>
  <si>
    <t>S.7</t>
  </si>
  <si>
    <t>S.8</t>
  </si>
  <si>
    <t>S.9</t>
  </si>
  <si>
    <t>S.10</t>
  </si>
  <si>
    <t>S.11</t>
  </si>
  <si>
    <t>S.12</t>
  </si>
  <si>
    <t>S.13</t>
  </si>
  <si>
    <t>S.14</t>
  </si>
  <si>
    <t>S.15</t>
  </si>
  <si>
    <t>S.16</t>
  </si>
  <si>
    <t>S.17</t>
  </si>
  <si>
    <t>S.1.1</t>
  </si>
  <si>
    <t>S.1.2</t>
  </si>
  <si>
    <t>S.2.1</t>
  </si>
  <si>
    <t>S.2.1.1</t>
  </si>
  <si>
    <t>S.2.1.2</t>
  </si>
  <si>
    <t>Kućni priključci prosječne duljine 5 m'</t>
  </si>
  <si>
    <t>Cijevi unutarnjeg promjera DN 300 mm</t>
  </si>
  <si>
    <t>Cijevi unutarnjeg promjera DN 400 mm</t>
  </si>
  <si>
    <t>Ispiranje izgrađenih cjevovoda canal-jetom i ispitivanje vodonepropusnosti kolektora i okana prema normi HRN EN 1610. Jedinična cijena stavke uključuje sav potreban rad, vodu, materijal i pomoćna sredstva za izvedbu opisanog rada. U cijenu stavke uračunata izrada izvješća, kao i izvješća o parcijalnim ispitivanjima po dionicama o provedenom ispitivanju odnosno o dobivenom vodonepropusnom sustavu ovjerena od izvoditelja i ostalih nadležnih osoba koje su obvezatno prisutne na ispitivanju i ovjeravaju izvješće.
Obračun po m' ispitanog cjevovoda.</t>
  </si>
  <si>
    <t>Tlačna proba cjevovoda prema normi HRN EN 805. U stavci je uključena potrebna voda i za višekratna ispitivanja, sve dok ispitivana dionica ne bude potpuno vodonepropusna. Cijenom stavke su obuhvaćeni svi potrebni radovi, materijali, pomagala i transporti za kompletno ispitivanje čitave dionice sve do konačne uspješnosti. Sva višekratna ispitivanja neće se posebno obračunavati, već svako drugo i daljnje ispitivanje ide na teret Izvoditelja radova. U cijenu stavke uračunata je i izrada izvješća o dobivenom vodonepropusnom sustavu ovjerena od strane Izvoditelja i ostalih nadležnih osoba koje su obvezno prisutne na ispitivanju i ovjeravaju izvješće.
Obračun po m' ispitanog cjevovoda.</t>
  </si>
  <si>
    <t>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Obračun po m³ materijala u sraslom stanju.</t>
  </si>
  <si>
    <t>S.1.1.1</t>
  </si>
  <si>
    <t>S.1.1.2</t>
  </si>
  <si>
    <t>S.1.1.3</t>
  </si>
  <si>
    <t>S.4.1</t>
  </si>
  <si>
    <t>S.4.1.1</t>
  </si>
  <si>
    <t>S.4.1.2</t>
  </si>
  <si>
    <t>A.1.1</t>
  </si>
  <si>
    <t>S.3.1</t>
  </si>
  <si>
    <t>S.3.2</t>
  </si>
  <si>
    <t>S.3.3</t>
  </si>
  <si>
    <t>Strojno zasijecanje asfaltnog zastora i betonskih površina bez obzira na debljinu sloja. Zasijecanje obaviti pravilno radi kasnijeg lakšeg asfaltiranja. Uključene su stvarne mjere: duljina iskopa rova puta broj zasijecanja (minimalno prema posebnim uvjetima).
Obračun po m' zasijecanja.</t>
  </si>
  <si>
    <t>Strojno razbijanje i skidanje asfaltnog zastora i betonskih površina bez obzira na debljinu sloja. Na mjestima gdje je potrebno, razbijanje i skidanje obaviti ručno i uz pomoć ručnog pneumatskog alata, što je uključeno u cijenu stavke. Skinuti asfaltni i betonski materijal utovariti na vozilo i odvesti na deponiju.
Obračun po m² skinutog, utovarenog i odvezenog asfalta ili betona.</t>
  </si>
  <si>
    <t>Strojno zatrpavanje građevinske jame nakon betoniranja, probranim materijalom iz iskopa frakcije 0-100 mm ako se nalazi na neuređenim površinama. Zbijanje se vrši ručnim nabijačima u  slojevima od po 30 cm (Me = 40 MN/m²).
Obračun po m³ ugrađenog materijala u zbijenom stanju.</t>
  </si>
  <si>
    <t>S.8.1</t>
  </si>
  <si>
    <t>S.8.2</t>
  </si>
  <si>
    <t>S.8.3</t>
  </si>
  <si>
    <t>S.13.1</t>
  </si>
  <si>
    <t>S.13.2</t>
  </si>
  <si>
    <t>S.16.1</t>
  </si>
  <si>
    <t>S.16.2</t>
  </si>
  <si>
    <t>S.16.3</t>
  </si>
  <si>
    <t>S.16.4</t>
  </si>
  <si>
    <t>S.18</t>
  </si>
  <si>
    <t>S.4.2</t>
  </si>
  <si>
    <t>S.2.2</t>
  </si>
  <si>
    <t>S.1.2.1</t>
  </si>
  <si>
    <t>S.1.2.2</t>
  </si>
  <si>
    <t>Kompletna izvedba armirano-betonsko-kamenih potpornih zidova betonom C25/30. Prvo se izvodi temeljna traka na uvaljanoj podlozi. Zid se zida s licem od kamena i betonom C25/30 uporedo, u jednostranoj oplati. Kamen grubo tesan, s dubokim reškama, obrađenim cementnim mortom. Predviđena dobava, obrada i doprema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
Napomena: OBRAČUNATI RADOVI ZA KANALIZACIJU I VODOVOD</t>
  </si>
  <si>
    <t>S.1.3</t>
  </si>
  <si>
    <t>Cijevi unutarnjeg promjera DN 200 mm</t>
  </si>
  <si>
    <t>Cijevi unutarnjeg promjera DN 250 mm</t>
  </si>
  <si>
    <t>Prometni znakovi</t>
  </si>
  <si>
    <t>Reklamni panoi</t>
  </si>
  <si>
    <t>Smjerokazni stupići</t>
  </si>
  <si>
    <t>Zaštitna odbojna ograda ceste</t>
  </si>
  <si>
    <t xml:space="preserve">Visina ljestvi od 1,50 - 2,00 m </t>
  </si>
  <si>
    <t xml:space="preserve">Visina ljestvi od 2,00 - 2,50 m </t>
  </si>
  <si>
    <t xml:space="preserve">Visina ljestvi od 2,50 - 3,00 m </t>
  </si>
  <si>
    <t>A.1.2</t>
  </si>
  <si>
    <t>Kanalizacijski priključci</t>
  </si>
  <si>
    <t>Novi vodovodni priključci</t>
  </si>
  <si>
    <t>Nisko raslinje, grmlje i manja stabala u pojasu sječe i uređenja 3,00 m</t>
  </si>
  <si>
    <t>Nisko raslinje, grmlje i manja stabala u pojasu sječe i uređenja 6,00 m</t>
  </si>
  <si>
    <t>Stabla do Ø 15 cm.</t>
  </si>
  <si>
    <t>Stabla Ø 15 cm do Ø 30 cm</t>
  </si>
  <si>
    <t>ASFALTNE POVRŠINE</t>
  </si>
  <si>
    <t>BETONSKE POVRŠINE</t>
  </si>
  <si>
    <t>Dobava i ugradba produžetka čelične cijevi priključka DN 1" kod novih ili postojećih kućnih priključaka udaljenih više od 5,00 m od novog cjevovoda. U cijenu stavke uključena dobava i ugradba sitnog vodovodnog materijala (brtve, spojnice, spojni pribor i sl.), ovisno o vrsti cijevi. Tlačno ispitivanje produžetka cijevi. Dobava materijala i izoliranje svih dijelova instalacije  koja se moraju izolirati bitumenskom trakom i premazivanje bitumenskom masom.
Obračun po m' produžetka cijevi.</t>
  </si>
  <si>
    <t xml:space="preserve">Doprema s skladišta gradilišta, istovar, manipulacija i kompletna ugradba-montaža tipske zidne pločaste zapornice od nehrđajućeg čelika AISI 316L  za otvor u zidu. Dizanje zapornice preko produženog vretena od nehrđajućeg čelika.  Zapornica se ugrađuje na zid. U cijenu su uključeni vijci za pričvršćenje. U cijenu je uračunat sav potreban rad, materijal, pomoćna sredstva i transporti.
Obračun po kompletno ugrađenoj zapornici. </t>
  </si>
  <si>
    <t>Betonska stepeništa</t>
  </si>
  <si>
    <t>Kamena stepeništa</t>
  </si>
  <si>
    <t>Teleskopski poklopac DN 600 mm (okrugli), sa četvrtastim okvirom</t>
  </si>
  <si>
    <t>Poklopac DN 600 mm (okrugli), sa četvrtastim okvirom</t>
  </si>
  <si>
    <t>Poklopac dim. 600x600 mm</t>
  </si>
  <si>
    <t>Rušenje postojećih vodovodnih okana. Stavkom je obuhvaćeno rušenje i razbijanje postojećih šahti, prosječne dubine 2,0 m. Stavkom je uključen utovar razbijenog materijala na vozilo i odvoz na odlagalište koje osigurava izvoditelj radova. U jediničnoj cijeni stavke obuhvaćeni su svi potrebni materijali, radovi i transporti za kompletnu izvedbu. 
Obračun po komadu.</t>
  </si>
  <si>
    <t>Demontaža, vađenje postojećih AC (azbest-cementnih) cijevi, polaganje kraj rova, transport do kamiona, ukrcaj u kamione, odvoz i istovar na deponiju gdje je zakonom dopušteno deponiranje azbest-cementnog materijala. Prilikom iskopa i vađenja postojeće AC cijevi iz rova obratiti posebnu pozornost da se oštećenja cijevi svedu na što je moguće manju mjeru. Odvoz i deponiranje demontiranih Azbest-cementnih cijevi, krhotina i sitneži od polomljenih cijevi mora izvoditi specijalizirana i ovlaštena tvrtka za tu vrstu djelatnosti. Azbestni otpad odvesti na odlagalište namijenjeno tu vrstu otpada.
Obavezno se pridržavati zakona vezanih za azbest: Zakon o otpadu i izmjene i dopune istog: NN 178/04; NN 153/05; NN 111/06; NN 60/08; NN 87/09; Pravilnik o načinu i postupcima gospodarenja s otpadima koji sadrži azbest: NN 42/07; Uredba o kategorijama, vrstama i klasifikaciji otpada i listom opasnog otpada NN 39/09; Ključni broj otpada za cijevi iz kataloga: 170605 – građevinski materijali koji sadrže azbest.
Dokaz/potvrdu o zbrinjavanju azbest-cementnog materijala potrebno je dostaviti Investitoru. Jediničnom cijenom obuhvaćen je sav potreban rad, pomoćna sredstva, strojevi i transporti za izvedbu kompletne stavke.
Obračun po m' izvađene i deponirane cijevi.</t>
  </si>
  <si>
    <t>Demontaža, vađenje postojećih PVC cijevi, duktil cijevi i pocinčanih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</si>
  <si>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Pocinčane cijevi DN 50 mm</t>
  </si>
  <si>
    <t>Nisko raslinje i grmlje</t>
  </si>
  <si>
    <t>Stabla</t>
  </si>
  <si>
    <t>Sađenje različitih nasada (nisko raslinje, grmlje i stabala). Uključena je dobava humusa za sadnju, i novo bilje iste vrste kao postojeće (evidentirano s nadzornim inženjerom prije sječe).
Obračun po komadu.</t>
  </si>
  <si>
    <t>S.11.1</t>
  </si>
  <si>
    <t>S.11.2</t>
  </si>
  <si>
    <t>S.12.1</t>
  </si>
  <si>
    <t>S.12.2</t>
  </si>
  <si>
    <t xml:space="preserve">Doprema s odlagališta gradilišta,  spuštanje u rov, te kompletna montaža kanalizacijskih cijevi od staklenim vlaknima ojačane duromerne plastike (GRP). U cijenu je uključena geodetska nivelacija cjevovoda i kontrola zatrpavanja od strane montera. Jedinična cijena stavke uključuje sav potreban rad, materijal i transporte za  izvedbu stavke.
Obračun po m' ugrađenih cijevi.     </t>
  </si>
  <si>
    <t>Kućni priključci (bočni uljevi) prosječne duljine 5 m'</t>
  </si>
  <si>
    <t>Kućni priključci (bočni uljevi) prosječne duljine 10 m'</t>
  </si>
  <si>
    <t>DN 250 mm: luk 10°- 20°</t>
  </si>
  <si>
    <t>DN 250 mm: luk 20°- 30°</t>
  </si>
  <si>
    <t>Doprema s odlagališta gradilišta,  spuštanje u rov, te kompletna montaža lukova od termoplastičnih materijala (PE, PP ili PVC). Lukovi se ugrađuju za savladavanje horizontalnih kuteva na trasi kanalizacije.
Obračun po komadu ugrađenog luka.</t>
  </si>
  <si>
    <t>Cijevi unutarnjeg promjera DN 100 mm</t>
  </si>
  <si>
    <t>S.9.1</t>
  </si>
  <si>
    <t>S.9.2</t>
  </si>
  <si>
    <t>S.9.3</t>
  </si>
  <si>
    <t>S.10.1</t>
  </si>
  <si>
    <t>S.10.2</t>
  </si>
  <si>
    <t>S.10.3</t>
  </si>
  <si>
    <t>S.5.1</t>
  </si>
  <si>
    <t>S.5.2</t>
  </si>
  <si>
    <t>S.5.3</t>
  </si>
  <si>
    <t>S.5.4</t>
  </si>
  <si>
    <t>S.6.1</t>
  </si>
  <si>
    <t>S.6.2</t>
  </si>
  <si>
    <t>S.6.3</t>
  </si>
  <si>
    <t>S.3.1.1</t>
  </si>
  <si>
    <t>S.3.1.1.1</t>
  </si>
  <si>
    <t>S.4.1.1.1</t>
  </si>
  <si>
    <t>S.4.1.1.2</t>
  </si>
  <si>
    <t>S.4.1.1.3</t>
  </si>
  <si>
    <t>S.4.1.1.4</t>
  </si>
  <si>
    <t>S.4.1.1.5</t>
  </si>
  <si>
    <t>S.4.2.1</t>
  </si>
  <si>
    <t>S.5.1.1</t>
  </si>
  <si>
    <t>S.5.1.2</t>
  </si>
  <si>
    <t>S.19</t>
  </si>
  <si>
    <t>S.20</t>
  </si>
  <si>
    <t>S.20.1</t>
  </si>
  <si>
    <t>S.21</t>
  </si>
  <si>
    <t>Habajući sloj - AC 11 surf 50/70, debljine 5,0 cm</t>
  </si>
  <si>
    <t>Habajući sloj - AC 11 surf 50/70, debljine 4,0 cm</t>
  </si>
  <si>
    <t>Bitumenizirani nosivo-habajući sloj
AC 8 surf 50/70, debljine 4,0 cm</t>
  </si>
  <si>
    <t>DUKTIL DN  150  mm</t>
  </si>
  <si>
    <t>S.2.1.1.1</t>
  </si>
  <si>
    <t>S.2.1.1.2</t>
  </si>
  <si>
    <t>S.2.1.1.3</t>
  </si>
  <si>
    <t>S.2.1.2.1</t>
  </si>
  <si>
    <t>S.2.1.2.2</t>
  </si>
  <si>
    <t>S.2.1.2.3</t>
  </si>
  <si>
    <t>S.3.1.1.2</t>
  </si>
  <si>
    <t>S.3.1.1.3</t>
  </si>
  <si>
    <t>S.3.1.1.4</t>
  </si>
  <si>
    <t>S.3.1.1.5</t>
  </si>
  <si>
    <t>S.3.1.1.6</t>
  </si>
  <si>
    <t>S.3.1.1.7</t>
  </si>
  <si>
    <t>S.3.2.1</t>
  </si>
  <si>
    <t>S.3.2.2</t>
  </si>
  <si>
    <t>S.3.2.1.1</t>
  </si>
  <si>
    <t>S.3.2.2.1</t>
  </si>
  <si>
    <t>S.4.1.3</t>
  </si>
  <si>
    <t>S.4.1.4</t>
  </si>
  <si>
    <t>S.4.1.5</t>
  </si>
  <si>
    <t>S.4.1.6</t>
  </si>
  <si>
    <t>S.4.1.2.1</t>
  </si>
  <si>
    <t>S.4.1.3.1</t>
  </si>
  <si>
    <t>S.4.1.4.1</t>
  </si>
  <si>
    <t>S.4.1.5.1</t>
  </si>
  <si>
    <t>S.7.1</t>
  </si>
  <si>
    <t>S.7.2</t>
  </si>
  <si>
    <t>Cjevovod DN 150 mm</t>
  </si>
  <si>
    <t>S.2.3</t>
  </si>
  <si>
    <t>Spoj DN 150 mm i veći</t>
  </si>
  <si>
    <t>Spoj DN 100 mm do 150 mm</t>
  </si>
  <si>
    <t>S.18.1</t>
  </si>
  <si>
    <t>S.22</t>
  </si>
  <si>
    <t>S.23</t>
  </si>
  <si>
    <t>S.6.1.1</t>
  </si>
  <si>
    <t>S.6.1.2</t>
  </si>
  <si>
    <t>S.8.4</t>
  </si>
  <si>
    <t>Luk  11°</t>
  </si>
  <si>
    <t xml:space="preserve">Luk  22° </t>
  </si>
  <si>
    <t xml:space="preserve">Luk  30° </t>
  </si>
  <si>
    <t xml:space="preserve">Luk  45° </t>
  </si>
  <si>
    <t xml:space="preserve">Luk  90° </t>
  </si>
  <si>
    <t>S.3.1.2</t>
  </si>
  <si>
    <t>S.4.3</t>
  </si>
  <si>
    <t>Doprema sa skladišta, istovar i kompletna ugradba lijevano-željeznih armatura i fazonskih komada te čeličnih (INOX) komada sa  spojem na prirubnicu prema HRN EN 1092-2:2001. U cijenu stavke uključen i sav spojni materijal.
Obračun po kompletno izvedenom spoju.</t>
  </si>
  <si>
    <t>Luk DN 250 mm</t>
  </si>
  <si>
    <t>Luk DN 300 mm</t>
  </si>
  <si>
    <t>DUKTIL DN  80  mm - za spojeve hidranata</t>
  </si>
  <si>
    <t>S.11.3</t>
  </si>
  <si>
    <t>- 5 m' cijevi DN 160 mm, čep DN 160 mm za zatvaranje cijevi, luk 15° DN 160 mm i luk 45° DN 160 mm
Obračun po komadu kompletno izvedenog kućnog priključka.</t>
  </si>
  <si>
    <t>- 10 m' cijevi DN 160 mm, čep DN 160 mm za zatvaranje cijevi, luk 15° DN 160 mm i luk 45° DN 160 mm
Obračun po komadu kompletno izvedenog kućnog priključka.</t>
  </si>
  <si>
    <t>- 5 m' tlačnih cijevi DN 75 mm, čep DN 75 mm za zatvaranje cijevi, luk 15° DN 75 mm i luk 45° DN 75 mm
Obračun po komadu kompletno izvedenog kućnog priključka.</t>
  </si>
  <si>
    <t>Doprema s skladišta gradilišta, istovar, manipulacija i ugradnja poklopca u vodotijesnoj i plinotijesnoj izvedbi, za otvor crpne stanice. Poklopac je namijenjen za naknadnu ugradnju utiplavanjem.
Obračun po komadu ugrađenog poklopca.</t>
  </si>
  <si>
    <t>S.4.4</t>
  </si>
  <si>
    <t>Cjevovod DN 80  mm</t>
  </si>
  <si>
    <t>DRŽAVNA CESTA</t>
  </si>
  <si>
    <t>ŽUPANIJSKA CESTA, LOKALNA CESTA</t>
  </si>
  <si>
    <t xml:space="preserve">Doprema s odlagališta gradilišta,  spuštanje u rov, te kompletna montaža kanalizacijskih cijevi od termoplastičnih materijala sa strukturiranom (korugiranom) stijenkom od PVC, PP ili PE materijala. U cijenu je uključena geodetska nivelacija cjevovoda i kontrola zatrpavanja od strane montera. Jedinična cijena uključuje sav potreban rad, materijal i transport za  izvedbu stavke.
Obračun po m' ugrađenih cijevi.     </t>
  </si>
  <si>
    <t>Doprema s skladišta gradilišta, istovar i kompletna montaža tipskog biofiltera u okvir ljevanoželjeznog poklopca.
Obraču po ugrađenom komadu.</t>
  </si>
  <si>
    <t>Arheološki nadzor tijekom izvođenja zemljanih radova te prema potrebi ručni iskop i druge mjere zaštite u skladu s zatečenom situacijom. Izvodi ovlaštena institucija. Količina je procijenjena, a obračun je prema stvarno izvedenim radovima ovjerenim od strane nadzornog inženjera.
Obračun po satu.</t>
  </si>
  <si>
    <t>Sadnja zelenila - Pittosporum tobira - abies procera</t>
  </si>
  <si>
    <t>S.2.4</t>
  </si>
  <si>
    <t>Redni broj</t>
  </si>
  <si>
    <t>S.12.1.1.1</t>
  </si>
  <si>
    <t>S.12.1.1.2</t>
  </si>
  <si>
    <t>S.17.1</t>
  </si>
  <si>
    <t>Doprema sa skladišta, istovar i kompletna ugradba lijevano-željeznih armatura i fazonskih komada sa  spojem na prirubnicu prema HRN EN 1092-2:2001. U cijenu stavke uključen i sav spojni materijal.
Obračun po kompletno izvedenom spoju.</t>
  </si>
  <si>
    <t>S.14.1</t>
  </si>
  <si>
    <t>S.14.2</t>
  </si>
  <si>
    <t>S.17.2</t>
  </si>
  <si>
    <t>Nabava, dobava i polaganje u rov (kao završnu obradu)  kameno-zemljane jalovine, granulacije 0/30, sa udjelom zemlje od min. 60%, na dijelu trase gdje projektirani kolektori prolazi izvan prometnih površina. Jedinična cijena stavke uključuje sav potreban rad, materijal i transporte za kompletnu izvedbu stavke.
Obračun po m³ ugrađenog materijala u zbijenom stanju.</t>
  </si>
  <si>
    <t>Nabava, dobava na mjesto ugradnje i ugradnja zaštitne PVC trake upozorenja. Jediničnom cijenom stavke obuhvaćeni su svi potrebni radovi, transporti neovisno o udaljenosti i načinu transporta, te sva pomagala potrebna za izvršenje stavke.
Obračun po m' ugrađene trake.</t>
  </si>
  <si>
    <t>Nabava, dobava i postavljanje čeličnih ploča širine 2,50 m za prijelaz automobila preko iskopanog rova za vrijeme izvođenja radova.
Obračun po komadu mostića.</t>
  </si>
  <si>
    <t>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t>
  </si>
  <si>
    <t>Nabava i dobava zdenaca i poklopca do mjesta ugradnje</t>
  </si>
  <si>
    <t xml:space="preserve">Nabava i dobava do mjesta ugradnje PEHD cijevi </t>
  </si>
  <si>
    <t>Popravak postojećih i izvedba srušenih kamenih suhozida (gromača). Zidove obnoviti ili izvesti od kamenih blokova koji se nalaze "na licu mjesta". Ukoliko nema dovoljno materijala, uključena je obrada kamena iz iskopa ukoliko je odgovarajuće kvalitete ili nabava i dobava novih kamenih blokova. Po potrebi za učvršćenje postojećeg zida ili zidanje novog upotrijebiti sitnozrnati beton C16/20. Cijena uključuje sve potrebne radove, materijale, transporte neovisno o udaljenosti i načinu transporta, te sva pomoćna sredstva za kompletnu izvedbu.
Obračun po m³ obnovljene ili novoizvedene gromače.
Napomena: OBRAČUNATI RADOVI ZA KANALIZACIJU I VODOVOD</t>
  </si>
  <si>
    <t>Nabava, dobava, prijevoz, isporuka, istovar i ugradnja kemijskog filtarskog modula za pročišćivanje zraka, tj. za uklanjanje štetnih otpadnih plinova.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demontažni pokrov, a se sastoji od: 
- tijela za ispunu (cilindričnog oblika)
- poklopca (od stakloplastike)
- ventilatora     
* Tijelo od polietilena otpornog na koroziju od otpadne vode
* Max. protok zraka: 170 m³/h
* Količina ispune: 90-110 kg
* Promjer priključka ulaza zraka: 100 mm
Stavka obuhvaća sve poslove ugradnje uključujući spajanje filtera na usisne cijevi kao i puštanje u rad. Jedinična cijena stavke uključuje sav potreban rad, materijal i transporte za  izvedbu stavke.
Obračun po komadu dobavljenog, ugrađenog i puštenog u rad filtarskog modula za pročišćivanje zraka.</t>
  </si>
  <si>
    <t>Okno dim. 80 x 80 cm, debljina dna 20 cm, zidovi 20 cm, ploča 15 cm
- dubine do 2,00 m</t>
  </si>
  <si>
    <t>Okno dim. 60 x 60 cm, debljina dna 20 cm, zidovi 15 cm, ploča 15 cm
- dubine do 1,50 m</t>
  </si>
  <si>
    <t>Okno dim. 80 x 100 cm, debljina dna 20 cm, zidovi 20 cm, ploča 15 cm
- dubine preko 2,00 m</t>
  </si>
  <si>
    <t>S.1.1.4</t>
  </si>
  <si>
    <t>Okno dim. 100 x 100 cm, debljina dna 20 cm, zidovi 20 cm, ploča 15 cm
- dubine preko 2,00 m</t>
  </si>
  <si>
    <t>Beton C30/37, razreda izloženosti XC2, vodonepropusnost VDP2</t>
  </si>
  <si>
    <t>Betoniranje armirano betonskih zidova  i dna crpne stanice debljine prema nacrtima, vodonepropusnim betonom C35/45  razreda izloženosti XS3, vodonepropusnost VDP3, pod utjecajem mora. Ostali opis kao prethodna stavka.
Obračun po m³ ugrađenog betona.</t>
  </si>
  <si>
    <t>Betoniranje pokrovne ploče crpne stanice debljine debljine prema nacrtima, vodonepropusnim betonom C30/37 razreda izloženosti XC2, vodonepropusnost VDP2. Kod betoniranja ostaviti otvore u ploči  za ugradnju poklopca sa  okvirom, veličine prema nacrtima. Stavkom obuhvaćen i betonski vijenac oko otvora. Ostali opis kao prethodna stavka.
Obračun po m³ ugrađenog betona.</t>
  </si>
  <si>
    <t>Strojno razbijanje i skidanje asfaltnog zastora i betonskih površina bez obzira na debljinu sloja. Na mjestima gdje je potrebno, razbijanje i skidanje obaviti ručno i uz pomoć ručnog pneumatskog alata, što je uključeno u cijenu stavke. Uključeno skidanje asfalta ili betona za kućne priključke. Skinuti asfaltni i betonski materijal utovariti na vozilo i odvesti na deponiju.
Iskaz količina razbijenog asfalta: za samostalni rov s jednom instalacijom (kanalizacija ili vodovod) količina se iskazuje za tu instalaciju, a na mjestima gdje je zajednički rov količina se iskazuje na način: 2/3 kanalizacija, 1/3 vodovod.
Obračun po m² skinutog, utovarenog i odvezenog asfalta ili betona.
Napomena: OBRAČUNATI RADOVI ZA KANALIZACIJU I VODOVOD</t>
  </si>
  <si>
    <t>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</si>
  <si>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</si>
  <si>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Strojno-ručni iskop rova pod utjecajem mora - ispod kote +/- 0,00 m n.m, bez obzira na kategoriju terena i neovisno o dubini iskopa. Uključeno crpljenje površinske i morske vode i razupiranje rova za zaštitu od obrušavanja, sa svim potrebnim radom i materijalom za radove pod morem.
Ostali opis kao stavka iskopa rova.
Obračun po m³ iskopanog materijala u sraslom stanju.</t>
  </si>
  <si>
    <t>Strojno-ručni iskop  za izvedbu proširenja i produbljenja rova na mjestima izrade raznih građevina na trasi (kanalizacijska i vodovodna okna, hidranti, ...). Uključeno razupiranje za zaštitu od obrušavanja, sa svim potrebnim radom i materijalom te crpljenje površinske i podzemne vode. 
Ostali opis kao prva stavka iskopa rova.
Obračun po m³ iskopanog materijala u sraslom stanju.</t>
  </si>
  <si>
    <t>Nosivi sloj - AC 32 base 50/70, debljine 8,0 cm</t>
  </si>
  <si>
    <t>Nosivi sloj - AC 22 base 50/70, debljine 7,0 cm</t>
  </si>
  <si>
    <t>Bitumenizirani nosivo-habajući sloj
AC 16 surf 50/70, debljine 5,0 cm</t>
  </si>
  <si>
    <t>Betoniranje kinete betonom C16/20. Kinetu površinski zagladiti cementnom glazurom do crnog sjaja. U cijenu je uključen sav potreban rad, materijal, pomoćna sredstva i transporti.
Obračun m³ ugrađenog betona.</t>
  </si>
  <si>
    <t>S.13.3</t>
  </si>
  <si>
    <t>S.14.3</t>
  </si>
  <si>
    <t>S.14.4</t>
  </si>
  <si>
    <t>S.14.5</t>
  </si>
  <si>
    <t xml:space="preserve">NAPOMENA:
OZNAKA Ø = DN
OZNAKE Ø i DN OZNAČAVAJU ČISTI MINIMALNI UNUTARNJI PROMJER CIJEVI KRUŽNOG PROFILA PREMA HIDRAULIČKOM PRORAČUNU I PARAMETRIMA TEČENJA IZ GLAVNOG PROJKETA     </t>
  </si>
  <si>
    <t>Okno dim. DN 1200 mm, dubine preko 2,00 m</t>
  </si>
  <si>
    <t>Okno dim. DN 1200 mm, dubine preko 2,00 m - KASKADNO OKNO</t>
  </si>
  <si>
    <t>S.15.1</t>
  </si>
  <si>
    <t>S.15.2</t>
  </si>
  <si>
    <t>Izrada fotodokumentacije karakterističnih detalja prije početka radova, te za vrijeme izvedbe radova. Fotodokumentirati sve faze izrade betonskih radova crpnih stanica, retencijskih bazena, havarijskih ispusta i sl.
Obračun po kompletu.</t>
  </si>
  <si>
    <t>Zatrpavanje postojećih instalacija (elektroinstalacije, EKI instalacije, vodovod, plinovod, oborinski kolektor) nakon polaganja cijevi. Stavkom će se obračunati zatrpavanje instalacija koje se nađu u zajedničkom rovu iskopa cjevovoda. Za zaštitu 1,00 m' rova potrebno je 0,20 m³ pijeska. Instalacije zaštititi finim pijeskom, zaštitnom i upozoravajućom trakom prema važećim propisima i tehničkim uvjetima za određeni tip instalacija. Jedinična cijena stavke uključuje sav potreban rad, materijal i transport za kompletnu izvedbu stavke.
Obračun po m'.</t>
  </si>
  <si>
    <t>Izvedba križanja  s postojećim oborinskim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</si>
  <si>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Doprema s skladišta gradilišta, istovar, manipulacija i ugradnja  tipskih ljestvi od inox čelika AISI 316L za potrebe vertikalne komunikacije. Ljestve su dim. 45x15 cm, s međusobno povezanim prečkama profila ø 16 mm na razmaku 30 cm.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</si>
  <si>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Dim. 45 x 45 cm, h = 40 cm</t>
  </si>
  <si>
    <t>Doprema sa skladišta gradilišta, istovar, manipulacija i ugradnja ručne košare za prihvat krupnog otpada u oknu prije ulaza u crpnu stanicu.
Obračun po komadu.</t>
  </si>
  <si>
    <t>Mimovod od cijevi PEHD DN 90 mm PN 16 bara.</t>
  </si>
  <si>
    <t>Mimovod od cijevi PEHD DN 140 mm PN 16 bara</t>
  </si>
  <si>
    <t>Mimovod od cijevi PEHD DN 200 mm PN 16 bara</t>
  </si>
  <si>
    <t>Beton C30/37, razreda izloženosti XA1, vodonepropusnost VDP2</t>
  </si>
  <si>
    <t>Beton C35/45, razreda izloženosti XS3, vodonepropusnost VDP3
- u zoni utjecaja mora</t>
  </si>
  <si>
    <t>Beton C25/30, razreda izloženosti XC2, vodonepropusnost VDP2</t>
  </si>
  <si>
    <t>S.19.1</t>
  </si>
  <si>
    <t>Nabava i dobava do mjesta ugradnje te montaža PEHD cijevi 50/42 mm (10 bara) za potrebe upuhivanja optičkog kabela. Cijevi se polažu u iskopani rov na pripremljenu posteljicu. Nakon polaganja cijevi i zatrpavanja rova potrebno je cijevi kalibrirati i ishoditi atest kalibracije. Asfaltiranje se može izvesti tek nakon dobivanja atesta kalibracije. Jedinična cijena stavke uključuje sve potrebne radove, materijale, pomoćna sredstva i transporte neovisno o udaljenosti i načinu transporta za kompletnu izvedbu stavke.
Obračun po m' položene cijevi.</t>
  </si>
  <si>
    <t>SUSTAV ODVODNJE OTPADNIH VODA AGLOMERACIJE NOVI VINODOLSKI, CRIKVENICA I SELCE</t>
  </si>
  <si>
    <t>Broj</t>
  </si>
  <si>
    <t>Obuhvaćeni radovi</t>
  </si>
  <si>
    <t>Iznos</t>
  </si>
  <si>
    <t>I</t>
  </si>
  <si>
    <t>II</t>
  </si>
  <si>
    <t>A</t>
  </si>
  <si>
    <t>A.1</t>
  </si>
  <si>
    <t>A.2</t>
  </si>
  <si>
    <t>A.2.1</t>
  </si>
  <si>
    <t>A.2.2</t>
  </si>
  <si>
    <t>A.3</t>
  </si>
  <si>
    <t>A.3.1</t>
  </si>
  <si>
    <t>B</t>
  </si>
  <si>
    <t>B.1</t>
  </si>
  <si>
    <t>B.1.1</t>
  </si>
  <si>
    <t>C</t>
  </si>
  <si>
    <t>D</t>
  </si>
  <si>
    <t>D.1</t>
  </si>
  <si>
    <t>D.1.1</t>
  </si>
  <si>
    <t>D.2</t>
  </si>
  <si>
    <t>D.2.1</t>
  </si>
  <si>
    <t>D.2.2</t>
  </si>
  <si>
    <t>E</t>
  </si>
  <si>
    <t>KANALIZACIJSKA MREŽA I REKONSTRUKCIJA / NADOGRADNJA VODOOPSKRBNE MREŽE</t>
  </si>
  <si>
    <t>GRAĐEVINSKI RADOVI</t>
  </si>
  <si>
    <t>ELEKTROTEHNIČKI RADOVI</t>
  </si>
  <si>
    <t>TRANSPORTNI KANALIZACIJSKI SUSTAV DO UPOV-a I REKONSTRUKCIJA / NADOGRADNJA VODOOPSKRBNE MREŽE</t>
  </si>
  <si>
    <t>SANACIJA / REKONSTRUKCIJA POSTOJEĆEG SUSTAVA JAVNE ODVODNJE</t>
  </si>
  <si>
    <t>REKONSTRUKCIJA POSTOJEĆIH CRPNIH STANICA</t>
  </si>
  <si>
    <t>REDUKCIJSKE STANICE ZA VODOOPSKRBU</t>
  </si>
  <si>
    <t>A.4</t>
  </si>
  <si>
    <t>A.4.1</t>
  </si>
  <si>
    <t>A.5</t>
  </si>
  <si>
    <t>A.5.1</t>
  </si>
  <si>
    <t>A.5.2</t>
  </si>
  <si>
    <t>A.6</t>
  </si>
  <si>
    <t>A.6.1</t>
  </si>
  <si>
    <t>A.7</t>
  </si>
  <si>
    <t>A.7.1</t>
  </si>
  <si>
    <t>A.8</t>
  </si>
  <si>
    <t>A.8.1</t>
  </si>
  <si>
    <t>A.9</t>
  </si>
  <si>
    <t>A.9.1</t>
  </si>
  <si>
    <t>A.9.2</t>
  </si>
  <si>
    <t>A.10</t>
  </si>
  <si>
    <t>A.10.1</t>
  </si>
  <si>
    <t>A.10.2</t>
  </si>
  <si>
    <t>B.2</t>
  </si>
  <si>
    <t>B.2.1</t>
  </si>
  <si>
    <t>B.3</t>
  </si>
  <si>
    <t>B.3.1</t>
  </si>
  <si>
    <t>D.1.2</t>
  </si>
  <si>
    <t>D.3</t>
  </si>
  <si>
    <t>D.3.1</t>
  </si>
  <si>
    <t>D.3.2</t>
  </si>
  <si>
    <t>D.4</t>
  </si>
  <si>
    <t>D.4.1</t>
  </si>
  <si>
    <t>D.4.2</t>
  </si>
  <si>
    <t>D.5</t>
  </si>
  <si>
    <t>D.5.1</t>
  </si>
  <si>
    <t>D.5.2</t>
  </si>
  <si>
    <t>D.6</t>
  </si>
  <si>
    <t>D.6.1</t>
  </si>
  <si>
    <t>PODRUČJE KLANFARI, DRAMALJ</t>
  </si>
  <si>
    <t>PODRUČJE KAČJAK, DRAMALJ</t>
  </si>
  <si>
    <t>PODRUČJE DRAMALJ CENTAR</t>
  </si>
  <si>
    <t>PODRUČJE DUGA, CRIKVENICA</t>
  </si>
  <si>
    <t>PODRUČJE CRIKVENICA ZAPAD</t>
  </si>
  <si>
    <t>PODRUČJE SOPALJSKA, CRIKVENICA</t>
  </si>
  <si>
    <t>PODRUČJE KOTORSKA, CRIKVENICA</t>
  </si>
  <si>
    <t>PODRUČJE CRIKVENICA ISTOK</t>
  </si>
  <si>
    <t>PODRUČJE BENIĆI, CRIKVENICA</t>
  </si>
  <si>
    <t>PODRUČJE SELCE CENTAR</t>
  </si>
  <si>
    <t>PODRUČJE DUBRAČINA, CRIKVENICA</t>
  </si>
  <si>
    <t>CS OMORIKA (DRAMALJ)</t>
  </si>
  <si>
    <t>CS PLAŽA</t>
  </si>
  <si>
    <t>CS KAŠTEL</t>
  </si>
  <si>
    <t>CS SESTRE MILOSRDNICE</t>
  </si>
  <si>
    <t>CS VARAŽDIN</t>
  </si>
  <si>
    <t>CS PODMIRIŠĆE</t>
  </si>
  <si>
    <t>SVEUKUPNO (bez PDV-a):</t>
  </si>
  <si>
    <t>A.2.1.1</t>
  </si>
  <si>
    <t>A.2.1.1.1</t>
  </si>
  <si>
    <t>A.2.1.1.2</t>
  </si>
  <si>
    <t>Strojno-ručni iskop  za izvedbu proširenja i produbljenja rova na mjestima izrade raznih građevina na trasi (kanalizacijska okna). Uključeno razupiranje za zaštitu od obrušavanja, sa svim potrebnim radom i materijalom te crpljenje površinske i podzemne vode. 
Ostali opis kao prva stavka iskopa rova.
Obračun po m³ iskopanog materijala u sraslom stanju.</t>
  </si>
  <si>
    <t>A.2.1.1.3</t>
  </si>
  <si>
    <t>S.1.1.5</t>
  </si>
  <si>
    <t>Prekidno okno dim. 120 x 80 cm, debljina dna 20 cm, zidovi 20 cm, ploča 15 cm
- dubine 1,30 m</t>
  </si>
  <si>
    <t>Okno za reviziju dim. 100 x 100 cm, dubine do 2,00 m</t>
  </si>
  <si>
    <t>Obnova pokosa nasipa javne ceste. Izvodi se uporabom lomljenog kamena u tucaničkoj podlozi. Jediničnom cijenom buhvaćen je sav potreban rad, pomoćna sredstva, strojevi i transporti za izvedbu kompletne stavke. 
Obračun po m².
Napomena: OBRAČUNATI RADOVI ZA KANALIZACIJU I VODOVOD</t>
  </si>
  <si>
    <t>A.2.1.1.4</t>
  </si>
  <si>
    <t>A.2.1.1.5</t>
  </si>
  <si>
    <t>DUKTIL DN  125  mm</t>
  </si>
  <si>
    <t>DN 200 mm: luk 10°- 20°</t>
  </si>
  <si>
    <t>S.7.1.1</t>
  </si>
  <si>
    <t>S.7.1.1.1</t>
  </si>
  <si>
    <t>DN 125 mm</t>
  </si>
  <si>
    <t>S.7.1.2</t>
  </si>
  <si>
    <t>S.7.1.2.1</t>
  </si>
  <si>
    <t>S.7.1.3</t>
  </si>
  <si>
    <t xml:space="preserve">MMK 30˚ </t>
  </si>
  <si>
    <t>S.7.1.3.1</t>
  </si>
  <si>
    <t>S.7.1.4</t>
  </si>
  <si>
    <t xml:space="preserve">MMK 45˚ </t>
  </si>
  <si>
    <t>S.7.1.4.1</t>
  </si>
  <si>
    <t>S.8.1.1</t>
  </si>
  <si>
    <t>S.8.1.1.1</t>
  </si>
  <si>
    <t>DN 125 mm, L=800 mm</t>
  </si>
  <si>
    <t>S.8.1.1.2</t>
  </si>
  <si>
    <t>DN 125 mm, L=600 mm</t>
  </si>
  <si>
    <t>S.8.1.2</t>
  </si>
  <si>
    <t>F - spojni komad s prirubnicom</t>
  </si>
  <si>
    <t>S.8.1.2.1</t>
  </si>
  <si>
    <t>DN 125 mm, L=370 mm</t>
  </si>
  <si>
    <t>S.8.1.3</t>
  </si>
  <si>
    <t>EU - spojni komad s prirubnicom i kolčakom</t>
  </si>
  <si>
    <t>S.8.1.3.1</t>
  </si>
  <si>
    <t>S.8.1.4</t>
  </si>
  <si>
    <t>Q - lučni komad s prirubnicama</t>
  </si>
  <si>
    <t>S.8.1.4.1</t>
  </si>
  <si>
    <t>S.8.1.5</t>
  </si>
  <si>
    <t>RRK - komad za reviziju s prirubnicama, na tlačnom cjevovodu</t>
  </si>
  <si>
    <t>S.8.1.5.1</t>
  </si>
  <si>
    <t>Kućni priključci (bočni uljevi) prosječne duljine 3 m'</t>
  </si>
  <si>
    <t>Poklopac bez ventilacijskih otvora - klasa C 250 - za okna kućnih priključaka</t>
  </si>
  <si>
    <t>DN 250 mm: luk 15°</t>
  </si>
  <si>
    <t>sedlo / spojnica DN 160 mm na cijev DN 250 mm</t>
  </si>
  <si>
    <t>sedlo / spojnica DN 160 mm na cijev DN 200 mm</t>
  </si>
  <si>
    <t>sedlo DN 160 mm na cijev DN 250 mm</t>
  </si>
  <si>
    <t>A.2.1.1.6</t>
  </si>
  <si>
    <t>Luk DN 200 mm</t>
  </si>
  <si>
    <t>Doprema sa skladišta gradilišta, istovar i kompletna montaža lukova od staklenim vlaknima ojačane duromerne plastike na temelju nezasićene poliesterske smole (GRP) proizvedene prema HRN EN 14364:2013, tjemena nosivost SN10000, u skladu s odabranim materijalom i tipom cjevovoda. Lukovi se montiraju na cjevovodu za savladavanje horizontalnih kutova na trasi kanalizacije. 
Obračun po komadu montiranog luka.</t>
  </si>
  <si>
    <t>A.2.1.1.7</t>
  </si>
  <si>
    <t>Cijevi unutarnjeg promjera DN 125 mm</t>
  </si>
  <si>
    <t>A.2.1.1.8</t>
  </si>
  <si>
    <t>- za kućne priključke duljine 3 m':
- iskop (m³ 1,80),
- pijesak (m³ 1,00),
- zatrpavanje (m³ 0,80),
- odvoz (m³ 1,80).
Obračun po komadu kompletno izvedenog kućnog priključka.</t>
  </si>
  <si>
    <t>- 3 m' cijevi DN 160 mm, čep DN 160 mm za zatvaranje cijevi, luk 15° DN 160 mm i luk 45° DN 160 mm
Obračun po komadu kompletno izvedenog kućnog priključka.</t>
  </si>
  <si>
    <t>A.2.1.1.9</t>
  </si>
  <si>
    <t>A.2.1.2</t>
  </si>
  <si>
    <t>A.2.1.2.1</t>
  </si>
  <si>
    <t>A.2.1.2.2</t>
  </si>
  <si>
    <t>A.2.1.2.3</t>
  </si>
  <si>
    <t>Betoniranje dna, zidova i pokrovne ploče retencijskog bazena, vodonepropusnim betonom (vodonepropusnost ispitati prema HRN EN 12390-8). Zidove izvoditi u dvostranoj oplati uz obavezno pervibriranje. Debljine dna, zidova i ploče su 20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</si>
  <si>
    <t>Izvedba betonskog temelja za smještaj zračnog filtera, betonom tlačne čvrstoće C25/30, razreda izloženosti XC1. Temelj dim. 80x80x30 cm (0,20 m³ betona) se polaže na zbijeni sloj tampona. Sastav betona, granulacija agregata te priprema i ugradba betonske smjese mora u svemu odgovarati odredbama TPBK. U cijenu ove stavke je uključena dobava i izrada potrebne oplate, izrada odnosno dobava i prijevoz betona, strojna ugradba i njega svježeg betona, te vrijednosti svih radova i materijala. 
Obračun po komadu izvedenog temelja.</t>
  </si>
  <si>
    <t>A.2.1.2.3.S.16.2</t>
  </si>
  <si>
    <t>Poklopac dim. 600x600 mm, klasa B125 kN.</t>
  </si>
  <si>
    <t>A.2.1.2.3.S.16.3</t>
  </si>
  <si>
    <t>Poklopac dim. 600x600 mm, klasa D400 kN.</t>
  </si>
  <si>
    <t>A.2.1.2.3.S.16.4</t>
  </si>
  <si>
    <t>Poklopac dim. 800x800 mm, klasa B125 kN.</t>
  </si>
  <si>
    <t>A.2.1.2.3.S.16.5</t>
  </si>
  <si>
    <t>S.10.4</t>
  </si>
  <si>
    <t>Poklopac dim. 800x800 mm, klasa D400 kN.</t>
  </si>
  <si>
    <t>A.2.1.2.3.S.16.6</t>
  </si>
  <si>
    <t>S.10.5</t>
  </si>
  <si>
    <t>Poklopac dim. 800x800 mm, s odzrakom</t>
  </si>
  <si>
    <t>A.2.1.2.3.S.16.7</t>
  </si>
  <si>
    <t>S.10.6</t>
  </si>
  <si>
    <t>Poklopac dim. 800x1200 mm</t>
  </si>
  <si>
    <t>A.2.1.2.3.S.16.8</t>
  </si>
  <si>
    <t>S.10.7</t>
  </si>
  <si>
    <t>Poklopac dim. 1000x1000 mm, klasa D400 kN.</t>
  </si>
  <si>
    <t>A.2.1.2.4</t>
  </si>
  <si>
    <t>A.2.1.2.4.S.1.1</t>
  </si>
  <si>
    <t>A.2.1.2.4.S.1.2</t>
  </si>
  <si>
    <t>Poklopac dim. 800x800 mm, nosivost 125 kN.</t>
  </si>
  <si>
    <t>A.2.1.2.4.S.1.3</t>
  </si>
  <si>
    <t>Poklopac dim. 600x600 mm, nosivost 400 kN.</t>
  </si>
  <si>
    <t>A.2.1.2.4.S.1.4</t>
  </si>
  <si>
    <t>S.1.4</t>
  </si>
  <si>
    <t>Poklopac dim. 600x600 mm, nosivost 125 kN.</t>
  </si>
  <si>
    <t>A.2.1.2.4.S.1.5</t>
  </si>
  <si>
    <t>S.1.5</t>
  </si>
  <si>
    <t>Poklopac dim. 1000x1000 mm, nosivost 400 kN.</t>
  </si>
  <si>
    <t>A.2.1.2.4.S.2.2</t>
  </si>
  <si>
    <t>A.2.1.2.4.S.2.3</t>
  </si>
  <si>
    <t>A.2.1.2.4.S.3.1</t>
  </si>
  <si>
    <t>A.2.1.2.4.S.3.2</t>
  </si>
  <si>
    <t>A.2.1.2.4.S.3.3</t>
  </si>
  <si>
    <t>A.2.1.2.4.S.7</t>
  </si>
  <si>
    <t>A.2.1.2.4.S.8</t>
  </si>
  <si>
    <t>A.2.1.2.5</t>
  </si>
  <si>
    <t>Kuglasti nepovratni ventil</t>
  </si>
  <si>
    <t>DN 100 mm, L=1000 mm</t>
  </si>
  <si>
    <t>DN 100 mm, L=800 mm</t>
  </si>
  <si>
    <t>DN 100 mm, L=700 mm</t>
  </si>
  <si>
    <t>DN 100 mm, L=300 mm</t>
  </si>
  <si>
    <t>DN 100 mm, L=200 mm</t>
  </si>
  <si>
    <t>S.3.1.2.1</t>
  </si>
  <si>
    <t>S.3.1.3</t>
  </si>
  <si>
    <t>MDK - montažno-demontažni komad s prirubnicama</t>
  </si>
  <si>
    <t>S.3.1.3.1</t>
  </si>
  <si>
    <t>DN 100 mm, L=220 mm</t>
  </si>
  <si>
    <t>S.3.1.4</t>
  </si>
  <si>
    <t>T - otcjepni komad s prirubnicama</t>
  </si>
  <si>
    <t>S.3.1.4.1</t>
  </si>
  <si>
    <t>S.3.1.5</t>
  </si>
  <si>
    <t>FFR - reducirni komad s prirubnicama</t>
  </si>
  <si>
    <t>S.3.1.5.1</t>
  </si>
  <si>
    <t>S.3.1.5.2</t>
  </si>
  <si>
    <t>DN 125/100 mm</t>
  </si>
  <si>
    <t>S.3.1.6</t>
  </si>
  <si>
    <t>FFK - lučni komad s prirubnicama</t>
  </si>
  <si>
    <t>S.3.1.6.1</t>
  </si>
  <si>
    <t>S.3.1.6.2</t>
  </si>
  <si>
    <t>EU - spojni komad s prirubnicom i tyton kolčakom</t>
  </si>
  <si>
    <t>A.2.1.2.6</t>
  </si>
  <si>
    <t>A.2.1.2.7</t>
  </si>
  <si>
    <t>A.2.1.2.8</t>
  </si>
  <si>
    <t>Zatrpavanje  oko temelja niše za smještaj elektroormara probranim materijalom iz iskopa. U jediničnu cijenu uračunat sav potreban rad, materijal,  izvedba zaštite građevinske jame od obrušavanja i transporti.
Obračun po m³ ugrađenog materijala u zbijenom stanju.</t>
  </si>
  <si>
    <t>pijesak 0-4 mm</t>
  </si>
  <si>
    <t>probrani materijal iz iskopa, 0-63 mm</t>
  </si>
  <si>
    <t>Niša za elektroormar</t>
  </si>
  <si>
    <t>Temelj za PMO</t>
  </si>
  <si>
    <t>Dobava materijala, izrada i ugradnja zaštitne ploče od nehrđajućeg čelika W.Nr. 1.4404 (AISI 316L) - inox-a dim. 1,75x0,35 m. Cijenom obuhvatiti sav pričvrsni materijal, izradu i dopremu ploče, te zaštitni premaz prajmerom, kao temeljna i 2 sloja završnom bojom.
Obračun po komplet dobavljenoj i ugrađenoj ploči.</t>
  </si>
  <si>
    <t>A.2.1.3</t>
  </si>
  <si>
    <t>A.2.1.3.1</t>
  </si>
  <si>
    <t>Strojno-ručni iskop  za izvedbu proširenja i produbljenja rova na mjestima izrade raznih građevina na trasi (vodovodna okna, NH i sl.). Uključeno razupiranje za zaštitu od obrušavanja, sa svim potrebnim radom i materijalom te crpljenje površinske i podzemne vode. 
Ostali opis kao prva stavka iskopa rova.
Obračun po m³ iskopanog materijala u sraslom stanju.</t>
  </si>
  <si>
    <t>AC (azbest-cementne) cijevi DN 300 mm</t>
  </si>
  <si>
    <t>AC (azbest-cementne) cijevi DN 125 mm</t>
  </si>
  <si>
    <t>AC (azbest-cementne) cijevi DN 80 mm</t>
  </si>
  <si>
    <t>PEHD cijevi d32 mm</t>
  </si>
  <si>
    <t>PEHD cijevi d63 mm</t>
  </si>
  <si>
    <t>A.2.1.3.2</t>
  </si>
  <si>
    <t>S.1.1.6</t>
  </si>
  <si>
    <t>S.1.1.7</t>
  </si>
  <si>
    <t>S.1.1.8</t>
  </si>
  <si>
    <t>S.1.1.9</t>
  </si>
  <si>
    <t>S.1.1.10</t>
  </si>
  <si>
    <t>S.1.1.11</t>
  </si>
  <si>
    <t>A.2.1.3.3</t>
  </si>
  <si>
    <t>A.2.1.3.4</t>
  </si>
  <si>
    <t>DN 150 mm</t>
  </si>
  <si>
    <t>S.2.1.3</t>
  </si>
  <si>
    <t xml:space="preserve">MMK 30 lučni komad s dvostrukim "Tyton-Sit" brtvama i kolčacima </t>
  </si>
  <si>
    <t>S.2.1.3.1</t>
  </si>
  <si>
    <t>S.2.1.4</t>
  </si>
  <si>
    <t xml:space="preserve">MMK 45 lučni komad s dvostrukim "Tyton-Sit" brtvama i kolčacima </t>
  </si>
  <si>
    <t>S.2.1.4.1</t>
  </si>
  <si>
    <t>DN 50 mm, L=300 mm</t>
  </si>
  <si>
    <t>DN 150 mm, L=800 mm</t>
  </si>
  <si>
    <t>TT otcjepni komad s prirubnicama</t>
  </si>
  <si>
    <t>S.3.1.3.2</t>
  </si>
  <si>
    <t>S.3.1.3.3</t>
  </si>
  <si>
    <t>DN 100/50 mm</t>
  </si>
  <si>
    <t>S.3.1.5.3</t>
  </si>
  <si>
    <t>DN 150/50 mm</t>
  </si>
  <si>
    <t>S.3.1.5.4</t>
  </si>
  <si>
    <t>DN 50/50 mm</t>
  </si>
  <si>
    <t>S.3.1.5.5</t>
  </si>
  <si>
    <t>DN 150/100 mm</t>
  </si>
  <si>
    <t>DN 300/150 mm</t>
  </si>
  <si>
    <t>S.3.1.6.3</t>
  </si>
  <si>
    <t>DN 100/65 mm</t>
  </si>
  <si>
    <t>S.3.1.6.4</t>
  </si>
  <si>
    <t>S.3.1.6.5</t>
  </si>
  <si>
    <t>DN 150/125 mm</t>
  </si>
  <si>
    <t>S.3.1.7</t>
  </si>
  <si>
    <t>S.3.1.7.1</t>
  </si>
  <si>
    <t>S.3.1.7.2</t>
  </si>
  <si>
    <t>S.3.1.7.3</t>
  </si>
  <si>
    <t>DN 150/80 mm</t>
  </si>
  <si>
    <t>S.3.1.8</t>
  </si>
  <si>
    <t>MMB otcjepni komad s kolčacima</t>
  </si>
  <si>
    <t>S.3.1.8.1</t>
  </si>
  <si>
    <t>S.3.1.9</t>
  </si>
  <si>
    <t>MDK montažno-demontažni komad s prirubnicama</t>
  </si>
  <si>
    <t>S.3.1.9.1</t>
  </si>
  <si>
    <t>S.3.1.9.2</t>
  </si>
  <si>
    <t>S.3.1.10</t>
  </si>
  <si>
    <t>FFK 11° lučni komad s prirubnicama</t>
  </si>
  <si>
    <t>S.3.1.10.1</t>
  </si>
  <si>
    <t>S.3.1.10.2</t>
  </si>
  <si>
    <t>S.3.1.11</t>
  </si>
  <si>
    <t>FFK 22° lučni komad s prirubnicama</t>
  </si>
  <si>
    <t>S.3.1.11.1</t>
  </si>
  <si>
    <t>S.3.1.12</t>
  </si>
  <si>
    <t>FFK 30° lučni komad s prirubnicama</t>
  </si>
  <si>
    <t>S.3.1.12.1</t>
  </si>
  <si>
    <t>S.3.1.13</t>
  </si>
  <si>
    <t>F spojni komad s prirubnicom</t>
  </si>
  <si>
    <t>S.3.1.13.1</t>
  </si>
  <si>
    <t>S.3.1.13.2</t>
  </si>
  <si>
    <t>S.3.1.14</t>
  </si>
  <si>
    <t>X - komad / slijepa prirubnica</t>
  </si>
  <si>
    <t>S.3.1.14.1</t>
  </si>
  <si>
    <t>DN 50 mm</t>
  </si>
  <si>
    <t>S.3.1.14.2</t>
  </si>
  <si>
    <t>S.3.1.14.3</t>
  </si>
  <si>
    <t>S.3.1.14.4</t>
  </si>
  <si>
    <t>DN 50 mm bušena za 1"</t>
  </si>
  <si>
    <t>S.3.1.14.5</t>
  </si>
  <si>
    <t>DN 50 mm bušena za 2"</t>
  </si>
  <si>
    <t>S.3.1.15</t>
  </si>
  <si>
    <t>S.3.1.15.1</t>
  </si>
  <si>
    <t>S.3.1.15.2</t>
  </si>
  <si>
    <t>DN 65 mm</t>
  </si>
  <si>
    <t>S.3.1.15.3</t>
  </si>
  <si>
    <t>S.3.1.15.4</t>
  </si>
  <si>
    <t xml:space="preserve">DN 300 mm </t>
  </si>
  <si>
    <t>S.3.1.16</t>
  </si>
  <si>
    <t>E-ks - spojni komad s prirubnicom za spoj PVC cijevi</t>
  </si>
  <si>
    <t>S.3.1.16.1</t>
  </si>
  <si>
    <t>S.3.1.17</t>
  </si>
  <si>
    <t>E-pehd - spojni komad s prirubnicom za spoj PEHD cijevi</t>
  </si>
  <si>
    <t>S.3.1.17.1</t>
  </si>
  <si>
    <t>DN 65/63 mm</t>
  </si>
  <si>
    <t>S.3.1.18</t>
  </si>
  <si>
    <t xml:space="preserve">UNIVERZALNA OGRLICA </t>
  </si>
  <si>
    <t>S.3.1.18.1</t>
  </si>
  <si>
    <t>S.4.1.2.2</t>
  </si>
  <si>
    <t>S.4.1.2.3</t>
  </si>
  <si>
    <t>S.4.1.3.2</t>
  </si>
  <si>
    <t>DN 80, Rd=1000 mm</t>
  </si>
  <si>
    <t>S.4.1.4.2</t>
  </si>
  <si>
    <t>DN 50, Rd=1000 mm</t>
  </si>
  <si>
    <t>S.4.1..2</t>
  </si>
  <si>
    <t>DN 65, Rd=1000 mm</t>
  </si>
  <si>
    <t>S.4.1.6.1</t>
  </si>
  <si>
    <t>DN 50 (2")</t>
  </si>
  <si>
    <t>S.4.1.6.2</t>
  </si>
  <si>
    <t>DN 25 (1")</t>
  </si>
  <si>
    <t>S.4.1.7</t>
  </si>
  <si>
    <t>S.4.1.7.1</t>
  </si>
  <si>
    <t>S.4.1.7.2</t>
  </si>
  <si>
    <t>A.2.1.3.5</t>
  </si>
  <si>
    <t>Mimovod od cijevi PEHD DN 50 mm PN 16 bara</t>
  </si>
  <si>
    <t>Doprema s odlagališta gradilišta i kompletna montaža pocinčanih vodovodnih cijevi NP 10 bara sa svim potrebnim fitinzima, spojnim materijalom i sl. za izvedbu vodovodnih ogranaka.
Obračun po m' montiranih cijevi.</t>
  </si>
  <si>
    <t>Doprema s odlagališta gradilišta i kompletna montaža PEHD vodovodnih cijevi NP 10 bara, sa svim potrebnim fitinzima, spojnim materijalom i sl. za prespoj vodovodnih ogranaka.
Obračun po m' dobavljenih cijevi.</t>
  </si>
  <si>
    <t>A.2.1.3.6</t>
  </si>
  <si>
    <t>Sklop DN 150 mm</t>
  </si>
  <si>
    <t>Sklop DN 50 mm</t>
  </si>
  <si>
    <t>Cjevovod DN 50 mm</t>
  </si>
  <si>
    <t>Cjevovod DN 80 mm</t>
  </si>
  <si>
    <t>S.3.4</t>
  </si>
  <si>
    <t>A.2.1.3.7</t>
  </si>
  <si>
    <t>PVC f 110 mm</t>
  </si>
  <si>
    <t>PVC f 50 mm</t>
  </si>
  <si>
    <t>PVC cijevi f 110 mm</t>
  </si>
  <si>
    <t>Pocinčane cijevi f 50 mm</t>
  </si>
  <si>
    <t>Dobava i ugradba PVC cijevi f 110 mm za zaštitu elektro kablova.
U jediničnu cijenu uračunat sav potreban rad, materijal i transporti.  Obračun po m' dobavljenih i ugrađenih cijevi.</t>
  </si>
  <si>
    <t>PODRUČJE PODRUČJE KAČJAK, DRAMALJ - GRAĐEVINSKI RADOVI</t>
  </si>
  <si>
    <t>A.4.1.1</t>
  </si>
  <si>
    <t>A.4.1.1.1</t>
  </si>
  <si>
    <t>A.4.1.1.2</t>
  </si>
  <si>
    <t>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 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</si>
  <si>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A.4.1.1.3</t>
  </si>
  <si>
    <t>A.4.1.1.4</t>
  </si>
  <si>
    <t>A.4.1.1.5</t>
  </si>
  <si>
    <t>A.4.1.1.6</t>
  </si>
  <si>
    <t>A.4.1.1.7</t>
  </si>
  <si>
    <t>A.4.1.1.8</t>
  </si>
  <si>
    <t>A.4.1.1.9</t>
  </si>
  <si>
    <t>S.11.4</t>
  </si>
  <si>
    <t>A.4.1.2</t>
  </si>
  <si>
    <t>A.4.1.2.1</t>
  </si>
  <si>
    <t>Strojno-ručni iskop  za izvedbu proširenja i produbljenja rova na mjestima izrade raznih građevina na trasi (vodovodna okna, hidranti,...). Uključeno razupiranje za zaštitu od obrušavanja, sa svim potrebnim radom i materijalom te crpljenje površinske i podzemne vode. 
Ostali opis kao prva stavka iskopa rova.
Obračun po m³ iskopanog materijala u sraslom stanju.</t>
  </si>
  <si>
    <t>A.4.1.2.2</t>
  </si>
  <si>
    <t>Okno dim. 1,80 x 1,65 cm, debljina dna 20 cm, zidovi 20 cm, ploča 15 cm
- dubine do 2,15 m</t>
  </si>
  <si>
    <t>A.4.1.2.3</t>
  </si>
  <si>
    <t>A.4.1.2.4</t>
  </si>
  <si>
    <t xml:space="preserve">MMK45 lučni komad s dvostrukim "Tyton-Sit" brtvama i kolčacima </t>
  </si>
  <si>
    <t>S.3.1.1.2.1</t>
  </si>
  <si>
    <t>S.3.1.1.2.2</t>
  </si>
  <si>
    <t>S.3.1.4.2</t>
  </si>
  <si>
    <t>S.3.1.4.3</t>
  </si>
  <si>
    <t xml:space="preserve">F spojni komad s prirubnicom </t>
  </si>
  <si>
    <t xml:space="preserve">E-flex spojni komad s prirubnicom </t>
  </si>
  <si>
    <t>Z zasun s elastičnim dosjedom i ručnim kolom</t>
  </si>
  <si>
    <t>S.4.1.5.2</t>
  </si>
  <si>
    <t>OV  automatski usisno-odzračni ventil</t>
  </si>
  <si>
    <t>A.4.1.2.5</t>
  </si>
  <si>
    <t>Mimovod od cijevi PEHD DN 50 mm PN 10 bara</t>
  </si>
  <si>
    <t>A.4.1.2.6</t>
  </si>
  <si>
    <t>A.4.1.2.7</t>
  </si>
  <si>
    <t>PODRUČJE CRIKVENICA ISTOK - GRAĐEVINSKI RADOVI</t>
  </si>
  <si>
    <t>A.8.1.1</t>
  </si>
  <si>
    <t>A.8.1.1.1</t>
  </si>
  <si>
    <t>DTK kanalizacija</t>
  </si>
  <si>
    <t>A.8.1.1.2</t>
  </si>
  <si>
    <t>A.8.1.1.3</t>
  </si>
  <si>
    <t>Okno dim. 100 x 150 cm, debljina dna 20 cm, zidovi 20 cm, ploča 15 cm
- dubine preko 2,00 m</t>
  </si>
  <si>
    <t>Poklopac DN 600 mm (okrugli), sa četvrtastim okvirom; h=10cm</t>
  </si>
  <si>
    <t>A.8.1.1.4</t>
  </si>
  <si>
    <t>Nosivi sloj - AC 22 base 50/70, debljine 6,0 cm</t>
  </si>
  <si>
    <t>A.8.1.1.5</t>
  </si>
  <si>
    <t>PEHD okno DN 1000 mm</t>
  </si>
  <si>
    <t>PEHD okno DN 800 mm</t>
  </si>
  <si>
    <t xml:space="preserve">DN 250 mm, luk 45° </t>
  </si>
  <si>
    <t>Teleskopski poklopac bez ventilacijskih otvora - klasa D 400; h=15cm</t>
  </si>
  <si>
    <t>Poklopac bez ventilacijskih otvora - klasa D 400 - kolektor; h=10cm</t>
  </si>
  <si>
    <t>Poklopac bez ventilacijskih otvora - klasa D 400 - kućni priključci; h=10cm</t>
  </si>
  <si>
    <t>Poklopac s ventilacijskim otvorima - klasa D 400; h=10cm</t>
  </si>
  <si>
    <t>račva reducirana 45°, DN/ID 400/150mm</t>
  </si>
  <si>
    <t xml:space="preserve">DN 400 mm, luk 45° </t>
  </si>
  <si>
    <t>A.8.1.1.6</t>
  </si>
  <si>
    <t>A.8.1.1.7</t>
  </si>
  <si>
    <t>A.8.1.1.8</t>
  </si>
  <si>
    <t>A.8.1.1.9</t>
  </si>
  <si>
    <t>A.8.1.2</t>
  </si>
  <si>
    <t>A.8.1.2.1</t>
  </si>
  <si>
    <t>Strojno-ručni iskop  za izvedbu proširenja i produbljenja rova na mjestima izrade raznih građevina na trasi (vodovodna okna, hidranti). Uključeno razupiranje za zaštitu od obrušavanja, sa svim potrebnim radom i materijalom te crpljenje površinske i podzemne vode. 
Ostali opis kao prva stavka iskopa rova.
Obračun po m³ iskopanog materijala u sraslom stanju.</t>
  </si>
  <si>
    <t>Ljevano-željezne cijevi DN 60 mm</t>
  </si>
  <si>
    <t>Pocinčane cijevi DN 32 mm</t>
  </si>
  <si>
    <t>Pocinčane cijevi DN 28 mm</t>
  </si>
  <si>
    <t>Pocinčane cijevi DN 25 mm</t>
  </si>
  <si>
    <t>A.8.1.2.2</t>
  </si>
  <si>
    <t>Okno dim. 120 x 120 cm, debljina zidova 20 cm, ploča 15 cm
- dubine do 2,00 m</t>
  </si>
  <si>
    <t>Okno dim. 120 x 135 cm, debljina zidova 20 cm, ploča 15 cm
- dubine do 2,00 m</t>
  </si>
  <si>
    <t>Okno dim. 120 x 145 cm, debljina zidova 20 cm, ploča 15 cm
- dubine do 2,00 m</t>
  </si>
  <si>
    <t>Poklopac dim. 600x600 mm; h=10 cm</t>
  </si>
  <si>
    <t>A.8.1.2.3</t>
  </si>
  <si>
    <t>A.8.1.2.4</t>
  </si>
  <si>
    <t>S.2.1.5</t>
  </si>
  <si>
    <t xml:space="preserve">MMQ 90 lučni komad s dvostrukim "Tyton-Sit" brtvama i kolčacima </t>
  </si>
  <si>
    <t>S.2.1.5.1</t>
  </si>
  <si>
    <t>DN 150 mm, L=200 mm</t>
  </si>
  <si>
    <t>DN 150 mm, L=1000 mm</t>
  </si>
  <si>
    <t>S.3.1.2.2</t>
  </si>
  <si>
    <t>S.3.1.4.4</t>
  </si>
  <si>
    <t>S.3.1.4.5</t>
  </si>
  <si>
    <t>S.3.1.4.6</t>
  </si>
  <si>
    <t>S.3.1.4.7</t>
  </si>
  <si>
    <t>DN 200/100 mm</t>
  </si>
  <si>
    <t>FFR reducirni komad s prirubnicama</t>
  </si>
  <si>
    <t>FFK 45 lučni komad s prirubnicama</t>
  </si>
  <si>
    <t>F spojni komad s prirubnicama</t>
  </si>
  <si>
    <t>S.3.1.8.2</t>
  </si>
  <si>
    <t>X slijepa prirubnica</t>
  </si>
  <si>
    <t>DN 80, Rd=1500 mm</t>
  </si>
  <si>
    <t>Ovalna kapa za podzemni hidrant</t>
  </si>
  <si>
    <t>E FLEKS - spojni komad s prirubnicom i podesivim kolčakom</t>
  </si>
  <si>
    <t>Zasun sa elastičnim dosjedom s ručnim kolom</t>
  </si>
  <si>
    <t>S.4.2.1.1</t>
  </si>
  <si>
    <t>S.4.2.1.2</t>
  </si>
  <si>
    <t>S.4.2.1.3</t>
  </si>
  <si>
    <t>S.4.2.2</t>
  </si>
  <si>
    <t>Zasun sa elastičnim dosjedom za ugradnu garnituru</t>
  </si>
  <si>
    <t>S.4.2.2.1</t>
  </si>
  <si>
    <t>S.4.2.2.2</t>
  </si>
  <si>
    <t>S.4.2.3</t>
  </si>
  <si>
    <t>S.4.2.3.1</t>
  </si>
  <si>
    <t>S.4.2.3.2</t>
  </si>
  <si>
    <t>S.4.2.4</t>
  </si>
  <si>
    <t>S.4.2.4.1</t>
  </si>
  <si>
    <t>S.4.2.4.2</t>
  </si>
  <si>
    <t>S.4.2.5</t>
  </si>
  <si>
    <t>Podzemni hidrant</t>
  </si>
  <si>
    <t>S.4.2.5.1</t>
  </si>
  <si>
    <t>S.4.2.6</t>
  </si>
  <si>
    <t>OV - automatski odzračni ventil</t>
  </si>
  <si>
    <t>S.4.2.6.1</t>
  </si>
  <si>
    <t>Poklopac svj. otvor 600x600 mm; h=10 cm</t>
  </si>
  <si>
    <t>A.8.1.2.5</t>
  </si>
  <si>
    <t>Cjevovod DN 200  mm</t>
  </si>
  <si>
    <t>A.8.1.2.6</t>
  </si>
  <si>
    <t>A.8.1.2.7</t>
  </si>
  <si>
    <t>ogrlica s ventilom DN 100 mm / 1"</t>
  </si>
  <si>
    <t>ogrlica s ventilom DN 150 mm / 1"</t>
  </si>
  <si>
    <t>A.5.1.1</t>
  </si>
  <si>
    <t>A.5.1.1.1</t>
  </si>
  <si>
    <t>A.5.1.1.2</t>
  </si>
  <si>
    <t>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radova.Dno kanala isplanirati s točnošću +/- 3 cm (eventualna udubljenja ispuniti kamenom sitneži krupnoće zrna do 8 mm i strojno nabiti). Pažljivi ručni iskop oko postojećih instalacija te njihovo osiguranje i podupiranje.
Obračun po m³ iskopanog materijala u sraslom stanju.</t>
  </si>
  <si>
    <t>A.5.1.1.3</t>
  </si>
  <si>
    <t>Betonske temeljne trake, prosječne vel. 0.60 x 0.60 m</t>
  </si>
  <si>
    <t>Potporni zidovi s betonskim profiliranim licem, prosječne vel. 0.30 x 1.00 m</t>
  </si>
  <si>
    <t>A.5.1.1.4</t>
  </si>
  <si>
    <t>A.5.1.1.5</t>
  </si>
  <si>
    <t>S.6.1.1.1</t>
  </si>
  <si>
    <t xml:space="preserve">MMK 30˚  </t>
  </si>
  <si>
    <t>S.6.1.2.1</t>
  </si>
  <si>
    <t>S.6.1.3</t>
  </si>
  <si>
    <t xml:space="preserve">MMK 45˚  </t>
  </si>
  <si>
    <t>S.6.1.3.1</t>
  </si>
  <si>
    <t>DN 100 mm, L=600 mm</t>
  </si>
  <si>
    <t xml:space="preserve">FFK 45˚  </t>
  </si>
  <si>
    <t xml:space="preserve">F  </t>
  </si>
  <si>
    <t xml:space="preserve">EU </t>
  </si>
  <si>
    <t>A.5.1.1.6</t>
  </si>
  <si>
    <t>A.5.1.1.7</t>
  </si>
  <si>
    <t>A.5.1.1.8</t>
  </si>
  <si>
    <t>A.5.1.1.9</t>
  </si>
  <si>
    <t>A.5.1.2</t>
  </si>
  <si>
    <t>A.5.1.2.1</t>
  </si>
  <si>
    <t>A.5.1.2.2</t>
  </si>
  <si>
    <t>A.5.1.2.3</t>
  </si>
  <si>
    <t>Doprema s skladišta gradilišta, istovar, manipulacija i ugradnja poklopca u vodotijesnoj i plinotijesnoj izvedbi, za otvor crpne stanice. Poklopac je namijenjen za naknadnu ugradnju.
Obračun po komadu ugrađenog poklopca.</t>
  </si>
  <si>
    <t>poklopac : gruba rešetka          1000 x 2800 mm, visina ugradnje 35cm,
težina t=cca 438 kg                     nosivost 400 kN.</t>
  </si>
  <si>
    <t>poklopac : crpni zdenac           800 x 2000 mm, visina ugradnje 35cm,
težina t=cca 428 kg                   nosivost 400 kN.</t>
  </si>
  <si>
    <t>Bitumenizirani nosivo-habajući sloj
AC 16 surf 50/70, debljine 6,0 cm</t>
  </si>
  <si>
    <t>poklopac :zasunska komora        800 x 800 mm, visina ugradnje 25cm,
težina t=cca 120 kg                    nosivost 400 kN.</t>
  </si>
  <si>
    <t xml:space="preserve">gruba rešetka :   š=1,00m t= cca 30,00kg </t>
  </si>
  <si>
    <t xml:space="preserve">podna rešetka:   veličine 1000 x 1000 mm , t= cca 50,00 kg  </t>
  </si>
  <si>
    <t>završna obrada: niše za el.ormare i kemijskog filtra</t>
  </si>
  <si>
    <t>A.5.1.2.4</t>
  </si>
  <si>
    <t>koml</t>
  </si>
  <si>
    <t>poklopac :zasunska komorac     800 x 800 mm, visina ugradnje 25cm,
težina t=cca 120 kg                    nosivost 400 kN.</t>
  </si>
  <si>
    <t>l 50 x 50 x 5 mm   L = 4,00</t>
  </si>
  <si>
    <t>A.5.1.2.5</t>
  </si>
  <si>
    <t>uronjena centrifugalna crpka</t>
  </si>
  <si>
    <t>Z - zasun s elastičnim dosjedom i ručnim kolom</t>
  </si>
  <si>
    <t>DN 100 mm, L=500 mm</t>
  </si>
  <si>
    <t>DN 100 mm, L=100 mm</t>
  </si>
  <si>
    <t>križni komad s prirubnicama</t>
  </si>
  <si>
    <t>TT 100/100 DN 100 mm,</t>
  </si>
  <si>
    <t>lučni komad s prirubnicama</t>
  </si>
  <si>
    <t>Q  90° DN100 mm</t>
  </si>
  <si>
    <t>S.3.2.</t>
  </si>
  <si>
    <t xml:space="preserve">ČELIČNA OGRLICA BEZ VENTILA S NAVOJEM
DN 100mm/1/2'' ; </t>
  </si>
  <si>
    <t xml:space="preserve">Dobava, doprema (prijevoz), isporuka i istovar na privremenu deponiju izvođača radova fazonskih komada i armatura na navoj za mjerenje tlaka.. Materijal: nehrđajući čelik Č.45703 
(W:Nr. 1.4404, AISI 316L) ili jednakovrijedan.
Jediničnom cijenom obuhvaćen sav potrebni spojni i brtveni materijal. 
Obračun po komadu i m'.
</t>
  </si>
  <si>
    <t>MJERENJE TLAKA:</t>
  </si>
  <si>
    <t>Manometar DN 1/2'' NP 0-6 bara</t>
  </si>
  <si>
    <t>Čelični T-komad DN 1/2'' NP 10 bara</t>
  </si>
  <si>
    <t xml:space="preserve">Čelični luk 90º DN 1/2'' NP 10 bara </t>
  </si>
  <si>
    <t>Kuglasti ventil DN 1/2'' NP 10 bara</t>
  </si>
  <si>
    <t>Prirubnica s grlom  DN 100 mm</t>
  </si>
  <si>
    <t>Cijev DN 100 mm</t>
  </si>
  <si>
    <t>S.5.1.3</t>
  </si>
  <si>
    <t>čelični luk 90° DN100 mm</t>
  </si>
  <si>
    <t>S.5.1.4</t>
  </si>
  <si>
    <t>čelična ploča 70 x 90 x 5 mm</t>
  </si>
  <si>
    <t>S.5.1.5</t>
  </si>
  <si>
    <t>L 50 x 50 x 5 mm</t>
  </si>
  <si>
    <t>A.5.1.2.6</t>
  </si>
  <si>
    <t>S.1.1.</t>
  </si>
  <si>
    <t>spoj DN 15 mm:</t>
  </si>
  <si>
    <t>cijev DN 100mm</t>
  </si>
  <si>
    <t>fazonsk komadi DN 100 mm</t>
  </si>
  <si>
    <t>A.5.1.2.7</t>
  </si>
  <si>
    <t>DN110</t>
  </si>
  <si>
    <t xml:space="preserve">PVC DN 100 ; SN 4 ;  L =  0,60 x 3 = 9,00m'   </t>
  </si>
  <si>
    <t xml:space="preserve">PVC DN 150 ; SN 4 ;  L =  0,60 x 1 = 1,00m'    </t>
  </si>
  <si>
    <t xml:space="preserve">PVC DN 250 ; SN 4 ;  L =  0,60 x 1 = 1,00m'    </t>
  </si>
  <si>
    <t>Zatvaranje otvora nakon montaže cjevovoda i elektroinstalacija. Izvedba zatvaranja otvora specijalnim mortovima (masama) - vodonepropusnim bubrećim betonom iste kvalitete kao i  beton zida. Na plohi zida koji nije u kontaktu sa vodom, a uz sudarni obod cijevi ostaviti utor veličine 2x2 ili 3x2 cm koji se popunjavaju trajnoelastičnim kitom.
Obračun po komadu zatvorenog otvora.</t>
  </si>
  <si>
    <t xml:space="preserve">otvor 30 x 30 cm  </t>
  </si>
  <si>
    <t xml:space="preserve">otvor 45 x 45 cm  </t>
  </si>
  <si>
    <t>A.5.1.2.8</t>
  </si>
  <si>
    <t>IZOLATERSKI RADOVI</t>
  </si>
  <si>
    <t>hidroizolacija unutarnjih elemenata crpne stanice</t>
  </si>
  <si>
    <t>hidroizolacija pokrovne ploče crpne stanice</t>
  </si>
  <si>
    <t>A.5.1.3</t>
  </si>
  <si>
    <t>A.5.1.3.1</t>
  </si>
  <si>
    <t>A.5.1.3.2</t>
  </si>
  <si>
    <t>A.5.1.3.3</t>
  </si>
  <si>
    <t>A.5.1.3.4</t>
  </si>
  <si>
    <t>F - spojni komad s  prirubnicom</t>
  </si>
  <si>
    <t>E-flex spojni komad s prirubnicama i podesivim kolčakom</t>
  </si>
  <si>
    <t>MMQ lučni komad s dvostrukim Tyton kolčakom</t>
  </si>
  <si>
    <t>Podzemni hidrant s zaštitnim čepom protiv krađe</t>
  </si>
  <si>
    <t>S.4.1.8</t>
  </si>
  <si>
    <t>S.4.1.8.1</t>
  </si>
  <si>
    <t>A.5.1.3.5</t>
  </si>
  <si>
    <t>A.5.1.3.6</t>
  </si>
  <si>
    <t>A.5.1.3.7</t>
  </si>
  <si>
    <t>A.7.1.1</t>
  </si>
  <si>
    <t>A.7.1.1.1</t>
  </si>
  <si>
    <t>A.7.1.1.2</t>
  </si>
  <si>
    <t>A.7.1.1.3</t>
  </si>
  <si>
    <t>Okno dim. 100 x 140 cm, debljina dna 20 cm, zidovi 20 cm, ploča 15 cm
- dubine preko 2,00 m</t>
  </si>
  <si>
    <t>Okno dim. 170 x 200 cm, debljina dna 20 cm, zidovi 20 cm, ploča 15 cm
- dubine preko 2,00 m</t>
  </si>
  <si>
    <t>A.7.1.1.4</t>
  </si>
  <si>
    <t>A.7.1.1.5</t>
  </si>
  <si>
    <t>Cijevi unutarnjeg promjera DN 350 mm</t>
  </si>
  <si>
    <t>Cijevi unutarnjeg promjera DN 500 mm</t>
  </si>
  <si>
    <t>DUKTIL DN  250  mm</t>
  </si>
  <si>
    <t>S.6.1.1.2</t>
  </si>
  <si>
    <t>DN 250 mm</t>
  </si>
  <si>
    <t>S.6.1.2.2</t>
  </si>
  <si>
    <t>MMK 30˚</t>
  </si>
  <si>
    <t>S.6.1.3.2</t>
  </si>
  <si>
    <t>S.6.1.4</t>
  </si>
  <si>
    <t>S.6.1.4.1</t>
  </si>
  <si>
    <t>S.6.1.4.2</t>
  </si>
  <si>
    <t>S.6.1.5</t>
  </si>
  <si>
    <t xml:space="preserve">MMQ 90˚ </t>
  </si>
  <si>
    <t>S.6.1.5.1</t>
  </si>
  <si>
    <t>S.6.1.5.2</t>
  </si>
  <si>
    <t>S.7.1.1.2</t>
  </si>
  <si>
    <t>S.7.1.1.3</t>
  </si>
  <si>
    <t>S.7.1.2.2</t>
  </si>
  <si>
    <t>S.8.1.1.3</t>
  </si>
  <si>
    <t>DN 250 mm, L=800 mm</t>
  </si>
  <si>
    <t>S.8.1.2.2</t>
  </si>
  <si>
    <t>DN 250/80 mm</t>
  </si>
  <si>
    <t>DN 80/50 mm</t>
  </si>
  <si>
    <t>S.8.1.4.2</t>
  </si>
  <si>
    <t>S.8.1.5.2</t>
  </si>
  <si>
    <t>S.8.1.6</t>
  </si>
  <si>
    <t>S.8.1.6.1</t>
  </si>
  <si>
    <t>S.8.1.6.2</t>
  </si>
  <si>
    <t>S.8.1.7</t>
  </si>
  <si>
    <t>Q 90˚  lučnii komad s prirubnicama</t>
  </si>
  <si>
    <t>S.8.1.7.1</t>
  </si>
  <si>
    <t>S.8.1.7.2</t>
  </si>
  <si>
    <t>S.12.3</t>
  </si>
  <si>
    <t>DVOSTRUKI NIPL DN 50 mm</t>
  </si>
  <si>
    <t>STOR SISTEM -STABILNA SPOJNICA S UNUTARNJIM NAVOJEM
DN 50 mm</t>
  </si>
  <si>
    <t>S.15.3</t>
  </si>
  <si>
    <t>RAVNA PRIRUBNICA S NAVOJEM  DN50 mm</t>
  </si>
  <si>
    <t>A.7.1.1.6</t>
  </si>
  <si>
    <t>A.7.1.1.7</t>
  </si>
  <si>
    <t>Cijevi unutarnjeg promjera DN 150 mm</t>
  </si>
  <si>
    <t>A.7.1.1.8</t>
  </si>
  <si>
    <t>A.7.1.1.9</t>
  </si>
  <si>
    <t>Izvedba križanja  s postojećim fekalnim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</si>
  <si>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A.7.1.2</t>
  </si>
  <si>
    <t>A.7.1.2.1</t>
  </si>
  <si>
    <t>AC (azbest-cementne) cijevi DN 250 mm</t>
  </si>
  <si>
    <t>Čelične cijevi DN 200 mm</t>
  </si>
  <si>
    <t>A.7.1.2.2</t>
  </si>
  <si>
    <t>A.7.1.2.3</t>
  </si>
  <si>
    <t>A.7.1.2.4</t>
  </si>
  <si>
    <t>DUKTIL DN  200 mm</t>
  </si>
  <si>
    <t>S.2.2.1</t>
  </si>
  <si>
    <t>S.2.2.1.1</t>
  </si>
  <si>
    <t>S.2.2.2</t>
  </si>
  <si>
    <t>S.2.2.2.1</t>
  </si>
  <si>
    <t>S.2.2.3</t>
  </si>
  <si>
    <t>S.2.2.3.1</t>
  </si>
  <si>
    <t>DN 200/200 mm</t>
  </si>
  <si>
    <t>Ugradna garnitura za hidrant</t>
  </si>
  <si>
    <t>A.7.1.2.5</t>
  </si>
  <si>
    <t>Cjevovod DN 250  mm</t>
  </si>
  <si>
    <t>Mimovod od cijevi PEHD DN 200 mm PN 25 bara</t>
  </si>
  <si>
    <t>Mimovod od cijevi PEHD DN 250 mm PN 10 bara</t>
  </si>
  <si>
    <t>A.7.1.2.6</t>
  </si>
  <si>
    <t>Sklop DN 200 mm</t>
  </si>
  <si>
    <t>Sklop DN 250 mm</t>
  </si>
  <si>
    <t>Cjevovod DN 200 mm</t>
  </si>
  <si>
    <t>Cjevovod DN 250 mm</t>
  </si>
  <si>
    <t>A.7.1.2.7</t>
  </si>
  <si>
    <t>A.10.1.1</t>
  </si>
  <si>
    <t>A.10.1.1.1</t>
  </si>
  <si>
    <t>A.10.1.1.2</t>
  </si>
  <si>
    <t>Strojno-ručni iskop  za izvedbu proširenja i produbljenja rova na mjestima izrade raznih građevina na trasi (kanalizacijska okna,...). Uključeno razupiranje za zaštitu od obrušavanja, sa svim potrebnim radom i materijalom te crpljenje površinske i podzemne vode. 
Ostali opis kao prva stavka iskopa rova.
Obračun po m³ iskopanog materijala u sraslom stanju.</t>
  </si>
  <si>
    <t>A.10.1.1.3</t>
  </si>
  <si>
    <t>Okno za ispiranje tlačnog voda  dim. 135 x 155 cm, dubine do 2,00 m</t>
  </si>
  <si>
    <t>A.10.1.1.4</t>
  </si>
  <si>
    <t>A.10.1.1.5</t>
  </si>
  <si>
    <t>S.5.1.1.1</t>
  </si>
  <si>
    <t>S.5.1.2.1</t>
  </si>
  <si>
    <t>S.5.1.3.1</t>
  </si>
  <si>
    <t>U spojni komad DN 100 mm</t>
  </si>
  <si>
    <t>MONTAŽNO DEMONTAŽNI KOMAD</t>
  </si>
  <si>
    <t>spojni komad s prirubnicama</t>
  </si>
  <si>
    <t>FFK 30° DN100 mm</t>
  </si>
  <si>
    <t>FFK  45° DN100 mm</t>
  </si>
  <si>
    <t>EU DN 100 mm</t>
  </si>
  <si>
    <t>F   DN 100 mm</t>
  </si>
  <si>
    <t>S.7.1.5</t>
  </si>
  <si>
    <t>T   DN 100/50 mm</t>
  </si>
  <si>
    <t>S.14.1.1</t>
  </si>
  <si>
    <t>DVOSTRUKI NIPL</t>
  </si>
  <si>
    <t>S.14.1.1.1</t>
  </si>
  <si>
    <t>DN 50 mm (60,3/2,8mm)</t>
  </si>
  <si>
    <t>STORZ - stabilna spojnica s unutarnjim navojem</t>
  </si>
  <si>
    <t>S.14.2.1</t>
  </si>
  <si>
    <t>ravna prirubnica s navojem</t>
  </si>
  <si>
    <t>S.14.3.1</t>
  </si>
  <si>
    <t>A.10.1.1.6</t>
  </si>
  <si>
    <t xml:space="preserve">Spoj DN 50 mm </t>
  </si>
  <si>
    <t>A.10.1.1.7</t>
  </si>
  <si>
    <t>A.10.1.1.8</t>
  </si>
  <si>
    <t>A.10.1.1.9</t>
  </si>
  <si>
    <t>S.80</t>
  </si>
  <si>
    <t>postojeći tlačni vod - PEHD DN 225 mm</t>
  </si>
  <si>
    <t>A.10.1.2</t>
  </si>
  <si>
    <t>A.10.1.2.1</t>
  </si>
  <si>
    <t>A.10.1.2.2</t>
  </si>
  <si>
    <t xml:space="preserve">Strojno-ručni iskop građevinske jame za izgradnju priključnih okana za dotok sanitarne kanalizacije,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</si>
  <si>
    <t>A.10.1.2.3</t>
  </si>
  <si>
    <t>Doprema s skladišta gradilišta, istovar, manipulacija i ugradnja poklopca u vodotijesnoj i plinotijesnoj izvedbi, za otvor crpne stanice. Poklopac je namijenjen za naknadnu ugradnj .
Obračun po komadu ugrađenog poklopca.</t>
  </si>
  <si>
    <t>poklopac : crpni zdenac           1000 x18000 mm, visina ugradnje 35cm,
težina t=cca 398 kg                   nosivost 400 kN.</t>
  </si>
  <si>
    <t xml:space="preserve">podna rešetka:   veličine 700 x 1000 mm , t= cca 40,00 kg  </t>
  </si>
  <si>
    <t>A.10.1.2.4</t>
  </si>
  <si>
    <t>poklopac :priključna oknac    600 x 600 mm, visina ugradnje 25cm,
težina t=cca 85,0 kg                    nosivost 400 kN.</t>
  </si>
  <si>
    <t>A.10.1.2.5</t>
  </si>
  <si>
    <t>Kućište crpne stanice dimenzije:
- profil: DN 1800 mm
- visina kućišta: 2800 mm
Karakteristike potopne crpke:
- Q=  10 l/s
- Hman = 16,0 m
- broj crpki: 2
- režim rada:1+1
- profil usponskog voda: DN 100
- vanjski tlačni cjevovod:  DN 80/100
- profil ulazng kolektora: DN 300 i preljev DN 300
- profil tlačnog cjevovoda DN 300
- nazivni tlak za cijevi, armature i fazoneriju: PN 10 bara
- ventilacijske DN 100 i elektrokablovi 2 x DN 100</t>
  </si>
  <si>
    <t>NV - nepovratni ventil sa protustrujnom zaklopkom</t>
  </si>
  <si>
    <t>T - odcjepni komad s prirubnicama</t>
  </si>
  <si>
    <t>T 100/100 DN 100 mm,</t>
  </si>
  <si>
    <t>FFR - reducirani prirubnicama</t>
  </si>
  <si>
    <t>A.10.1.2.6</t>
  </si>
  <si>
    <t>A.10.1.2.7</t>
  </si>
  <si>
    <t xml:space="preserve">GRP  DN 450 ; SN 4 ;  L = 5,00m'   </t>
  </si>
  <si>
    <t xml:space="preserve">GRP  DN 250 ; SN 4 ;  L = 1,00m'   </t>
  </si>
  <si>
    <t xml:space="preserve">otvor 90 x 70 cm  </t>
  </si>
  <si>
    <t xml:space="preserve">otvor 35 x 35 cm  </t>
  </si>
  <si>
    <t>A.10.1.2.8</t>
  </si>
  <si>
    <t>A.10.1.3</t>
  </si>
  <si>
    <t>A.10.1.3.1</t>
  </si>
  <si>
    <t>Strojno-ručni iskop  za izvedbu proširenja i produbljenja rova na mjestima izrade raznih građevina na trasi (vodovodna okna,...hidranti). Uključeno razupiranje za zaštitu od obrušavanja, sa svim potrebnim radom i materijalom te crpljenje površinske i podzemne vode. 
Ostali opis kao prva stavka iskopa rova.
Obračun po m³ iskopanog materijala u sraslom stanju.</t>
  </si>
  <si>
    <t>A.10.1.3.2</t>
  </si>
  <si>
    <t>Okno dim. 120 x 120 cm, debljina dna 20 cm, zidovi 20 cm, ploča 15 cm
- dubine do 2,00 m</t>
  </si>
  <si>
    <t>A.10.1.3.3</t>
  </si>
  <si>
    <t>A.10.1.3.4</t>
  </si>
  <si>
    <t xml:space="preserve">U -  komad s dvostrukim "Tyton-Sit" brtvama i kolčacima </t>
  </si>
  <si>
    <t>F -  spojni komad s prirubnicom</t>
  </si>
  <si>
    <t>X -  slijepa prirubnica</t>
  </si>
  <si>
    <t>OV- automatski usisno-odzračni ventil</t>
  </si>
  <si>
    <t>pločica za označavanje podzemnog hidranta</t>
  </si>
  <si>
    <t>A.10.1.3.5</t>
  </si>
  <si>
    <t>A.10.1.3.6</t>
  </si>
  <si>
    <t>A.10.1.3.7</t>
  </si>
  <si>
    <t>B.2.1.1</t>
  </si>
  <si>
    <t>B.2.1.1.1</t>
  </si>
  <si>
    <t>B.2.1.1.2</t>
  </si>
  <si>
    <t>B.2.1.1.3</t>
  </si>
  <si>
    <t>Okno dim. 140 x 160 cm, debljina dna 20 cm, zidovi 20 cm, ploča 15 cm
- dubine preko 2,00 m</t>
  </si>
  <si>
    <t>Poklopac DN 600 mm (okrugli), sa četvrtastim okvirom; h=10 cm</t>
  </si>
  <si>
    <t>B.2.1.1.4</t>
  </si>
  <si>
    <t>B.2.1.1.5</t>
  </si>
  <si>
    <t>FFK 45° lučni komad s prirubnicama</t>
  </si>
  <si>
    <t>Teleskopski poklopac bez ventilacijskih otvora - klasa D 400; h=15 cm</t>
  </si>
  <si>
    <t>Poklopac bez ventilacijskih otvora - klasa D 400; h=10 cm</t>
  </si>
  <si>
    <t>Poklopac bez ventilacijskih otvora - klasa D 400 - kućni priključci</t>
  </si>
  <si>
    <t>B.2.1.1.6</t>
  </si>
  <si>
    <t>B.2.1.1.7</t>
  </si>
  <si>
    <t>B.2.1.1.8</t>
  </si>
  <si>
    <t>B.2.1.1.9</t>
  </si>
  <si>
    <t>B.3.1.1</t>
  </si>
  <si>
    <t>B.3.1.1.1</t>
  </si>
  <si>
    <t xml:space="preserve">Tlačni cjevovod </t>
  </si>
  <si>
    <t xml:space="preserve">Vodovod </t>
  </si>
  <si>
    <t>DTK</t>
  </si>
  <si>
    <t>B.3.1.1.2</t>
  </si>
  <si>
    <t>B.3.1.1.3</t>
  </si>
  <si>
    <t>Okno za odzraku dim. 170 x 170 cm, dubine do 2,00 m</t>
  </si>
  <si>
    <t>Okno za ispiranje cjevovoda ispust dim. 200 x 170 cm, dubine do 2,00 m</t>
  </si>
  <si>
    <t>B.3.1.1.4</t>
  </si>
  <si>
    <t>B.3.1.1.5</t>
  </si>
  <si>
    <t>MDK - montažno demontažni komad</t>
  </si>
  <si>
    <t>OV - automatski usisno odzračni ventil</t>
  </si>
  <si>
    <t>S.5.1.1.2</t>
  </si>
  <si>
    <t>DN 150 mm, L=700 mm</t>
  </si>
  <si>
    <t>S.5.1.1.3</t>
  </si>
  <si>
    <t>S.5.1.1.4</t>
  </si>
  <si>
    <t>DN 250 mm, L=400 mm</t>
  </si>
  <si>
    <t>S.5.1.2.2</t>
  </si>
  <si>
    <t>S.5.1.3.2</t>
  </si>
  <si>
    <t>S.5.1.4.1</t>
  </si>
  <si>
    <t>S.5.1.4.2</t>
  </si>
  <si>
    <t>S.5.1.4.3</t>
  </si>
  <si>
    <t>S.5.1.5.1</t>
  </si>
  <si>
    <t>S.5.1.6</t>
  </si>
  <si>
    <t>U spojni komad s naglavkom</t>
  </si>
  <si>
    <t>S.5.1.6.1</t>
  </si>
  <si>
    <t>S.5.1.6.2</t>
  </si>
  <si>
    <t>DN 50 mm (60,3mm/2,8mm)</t>
  </si>
  <si>
    <t>RAVNA PRIRUBNICA S NAVOJEM</t>
  </si>
  <si>
    <t>B.3.1.1.6</t>
  </si>
  <si>
    <t>B.3.1.1.7</t>
  </si>
  <si>
    <t>B.3.1.1.8</t>
  </si>
  <si>
    <t>Izvedba križanja  s postojećim sanitarnim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</si>
  <si>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B.3.1.2</t>
  </si>
  <si>
    <t>B.3.1.2.1</t>
  </si>
  <si>
    <t>B.3.1.2.2</t>
  </si>
  <si>
    <t>Okno dim. 180 x 180 cm, zidovi 20 cm, ploča 15 cm
- dubine do 2,00 m</t>
  </si>
  <si>
    <t>Okno dim. 160 x 160 cm, zidovi 20 cm, ploča 15 cm
- dubine do 2,00 m</t>
  </si>
  <si>
    <t>Okno dim. 120 x 120 cm, zidovi 20 cm, ploča 15 cm
- dubine do 2,00 m</t>
  </si>
  <si>
    <t>B.3.1.2.3</t>
  </si>
  <si>
    <t>B.3.1.2.4</t>
  </si>
  <si>
    <t>DN 150 mm, L=600 mm</t>
  </si>
  <si>
    <t>S.3.1.1.8</t>
  </si>
  <si>
    <t>S.3.1.1.9</t>
  </si>
  <si>
    <t>FFK 11 lučni komad s prirubnicama</t>
  </si>
  <si>
    <t>FFK 22 lučni komad s prirubnicama</t>
  </si>
  <si>
    <t>DN 150/150 mm</t>
  </si>
  <si>
    <t>TT križni komad s prirubnicama</t>
  </si>
  <si>
    <t>E-fleks spojni komad s prirubnicom i podesivim kolčakom</t>
  </si>
  <si>
    <t>S.3.1.12.2</t>
  </si>
  <si>
    <t>S.3.1.12.3</t>
  </si>
  <si>
    <t>Z - zasun s elastičnim dosjedom za ugradnu garnituru</t>
  </si>
  <si>
    <t>Ogrlica</t>
  </si>
  <si>
    <t>DN 150/19 mm</t>
  </si>
  <si>
    <t>S.4.1.9</t>
  </si>
  <si>
    <t>S.4.1.9.1</t>
  </si>
  <si>
    <t>S.4.1.10</t>
  </si>
  <si>
    <t>S.4.1.10.1</t>
  </si>
  <si>
    <t>S.4.1.11</t>
  </si>
  <si>
    <t>Ugradna garnitura za podzemni hidrant</t>
  </si>
  <si>
    <t>S.4.1.11.1</t>
  </si>
  <si>
    <t>S.4.1.12</t>
  </si>
  <si>
    <t>Ugradna garnitura za zasune</t>
  </si>
  <si>
    <t>S.4.1.12.1</t>
  </si>
  <si>
    <t>DN 100, Rd=1250 mm</t>
  </si>
  <si>
    <t>S6</t>
  </si>
  <si>
    <t>B.3.1.2.5</t>
  </si>
  <si>
    <t>B.3.1.2.6</t>
  </si>
  <si>
    <t>B.3.1.2.7</t>
  </si>
  <si>
    <t>PODRUČJE DUGA, CRIKVENICA - GRAĐEVINSKI RADOVI</t>
  </si>
  <si>
    <t>PODRUČJE CRIKVENICA ZAPAD - GRAĐEVINSKI RADOVI</t>
  </si>
  <si>
    <t>KANALIZACIJSKA CRPNA STANICA CS-P5</t>
  </si>
  <si>
    <t>KANALIZACIJSKA CRPNA STANICA - CS SLANA</t>
  </si>
  <si>
    <t>A.9.1.1</t>
  </si>
  <si>
    <t>A.9.1.1.1</t>
  </si>
  <si>
    <t>A.9.1.1.2</t>
  </si>
  <si>
    <t>A.9.1.1.3</t>
  </si>
  <si>
    <t>Okno dim. 100 x 100 cm, debljina dna 20 cm, zidovi 20 cm, ploča 15 cm
- dubine 5,00 m sa prednjim licem u kamenu</t>
  </si>
  <si>
    <t>Propust profila DN 300 mm</t>
  </si>
  <si>
    <t>Kompletna izvedba armirano-betonsko-kamenih potpornih zidova betonom C25/30. Prvo se izvodi temeljna traka na uvaljanoj podlozi. Zid se zida s licem od kamena i betonom C25/30 uporedo, u jednostranoj oplati. Kamen grubo tesan, s dubokim reškama, obrađenim cementnim mortom. Predviđena nabava, obrada i dobava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
Napomena: OBRAČUNATI RADOVI ZA KANALIZACIJU I VODOVOD</t>
  </si>
  <si>
    <t>S.19.2</t>
  </si>
  <si>
    <t>S.19.3</t>
  </si>
  <si>
    <t>A.9.1.1.4</t>
  </si>
  <si>
    <t>A.9.1.1.5</t>
  </si>
  <si>
    <t>PE 100 PEHD DN 110/90 mm  SDR 11</t>
  </si>
  <si>
    <t xml:space="preserve">DN 250 mm: luk 0°- 10° </t>
  </si>
  <si>
    <t xml:space="preserve">DN 250 mm: luk 10°- 20° </t>
  </si>
  <si>
    <t xml:space="preserve">DN 300 mm: luk 0°- 10° </t>
  </si>
  <si>
    <t xml:space="preserve">DN 300 mm: luk 10°- 20° </t>
  </si>
  <si>
    <t>PE 100 PEHD SDR 11  DN 110/90 mm</t>
  </si>
  <si>
    <t>S.6.1.1.3</t>
  </si>
  <si>
    <t>S.6.1.1.4</t>
  </si>
  <si>
    <t>S.6.1.1.5</t>
  </si>
  <si>
    <t>S.6.1.1.6</t>
  </si>
  <si>
    <t>S.6.1.1.7</t>
  </si>
  <si>
    <t>Poklopac bez ventilacijskih otvora - klasa C 250 (KP)</t>
  </si>
  <si>
    <t>T komad DN 250/160 mm</t>
  </si>
  <si>
    <t>T komad DN 300/160 mm</t>
  </si>
  <si>
    <t>A.9.1.1.6</t>
  </si>
  <si>
    <t xml:space="preserve">Dobava s odlagališta gradilišta,  spuštanje na pripremljenu podlogu, te kompletna montaža tvorničko izrađenih betonskih montažnih elemenata kanalizacijskih revizijskih okana (baze, prstenovi, konusi i završne ploče) s ugrađenim vertikalnim prilazom u okno sukladno zakonskoj regulativi iz zaštite na radu. Baze revizijskih okana moraju biti opremljene plastičnim kinetama te svim potrebnim spojnim i fazonskim komadima, za izvedbu spojeva cijevi na revizijska okna u vodonepropusnoj izvedbi.
Obračun po komadu ugrađenog okna.                                           </t>
  </si>
  <si>
    <t xml:space="preserve">Dobava s odlagališta gradilišta,  spuštanje u rov, te kompletna montaža kanalizacijskih cijevi od termoplastičnih materijala sa strukturiranom (korugiranom) stijenkom od PVC, PP ili PE materijala. U cijenu je uključena geodetska nivelacija cjevovoda i kontrola zatrpavanja od strane montera. Jedinična cijena uključuje sav potreban rad, materijal i transport za  izvedbu stavke.
Obračun po m' ugrađenih cijevi.     </t>
  </si>
  <si>
    <t>Dobava s skladišta gradilišta, istovar,  spuštanje u rov i kompletna montaža PE 100  PEHD cijevi za  tlačni kanalizacijski cjevovod, PN 10 bara. Predhodno cijev postaviti na posteljicu i poravnati u horizontalnom i vertikalnom smjeru. Kompletna izrada spojeva PEHD cijevi, s PEHD fazonskim i spojnim komadima polietilenskim elektro-spojnicama uz uporabu polivalentnog stroja za elektrozavarivanje, u svemu prema uputama Proizvođača. Jedinična cijena stavke uključuje sve potrebne radove, materijale, spojni materijal, opremu, pomoćna sredstva i transporte za kompletnu izvedbu stavke.
Obračun po m' ugrađene cijevi.</t>
  </si>
  <si>
    <t>Dobava s odlagališta gradilišta,  spuštanje u rov, te kompletna montaža lukova od termoplastičnih materijala (PE, PP ili PVC). Lukovi se ugrađuju za savladavanje horizontalnih kuteva na trasi kanalizacije.
Obračun po komadu ugrađenog luka.</t>
  </si>
  <si>
    <t>Dobava s skladišta gradilišta, istovar,  spuštanje u rov i kompletna montaža svih PE 100 PEHD spojnih elemenata, potrebnih za međusobno spajanje PEHD cijevi, te za spajanje i prijelaz sa PEHD cijevi na fazonske komade u crpnoj stanici i u prekidnom oknu tlačnog voda. Spojni komadi od polietilena PE 100, faktor sigurnosti C=1.6. Kompletna izrada spojeva PEHD cijevi, s PEHD fazonskim i spojnim komadima polietilenskim elektro-spojnicama uz uporabu polivalentnog stroja za elektrozavarivanje, u svemu prema uputama Proizvođača.  Jedinična cijena stavke uključuje sve potrebne materijale, radove, pomoćna sredstva i transporte, osim spajanja međusobno i na ostalu opremu.
Obračun po kompletno izvedenom spoju.</t>
  </si>
  <si>
    <t>Dobava s skladišta gradilišta, istovar i kompletna montaža tipskog biofiltera u okvir ljevanoželjeznog poklopca.
Obraču po ugrađenom komadu.</t>
  </si>
  <si>
    <t>A.9.1.1.7</t>
  </si>
  <si>
    <t>Cijevi unutarnjeg promjera DN 160 mm</t>
  </si>
  <si>
    <t>A.9.1.1.8</t>
  </si>
  <si>
    <t>A.9.1.1.9</t>
  </si>
  <si>
    <t>A.9.1.2</t>
  </si>
  <si>
    <t>A.9.1.2.1</t>
  </si>
  <si>
    <t>A.9.1.2.2</t>
  </si>
  <si>
    <t>A.9.1.2.3</t>
  </si>
  <si>
    <t>Izrada, dobava i ugradnja montažne AB ploče za montažnu crpnu stanicu dimenzija prema nacrtima, betonom C25/30. U ploči ostaviti otvor za ugradnju poklopca. U cijenu je uračunat sav potreban rad, oprema, armatura, materijal, oplata, transport i ugradnja.
Obračun po kom ugrađene ploče.</t>
  </si>
  <si>
    <t>Ploča dim. 200x200 cm, debljine 15 cm sa zubom visine 15 cm</t>
  </si>
  <si>
    <t>A.1.1.2.3.S.11</t>
  </si>
  <si>
    <t>Dobava s skladišta gradilišta, istovar, manipulacija i ugradnja  tipskih ljestvi od inox čelika AISI 316L za potrebe vertikalne komunikacije. Ljestve su dim. 45x15 cm, s međusobno povezanim prečkama profila ø 16 mm na razmaku 30 cm.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</si>
  <si>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Dobava sa skladišta gradilišta, istovar, manipulacija i ugradnja ručne košare za prihvat krupnog otpada u oknu prije ulaza u crpnu stanicu.
Obračun po komadu.</t>
  </si>
  <si>
    <t>Dim. 45 x 45 cm, h(košare) = 40 cm; h(vodilice)=150cm</t>
  </si>
  <si>
    <t>Dobava s skladišta gradilišta, istovar, manipulacija i ugradnja poklopca u vodotijesnoj i plinotijesnoj izvedbi, za otvor crpne stanice. Poklopac je namijenjen za naknadnu ugradnju utiplavanjem.
Obračun po komadu ugrađenog poklopca.</t>
  </si>
  <si>
    <t>Poklopac dim. 1000x1000 mm, nosivost 150 kN.</t>
  </si>
  <si>
    <t>A.9.1.2.4</t>
  </si>
  <si>
    <t>A.9.1.2.5</t>
  </si>
  <si>
    <t>A.9.1.2.6</t>
  </si>
  <si>
    <t>A.9.1.2.7</t>
  </si>
  <si>
    <t>A.9.1.3</t>
  </si>
  <si>
    <t>A.9.1.3.1</t>
  </si>
  <si>
    <t>A.9.1.3.2</t>
  </si>
  <si>
    <t>A.9.1.3.3</t>
  </si>
  <si>
    <t>Dim. 45 x 45 cm, h(košare) = 40 cm; h(vodilice)=230cm</t>
  </si>
  <si>
    <t>A.9.1.3.4</t>
  </si>
  <si>
    <t>A.9.1.3.5</t>
  </si>
  <si>
    <t>A.9.1.3.6</t>
  </si>
  <si>
    <t>A.9.1.3.7</t>
  </si>
  <si>
    <t>A.9.1.4</t>
  </si>
  <si>
    <t>A.9.1.4.1</t>
  </si>
  <si>
    <t>PVC cijevi DN 90 mm</t>
  </si>
  <si>
    <t>PVC cijevi DN 110 mm</t>
  </si>
  <si>
    <t>PVC cijevi DN 140 mm</t>
  </si>
  <si>
    <t>PVC cijevi DN 225 mm</t>
  </si>
  <si>
    <t>S.11.5</t>
  </si>
  <si>
    <t>Duktil cijevi DN 100 mm</t>
  </si>
  <si>
    <t>S.11.6</t>
  </si>
  <si>
    <t>PEHD cijevi DN 75 mm</t>
  </si>
  <si>
    <t>S.11.7</t>
  </si>
  <si>
    <t>Čelik cijevi DN 150 mm</t>
  </si>
  <si>
    <t>S.11.8</t>
  </si>
  <si>
    <t>Čelik cijevi DN 200 mm</t>
  </si>
  <si>
    <t>A.9.1.4.2</t>
  </si>
  <si>
    <t>Okno dim. 1.00 x 2.10m, debljina dna 20 cm, zidovi 20 cm, ploča 15 cm
- visina 1,80 m</t>
  </si>
  <si>
    <t>Okno dim. 1.50 x 2.10m, debljina dna 20 cm, zidovi 20 cm, ploča 15 cm
- visina 1,80 m</t>
  </si>
  <si>
    <t>Okno dim. 1.70 x 1.10m, debljina dna 20 cm, zidovi 20 cm, ploča 15 cm
- visina 1,80 m</t>
  </si>
  <si>
    <t>Okno dim. 1.40 x 1.90m, debljina dna 20 cm, zidovi 20 cm, ploča 15 cm
- visina 1,80 m</t>
  </si>
  <si>
    <t>Okno dim. 1.20 x 1.10m, debljina dna 20 cm, zidovi 20 cm, ploča 15 cm
- visina 1,80 m</t>
  </si>
  <si>
    <t>Okno dim. 0.60 x 0.60m, debljina dna 20 cm, zidovi 20 cm
- visina 1,00 m</t>
  </si>
  <si>
    <t>A.9.1.4.3</t>
  </si>
  <si>
    <t>A.9.1.4.4</t>
  </si>
  <si>
    <t>DUKTIL DN  80  mm za cjevovod i za spojeve hidranata</t>
  </si>
  <si>
    <t>DUKTIL DN  200  mm</t>
  </si>
  <si>
    <t>MMK 30 lučni komad s dvostrukim "Tyton-Sit" brtvama i kolčacima</t>
  </si>
  <si>
    <t>S.2.1.3.2</t>
  </si>
  <si>
    <t>S.2.1.4.2</t>
  </si>
  <si>
    <t>DN 200 mm, L=800 mm</t>
  </si>
  <si>
    <t>DN 200 mm, L=700 mm</t>
  </si>
  <si>
    <t>S.3.1.1.10</t>
  </si>
  <si>
    <t>S.3.1.1.11</t>
  </si>
  <si>
    <t>S.3.1.1.12</t>
  </si>
  <si>
    <t>DN 80 mm, L=400 mm</t>
  </si>
  <si>
    <t>S.3.1.1.13</t>
  </si>
  <si>
    <t>S.3.1.2.3</t>
  </si>
  <si>
    <t>S.3.1.3.4</t>
  </si>
  <si>
    <t>DN 200/80 mm</t>
  </si>
  <si>
    <t>XR reducirani komad s prirubnicama</t>
  </si>
  <si>
    <t>DN 100/32 mm</t>
  </si>
  <si>
    <t>DN 50/32 mm</t>
  </si>
  <si>
    <t>Q lučni komad sa stopalom</t>
  </si>
  <si>
    <t>U-FLEX flex fazonski komad s pokretljivim priključkom</t>
  </si>
  <si>
    <t>E-FLEX flex fazonski komad s pokretljivim priključkom</t>
  </si>
  <si>
    <t>S.3.1.11.2</t>
  </si>
  <si>
    <t>MMR otcjepni komad s kolčacima i prirubnicom</t>
  </si>
  <si>
    <t>S.4.1.4.3</t>
  </si>
  <si>
    <t>Automatski odzračni ventil</t>
  </si>
  <si>
    <t>Usisno odzračni ventil na navoj</t>
  </si>
  <si>
    <t>A.9.1.4.5</t>
  </si>
  <si>
    <t>A.9.1.4.6</t>
  </si>
  <si>
    <t>Sklop DN 150 i 200 mm</t>
  </si>
  <si>
    <t>Sklop DN 100 mm i manji</t>
  </si>
  <si>
    <t xml:space="preserve">Kompletna izvedba prespoja rekonstruiranog sustava na manje ogranke postojećeg sustava. Stavka uklučuje dobavu, dopremu i ugradnju svog potrebnog materijala za prespoj rekonstruiranog sustava na postojeći, kao i sve radove i sredstva potrebna za kompletno izvršenje stavke. U samoj podstavci će biti napomenuto da li se na granici spoja ugrađuje zasunski ventil sa ugradbenom garniturom i poklopcem ili ne.
Obračun po kompletno izvedenom prespoju. </t>
  </si>
  <si>
    <t>Prespoj  DN 150 mm na postojeći PVC DN 140 mm bez zasuna</t>
  </si>
  <si>
    <t>Prespoj  DN 100 mm na postojeći PVC DN 110 mm bez zasuna</t>
  </si>
  <si>
    <t>S.7.3</t>
  </si>
  <si>
    <t>Prespoj  DN 100 mm na postojeći PVC DN 90 mm bez zasuna</t>
  </si>
  <si>
    <t>S.7.4</t>
  </si>
  <si>
    <t>Prespoj  DN 100 mm na postojeći DN 32 mm sa zasunom</t>
  </si>
  <si>
    <t>A.9.1.4.7</t>
  </si>
  <si>
    <t>A.6.1.1</t>
  </si>
  <si>
    <t>A.6.1.1.1</t>
  </si>
  <si>
    <t>A.6.1.1.2</t>
  </si>
  <si>
    <t>Strojno-ručni iskop  za izvedbu proširenja i produbljenja rova na mjestima izrade raznih građevina na trasi (kanalizacijska okna...). Uključeno razupiranje za zaštitu od obrušavanja, sa svim potrebnim radom i materijalom te crpljenje površinske i podzemne vode. 
Ostali opis kao prva stavka iskopa rova.
Obračun po m³ iskopanog materijala u sraslom stanju.</t>
  </si>
  <si>
    <t>A.6.1.1.3</t>
  </si>
  <si>
    <t>A.6.1.1.4</t>
  </si>
  <si>
    <t>A.6.1.1.5</t>
  </si>
  <si>
    <t xml:space="preserve">DN 250 mm: luk 20°- 30° </t>
  </si>
  <si>
    <t>S.4.5</t>
  </si>
  <si>
    <t>A.6.1.1.6</t>
  </si>
  <si>
    <t>A.6.1.1.7</t>
  </si>
  <si>
    <t>A.6.1.1.8</t>
  </si>
  <si>
    <t>A.6.1.1.9</t>
  </si>
  <si>
    <t>A.6.1.2</t>
  </si>
  <si>
    <t>A.6.1.2.1</t>
  </si>
  <si>
    <t>Strojno-ručni iskop  za izvedbu proširenja i produbljenja rova na mjestima izrade raznih građevina na trasi (vodovodna okna, hidranti, ...). Uključeno razupiranje za zaštitu od obrušavanja, sa svim potrebnim radom i materijalom te crpljenje površinske i podzemne vode. 
Ostali opis kao prva stavka iskopa rova.
Obračun po m³ iskopanog materijala u sraslom stanju.</t>
  </si>
  <si>
    <t>Duktil cijevi DN 80 mm</t>
  </si>
  <si>
    <t>Duktil cijevi DN 150 mm</t>
  </si>
  <si>
    <t>A.6.1.2.2</t>
  </si>
  <si>
    <t>Okno dim. 1.50 x 1.10m, debljina dna 20 cm, zidovi 20 cm, ploča 15 cm
- visina 1,80 m</t>
  </si>
  <si>
    <t>Okno dim. 1.50 x 1.20m, debljina dna 20 cm, zidovi 20 cm, ploča 15 cm
- visina 1,80 m</t>
  </si>
  <si>
    <t>Okno dim. 1.70 x 1.20m, debljina dna 20 cm, zidovi 20 cm, ploča 15 cm
- visina 1,80 m</t>
  </si>
  <si>
    <t>Okno dim. 1.40 x 1.30m, debljina dna 20 cm, zidovi 20 cm, ploča 15 cm
- visina 1,80 m</t>
  </si>
  <si>
    <t>A.6.1.2.3</t>
  </si>
  <si>
    <t>A.6.1.2.4</t>
  </si>
  <si>
    <t>S.2.1.3.3</t>
  </si>
  <si>
    <t>S.2.1.4.3</t>
  </si>
  <si>
    <t>A.6.1.2.5</t>
  </si>
  <si>
    <t>A.6.1.2.6</t>
  </si>
  <si>
    <t>Prespoj  DN 150 mm na postojeći DN 150 mm bez zasuna</t>
  </si>
  <si>
    <t>Prespoj  DN 150 mm na postojeći DN 25 mm sa zasunom</t>
  </si>
  <si>
    <t>Prespoj  DN 100 mm na postojeći DN 100 mm bez zasuna</t>
  </si>
  <si>
    <t>Prespoj  DN 100 mm na postojeći DN 80 mm sa zasunom</t>
  </si>
  <si>
    <t>S.7.5</t>
  </si>
  <si>
    <t>S.7.6</t>
  </si>
  <si>
    <t>Prespoj  DN 80 mm na postojeći DN 80 mm bez zasuna</t>
  </si>
  <si>
    <t>A.6.1.2.7</t>
  </si>
  <si>
    <t>KANALIZACIJSKA CRPNA STANICA DONJA DRAGA</t>
  </si>
  <si>
    <t>KANALIZACIJSKA CRPNA STANICA DOLAC</t>
  </si>
  <si>
    <t>PODRUČJE SOPALJSKA, CRIKVENICA - GRAĐEVINSKI RADOVI</t>
  </si>
  <si>
    <t>PODRUČJE BENIĆI, CRIKVENICA - GRAĐEVINSKI RADOVI</t>
  </si>
  <si>
    <t>A.1.1.1</t>
  </si>
  <si>
    <t>A.1.1.1.1</t>
  </si>
  <si>
    <t>A.1.1.1.2</t>
  </si>
  <si>
    <t>A.1.1.1.3</t>
  </si>
  <si>
    <t>Okno za reviziju dim. 90 x 80 cm, dubine do 2,00 m</t>
  </si>
  <si>
    <t>Okno za reviziju dim. 80 x 80 cm, dubine do 2,00 m</t>
  </si>
  <si>
    <t xml:space="preserve">Poklopac 800×800 mm </t>
  </si>
  <si>
    <t>A.1.1.1.4</t>
  </si>
  <si>
    <t>A.1.1.1.5</t>
  </si>
  <si>
    <t>PE 100 PEHD DN 75/66 mm  SDR 17, PN 10 bara</t>
  </si>
  <si>
    <t>PE 100 PEHD SDR 17  DN 75/66 mm</t>
  </si>
  <si>
    <t>E-fleks - fazonski komad s pokretljivim priključkom</t>
  </si>
  <si>
    <t>DN 80 mm, spoj duktila na PEHD d75</t>
  </si>
  <si>
    <t>DN 250 mm, L=300 mm</t>
  </si>
  <si>
    <t>DN 250 mm, L=500 mm</t>
  </si>
  <si>
    <t xml:space="preserve">Q 90° lučni komad </t>
  </si>
  <si>
    <t>S.20.2</t>
  </si>
  <si>
    <t>S.20.3</t>
  </si>
  <si>
    <t>S.23.2</t>
  </si>
  <si>
    <t>T komad DN 200/160 mm</t>
  </si>
  <si>
    <t>A.1.1.1.6</t>
  </si>
  <si>
    <t>Cijevi unutarnjeg promjera DN 250mm</t>
  </si>
  <si>
    <t>Doprema s skladišta gradilišta, istovar,  spuštanje u rov i kompletna montaža PE 100  PEHD cijevi za  tlačni kanalizacijski cjevovod, PN 10 bara. Predhodno cijev postaviti na posteljicu i poravnati u horizontalnom i vertikalnom smjeru. Kompletna izrada spojeva PEHD cijevi, s PEHD fazonskim i spojnim komadima polietilenskim elektro-spojnicama uz uporabu polivalentnog stroja za elektrozavarivanje, u svemu prema uputama Proizvođača. Jedinična cijena stavke uključuje sve potrebne radove, materijale, spojni materijal, opremu, pomoćna sredstva i transporte za kompletnu izvedbu stavke.
Obračun po m' ugrađene cijevi.</t>
  </si>
  <si>
    <t>Doprema s skladišta gradilišta, istovar,  spuštanje u rov i kompletna montaža svih PE 100 PEHD spojnih elemenata, potrebnih za međusobno spajanje PEHD cijevi, te za spajanje i prijelaz sa PEHD cijevi na fazonske komade u crpnoj stanici i u prekidnom oknu tlačnog voda. Spojni komadi od polietilena PE 100, faktor sigurnosti C=1.6. Kompletna izrada spojeva PEHD cijevi, s PEHD fazonskim i spojnim komadima polietilenskim elektro-spojnicama uz uporabu polivalentnog stroja za elektrozavarivanje, u svemu prema uputama Proizvođača.  Jedinična cijena stavke uključuje sve potrebne materijale, radove, pomoćna sredstva i transporte, osim spajanja međusobno i na ostalu opremu.
Obračun po kompletno izvedenom spoju.</t>
  </si>
  <si>
    <t>A.1.1.1.7</t>
  </si>
  <si>
    <t>Cijevi unutarnjeg promjera DN 80 mm</t>
  </si>
  <si>
    <t>A.1.1.1.8</t>
  </si>
  <si>
    <t>A.1.1.1.9</t>
  </si>
  <si>
    <t>A.1.1.2</t>
  </si>
  <si>
    <t>KANALIZACIJSKA CRPNA STANICA DIRAKOVICA 1</t>
  </si>
  <si>
    <t>A.1.1.2.1</t>
  </si>
  <si>
    <t>A.1.1.2.2</t>
  </si>
  <si>
    <t>Dim. 45 x 45 cm, h (košare) = 40 cm; h (vodilice)=230cm</t>
  </si>
  <si>
    <t>Poklopac dim.   600x1300 mm, nosivost 400 kN.</t>
  </si>
  <si>
    <t>Poklopac dim.   600x600 mm, nosivost 400 kN.</t>
  </si>
  <si>
    <t>A.1.1.2.3</t>
  </si>
  <si>
    <t>A.1.1.2.4</t>
  </si>
  <si>
    <t>Poklopac 600×1300 - klasa D 400</t>
  </si>
  <si>
    <t>Poklopac 600×600 -klasa D 400</t>
  </si>
  <si>
    <t>A.1.1.2.5</t>
  </si>
  <si>
    <t>A.1.1.2.6</t>
  </si>
  <si>
    <t>A.1.1.2.7</t>
  </si>
  <si>
    <t xml:space="preserve">Strojno-ručni iskop građevinske jame za ugradnju poliesterskog ormarića za smještaj elektroopreme crpne stanice bez obzira na kategoriju terena. Iskop će se vršiti s pokosom 5:1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 i transporti.
Obračun po m³ iskopanog materijala u sraslom stanju.  </t>
  </si>
  <si>
    <t>Zatrpavanje  podzemnog dijela poliesterskog elektroormarića probranim materijalom iz iskopa. Zatrpavanje izvesti prema uputama proizvođača.
Obračun po m³ ugrađenog materijala u zbijenom stanju.</t>
  </si>
  <si>
    <t>A.1.1.3</t>
  </si>
  <si>
    <t>KANALIZACIJSKA CRPNA STANICA DIRAKOVICA 2</t>
  </si>
  <si>
    <t>A.1.1.3.1</t>
  </si>
  <si>
    <t>A.1.1.3.2</t>
  </si>
  <si>
    <t>Ploča dim. 180x180 cm, debljine 15 cm sa zubom visine 15 cm</t>
  </si>
  <si>
    <t>Dim. 45 x 45 cm, h (košare) = 40 cm; h (vodilice)=155cm</t>
  </si>
  <si>
    <t>A.1.1.3.3</t>
  </si>
  <si>
    <t>A.1.1.3.4</t>
  </si>
  <si>
    <t>A.1.1.3.5</t>
  </si>
  <si>
    <t>A.1.1.3.6</t>
  </si>
  <si>
    <t>A.1.1.3.7</t>
  </si>
  <si>
    <t>A.1.1.4</t>
  </si>
  <si>
    <t>KANALIZACIJSKA CRPNA STANICA KLANFARI</t>
  </si>
  <si>
    <t>A.1.1.4.1</t>
  </si>
  <si>
    <t>A.1.1.4.2</t>
  </si>
  <si>
    <t>Betoniranje podložnog betona montažne poliesterske crpne stanice i retencije betonom C20/25, dimenzija prema nacrtnoj dokumentaciji.  U jediničnoj stavci obuhvaćeni su svi potrebni materijali, radovi, pomoćna sredstva i transporti za kompletnu izvedbu podložnog betona.
Obračun po m³ ugrađenog betona.</t>
  </si>
  <si>
    <t>Betoniranje prostora između montažne poliesterske crpne stanice i retencije betonom C20/25, dimenzija prema nacrtnoj dokumentaciji.  U jediničnoj stavci obuhvaćeni su sav potreban materijal, oplata i podupiranje, rad, pomoćna sredstva i transport.
Obračun po m³ ugrađenog betona.</t>
  </si>
  <si>
    <t>Doprema s skladišta gradilišta, istovar, manipulacija i ugradnja tipskih ljestvi s leđobranom sve od inox čelika AISI 316L za potrebe vertikalne komunikacije. Ljestve su dim. 45x15 cm, s međusobno povezanim prečkama profila DN 16 mm na razmaku 30 cm s leđobranom u obliku kaveza načinjenog od lukova.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</si>
  <si>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 xml:space="preserve">Visina ljestvi od 3,00 - 3,50 m </t>
  </si>
  <si>
    <t>Dim. 80 x 45 cm, h (košare) = 14 cm; h (vodilice)=250cm</t>
  </si>
  <si>
    <t>A.1.1.4.3</t>
  </si>
  <si>
    <t>A.1.1.4.4</t>
  </si>
  <si>
    <t>Poklopac 600×600 - klasa D 400</t>
  </si>
  <si>
    <t>A.1.1.4.5</t>
  </si>
  <si>
    <t>A.1.1.4.6</t>
  </si>
  <si>
    <t>A.1.1.4.7</t>
  </si>
  <si>
    <t>A.1.1.5</t>
  </si>
  <si>
    <t>A.1.1.5.1</t>
  </si>
  <si>
    <t>A.1.1.5.2</t>
  </si>
  <si>
    <t>Okno dim. 100 x 100 cm, debljina dna 20 cm, zidovi 20 cm, ploča 15 cm
- dubine do 2,00 m</t>
  </si>
  <si>
    <t>A.1.1.5.3</t>
  </si>
  <si>
    <t>A.1.1.5.4</t>
  </si>
  <si>
    <t>DUKTIL DN  100 mm</t>
  </si>
  <si>
    <t>DN 50 mm, L=800 mm</t>
  </si>
  <si>
    <t>XI- komad / slijepa prirubnica</t>
  </si>
  <si>
    <t>Kuglasti ventil na navoj</t>
  </si>
  <si>
    <t xml:space="preserve">PEHD cijev d63 (DN50) mm </t>
  </si>
  <si>
    <t>A.1.1.5.5</t>
  </si>
  <si>
    <t>Mimovod od cijevi PEHD DN 50 mm PN 16 bara.</t>
  </si>
  <si>
    <t>Mimovod od cijevi PEHD DN 90 mm PN 16 bara</t>
  </si>
  <si>
    <t>A.1.1.5.6</t>
  </si>
  <si>
    <t>A.1.1.5.7</t>
  </si>
  <si>
    <t>PODRUČJE KLANFARI, DRAMALJ - GRAĐEVINSKI RADOVI</t>
  </si>
  <si>
    <r>
      <t xml:space="preserve">Betoniranje dna, zidova i pokrovne ploče retencijskog bazena i </t>
    </r>
    <r>
      <rPr>
        <sz val="10"/>
        <color theme="7"/>
        <rFont val="Calibri"/>
        <family val="2"/>
        <scheme val="minor"/>
      </rPr>
      <t>ulaznog okna</t>
    </r>
    <r>
      <rPr>
        <sz val="10"/>
        <rFont val="Calibri"/>
        <family val="2"/>
        <scheme val="minor"/>
      </rPr>
      <t>, vodonepropusnim betonom (vodonepropusnost ispitati prema HRN EN 12390-8). Zidove izvoditi u dvostranoj oplati uz obavezno pervibriranje</t>
    </r>
    <r>
      <rPr>
        <sz val="10"/>
        <color theme="7"/>
        <rFont val="Calibri"/>
        <family val="2"/>
        <scheme val="minor"/>
      </rPr>
      <t>. Debljine dna 30 cm, zidova 20 cm i ploče 15 cm, uključivo s izradom vijenca za poklopac debljine 20 cm.</t>
    </r>
    <r>
      <rPr>
        <sz val="10"/>
        <rFont val="Calibri"/>
        <family val="2"/>
        <scheme val="minor"/>
      </rPr>
      <t xml:space="preserve"> Uključena je armatura (ČELIK: B500B) s količinom od 100 kg aramture za 1 m³ betona. U ploči ostaviti otvore za ugradnju poklopaca. </t>
    </r>
    <r>
      <rPr>
        <sz val="10"/>
        <color theme="7"/>
        <rFont val="Calibri"/>
        <family val="2"/>
        <scheme val="minor"/>
      </rPr>
      <t>Uključena i ugradnja</t>
    </r>
    <r>
      <rPr>
        <sz val="10"/>
        <rFont val="Calibri"/>
        <family val="2"/>
        <scheme val="minor"/>
      </rPr>
      <t xml:space="preserve"> vertikalnih prilaza u okno sukladno zakonskoj regulativi iz zaštite na radu. Cijenom je obuhvaćena </t>
    </r>
    <r>
      <rPr>
        <sz val="10"/>
        <color theme="7"/>
        <rFont val="Calibri"/>
        <family val="2"/>
        <scheme val="minor"/>
      </rPr>
      <t xml:space="preserve">i ugradnja odgovarajućih spojnica za spajanje cjevovoda </t>
    </r>
    <r>
      <rPr>
        <sz val="10"/>
        <rFont val="Calibri"/>
        <family val="2"/>
        <scheme val="minor"/>
      </rPr>
      <t>te obrada spojeva cijevi i zidova. Jedinična cijena stavke uključuje dobavu i dopremu betona, oplatu, sav potreban rad, materijal, pomoćna sredstva i transport za kompletnu izvedbu stavke.
Obračun po m³.</t>
    </r>
  </si>
  <si>
    <r>
      <t xml:space="preserve">Doprema s skladišta gradilišta, istovar, manipulacija i ugradnja poklopca. </t>
    </r>
    <r>
      <rPr>
        <sz val="10"/>
        <color theme="7"/>
        <rFont val="Calibri"/>
        <family val="2"/>
        <scheme val="minor"/>
      </rPr>
      <t>Poklopac je namijenjen za ugradnju u armirano betonski vijenac.</t>
    </r>
    <r>
      <rPr>
        <sz val="10"/>
        <rFont val="Calibri"/>
        <family val="2"/>
        <scheme val="minor"/>
      </rPr>
      <t xml:space="preserve">
Obračun po komadu ugrađenog poklopca.</t>
    </r>
  </si>
  <si>
    <r>
      <t>Betoniranje dna, zidova i pokrovne ploče retencijskog bazena vodonepropusnim betonom (vodonepropusnost ispitati prema HRN EN 12390-8). Zidove izvoditi u dvostranoj oplati uz obavezno pervibriranje</t>
    </r>
    <r>
      <rPr>
        <sz val="10"/>
        <color theme="7"/>
        <rFont val="Calibri"/>
        <family val="2"/>
        <scheme val="minor"/>
      </rPr>
      <t>. Debljine dna 30 cm, zidova 20 cm i ploče 15 cm, uključivo s izradom vijenca za poklopac debljine 20 cm.</t>
    </r>
    <r>
      <rPr>
        <sz val="10"/>
        <rFont val="Calibri"/>
        <family val="2"/>
        <scheme val="minor"/>
      </rPr>
      <t xml:space="preserve"> Uključena je armatura (ČELIK: B500B) s količinom od 100 kg aramture za 1 m³ betona. U ploči ostaviti otvore za ugradnju poklopaca. </t>
    </r>
    <r>
      <rPr>
        <sz val="10"/>
        <color theme="7"/>
        <rFont val="Calibri"/>
        <family val="2"/>
        <scheme val="minor"/>
      </rPr>
      <t>Uključena i ugradnja</t>
    </r>
    <r>
      <rPr>
        <sz val="10"/>
        <rFont val="Calibri"/>
        <family val="2"/>
        <scheme val="minor"/>
      </rPr>
      <t xml:space="preserve"> vertikalnih prilaza u okno sukladno zakonskoj regulativi iz zaštite na radu. Cijenom je obuhvaćena </t>
    </r>
    <r>
      <rPr>
        <sz val="10"/>
        <color theme="7"/>
        <rFont val="Calibri"/>
        <family val="2"/>
        <scheme val="minor"/>
      </rPr>
      <t xml:space="preserve">i ugradnja odgovarajućih spojnica za spajanje cjevovoda </t>
    </r>
    <r>
      <rPr>
        <sz val="10"/>
        <rFont val="Calibri"/>
        <family val="2"/>
        <scheme val="minor"/>
      </rPr>
      <t>te obrada spojeva cijevi i zidova. Jedinična cijena stavke uključuje dobavu i dopremu betona, oplatu, sav potreban rad, materijal, pomoćna sredstva i transport za kompletnu izvedbu stavke.
Obračun po m³.</t>
    </r>
  </si>
  <si>
    <r>
      <t xml:space="preserve">Odzračni ventil na navoj. 
</t>
    </r>
    <r>
      <rPr>
        <sz val="10"/>
        <rFont val="Calibri"/>
        <family val="2"/>
        <scheme val="minor"/>
      </rPr>
      <t>Automatski odzračni ventil</t>
    </r>
  </si>
  <si>
    <r>
      <t>Mimovod od cijevi PEHD DN 90 mm</t>
    </r>
    <r>
      <rPr>
        <sz val="10"/>
        <color rgb="FFFF0000"/>
        <rFont val="Calibri"/>
        <family val="2"/>
        <scheme val="minor"/>
      </rPr>
      <t xml:space="preserve"> </t>
    </r>
    <r>
      <rPr>
        <sz val="10"/>
        <rFont val="Calibri"/>
        <family val="2"/>
        <scheme val="minor"/>
      </rPr>
      <t>PN 16 bara</t>
    </r>
  </si>
  <si>
    <r>
      <t xml:space="preserve">Poklopac DN 600 mm (okrugli), sa četvrtastim okvirom, </t>
    </r>
    <r>
      <rPr>
        <sz val="10"/>
        <color rgb="FFFF0000"/>
        <rFont val="Calibri"/>
        <family val="2"/>
        <scheme val="minor"/>
      </rPr>
      <t>h=10cm</t>
    </r>
  </si>
  <si>
    <r>
      <t xml:space="preserve">Bitumenizirani nosivo-habajući sloj
AC 16 surf 50/70, debljine </t>
    </r>
    <r>
      <rPr>
        <sz val="10"/>
        <color rgb="FFFF0000"/>
        <rFont val="Calibri"/>
        <family val="2"/>
        <scheme val="minor"/>
      </rPr>
      <t>6,0</t>
    </r>
    <r>
      <rPr>
        <sz val="10"/>
        <rFont val="Calibri"/>
        <family val="2"/>
        <scheme val="minor"/>
      </rPr>
      <t xml:space="preserve"> cm</t>
    </r>
  </si>
  <si>
    <r>
      <t xml:space="preserve">Doprema s odlagališta gradilišta,  spuštanje na pripremljenu podlogu, te kompletna montaža kanalizacijskih tangencijalnih PEHD okana kružnog oblika DN </t>
    </r>
    <r>
      <rPr>
        <sz val="10"/>
        <color rgb="FFFF0000"/>
        <rFont val="Calibri"/>
        <family val="2"/>
        <scheme val="minor"/>
      </rPr>
      <t>1000</t>
    </r>
    <r>
      <rPr>
        <sz val="10"/>
        <rFont val="Calibri"/>
        <family val="2"/>
        <scheme val="minor"/>
      </rPr>
      <t xml:space="preserve">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Obračun po komadu ugrađenog okna.</t>
    </r>
  </si>
  <si>
    <r>
      <t xml:space="preserve">Pocinčane cijevi </t>
    </r>
    <r>
      <rPr>
        <sz val="10"/>
        <color theme="1"/>
        <rFont val="Calibri"/>
        <family val="2"/>
        <scheme val="minor"/>
      </rPr>
      <t>DN 50</t>
    </r>
    <r>
      <rPr>
        <sz val="10"/>
        <rFont val="Calibri"/>
        <family val="2"/>
        <scheme val="minor"/>
      </rPr>
      <t xml:space="preserve"> mm</t>
    </r>
  </si>
  <si>
    <r>
      <t>Pocinčane cijevi</t>
    </r>
    <r>
      <rPr>
        <sz val="10"/>
        <color theme="1"/>
        <rFont val="Calibri"/>
        <family val="2"/>
        <scheme val="minor"/>
      </rPr>
      <t xml:space="preserve"> DN 32</t>
    </r>
    <r>
      <rPr>
        <sz val="10"/>
        <rFont val="Calibri"/>
        <family val="2"/>
        <scheme val="minor"/>
      </rPr>
      <t xml:space="preserve"> mm</t>
    </r>
  </si>
  <si>
    <r>
      <t xml:space="preserve">Teleskopski poklopac DN 600 mm (okrugli), sa četvrtastim okvirom, </t>
    </r>
    <r>
      <rPr>
        <sz val="10"/>
        <color rgb="FFFF0000"/>
        <rFont val="Calibri"/>
        <family val="2"/>
        <scheme val="minor"/>
      </rPr>
      <t>h=15cm</t>
    </r>
  </si>
  <si>
    <r>
      <t xml:space="preserve">Bitumenizirani nosivo-habajući sloj
AC 16 surf 50/70, debljine </t>
    </r>
    <r>
      <rPr>
        <sz val="10"/>
        <color rgb="FFFF0000"/>
        <rFont val="Calibri"/>
        <family val="2"/>
        <scheme val="minor"/>
      </rPr>
      <t>6,00</t>
    </r>
    <r>
      <rPr>
        <sz val="10"/>
        <rFont val="Calibri"/>
        <family val="2"/>
        <scheme val="minor"/>
      </rPr>
      <t xml:space="preserve"> cm</t>
    </r>
  </si>
  <si>
    <r>
      <t xml:space="preserve">Cijevi unutarnjeg promjera DN </t>
    </r>
    <r>
      <rPr>
        <sz val="10"/>
        <color theme="1"/>
        <rFont val="Calibri"/>
        <family val="2"/>
        <scheme val="minor"/>
      </rPr>
      <t>250</t>
    </r>
    <r>
      <rPr>
        <sz val="10"/>
        <rFont val="Calibri"/>
        <family val="2"/>
        <scheme val="minor"/>
      </rPr>
      <t xml:space="preserve"> mm</t>
    </r>
  </si>
  <si>
    <r>
      <t xml:space="preserve">Pocinčane cijevi DN </t>
    </r>
    <r>
      <rPr>
        <sz val="10"/>
        <color theme="1"/>
        <rFont val="Calibri"/>
        <family val="2"/>
        <scheme val="minor"/>
      </rPr>
      <t>32</t>
    </r>
    <r>
      <rPr>
        <sz val="10"/>
        <rFont val="Calibri"/>
        <family val="2"/>
        <scheme val="minor"/>
      </rPr>
      <t xml:space="preserve"> mm</t>
    </r>
  </si>
  <si>
    <r>
      <t>m</t>
    </r>
    <r>
      <rPr>
        <vertAlign val="superscript"/>
        <sz val="10"/>
        <rFont val="Calibri"/>
        <family val="2"/>
        <scheme val="minor"/>
      </rPr>
      <t>3</t>
    </r>
  </si>
  <si>
    <r>
      <t>m</t>
    </r>
    <r>
      <rPr>
        <vertAlign val="superscript"/>
        <sz val="10"/>
        <rFont val="Calibri"/>
        <family val="2"/>
        <scheme val="minor"/>
      </rPr>
      <t>2</t>
    </r>
  </si>
  <si>
    <r>
      <t xml:space="preserve">Nabava, dobava, prijevoz, isporuka, istovar i ugradnja kemijskog filtarskog modula za pročišćivanje zraka, tj. za uklanjanje štetnih otpadnih plinova.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demontažni pokrov, a se sastoji od: 
- tijela za ispunu (cilindričnog oblika)
- poklopca (od stakloplastike)
- ventilatora     
* Tijelo od polietilena otpornog na koroziju od otpadne vode
* Max. protok zraka: 170 m³/h
* Količina ispune: 90-110 kg
* Promjer priključka ulaza zraka: 100 mm
</t>
    </r>
    <r>
      <rPr>
        <sz val="10"/>
        <color rgb="FF00B050"/>
        <rFont val="Calibri"/>
        <family val="2"/>
        <scheme val="minor"/>
      </rPr>
      <t>Stavkom obuhvatiti i odzračnu cijev PVC d 150 koja se polaže od filtera do crpnog bazena.</t>
    </r>
    <r>
      <rPr>
        <sz val="10"/>
        <rFont val="Calibri"/>
        <family val="2"/>
        <scheme val="minor"/>
      </rPr>
      <t xml:space="preserve">
Stavka obuhvaća sve poslove ugradnje uključujući spajanje filtera na usisne cijevi kao i puštanje u rad. Jedinična cijena stavke uključuje sav potreban rad, materijal i transporte za  izvedbu stavke.
Obračun po komadu dobavljenog, ugrađenog i puštenog u rad filtarskog modula za pročišćivanje zraka.</t>
    </r>
  </si>
  <si>
    <r>
      <t>Strojno-ručni iskop građevinske jame</t>
    </r>
    <r>
      <rPr>
        <sz val="10"/>
        <color rgb="FF00B050"/>
        <rFont val="Calibri"/>
        <family val="2"/>
        <scheme val="minor"/>
      </rPr>
      <t xml:space="preserve"> za temelj niše za smještaj elektroormara crpne stanice i rova za polaganje PVC cijevi kao zaštite elektrokabela od CS do elektroormara,</t>
    </r>
    <r>
      <rPr>
        <sz val="10"/>
        <rFont val="Calibri"/>
        <family val="2"/>
        <scheme val="minor"/>
      </rPr>
      <t xml:space="preserve"> bez obzira na kategoriju terena. Iskop će se vršiti s pokosom 5:1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 i transporti.
Obračun po m³ iskopanog materijala u sraslom stanju.  </t>
    </r>
  </si>
  <si>
    <r>
      <t>Izvedba pješčane posteljice debljine 10 cm ispod cijevi za elektrokabele. Nakon polaganja cijev se zatrpava slojem pijeska bočno i iznad tjemena 10 cm. Preostali dio rova se zatrpava probranim sitnim materijalom iz iskopa, sa zbijanjem. 
U jediničnu cijenu uračunat sav potreban rad, materijal i transporti.
Obračun po m</t>
    </r>
    <r>
      <rPr>
        <vertAlign val="superscript"/>
        <sz val="10"/>
        <color rgb="FF00B050"/>
        <rFont val="Calibri"/>
        <family val="2"/>
        <scheme val="minor"/>
      </rPr>
      <t>3</t>
    </r>
    <r>
      <rPr>
        <sz val="10"/>
        <color rgb="FF00B050"/>
        <rFont val="Calibri"/>
        <family val="2"/>
        <scheme val="minor"/>
      </rPr>
      <t xml:space="preserve"> ugrađenog materijala u sraslom stanju.</t>
    </r>
  </si>
  <si>
    <t>Okno dim. 100 x 100 cm, debljina dna 20 cm, zidovi 20 cm, ploča 15 cm
- dubine 4,10 m</t>
  </si>
  <si>
    <t>IZGRADNJA, REKONSTRUKCIJA I SANACIJA SUSTAVA ODVODNJE I VODOOPSKRBE</t>
  </si>
  <si>
    <t>SUSTAV ODVODNJE I VODOOPSKRBE NOVI VINODOLSKI</t>
  </si>
  <si>
    <t>SUSTAV ODVODNJE I VODOOPSKRBE CRIKVENICA / SELCE</t>
  </si>
  <si>
    <t>PODRUČJE KLANFARI, DRAMALJ - ELEKTROTEHNIČKI RADOVI</t>
  </si>
  <si>
    <t>A.1.2.1</t>
  </si>
  <si>
    <t>A.1.2.1.1</t>
  </si>
  <si>
    <t>ELEKTROINSTALACIJE I AUTOMATIKA</t>
  </si>
  <si>
    <t>Razvodni ormar energetike, automatike i NUS-a crpne stanice CS "Dirakovica 1",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</si>
  <si>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1250x1500x420 mm, komplet s tipskim poliesterskim postoljem 900mm</t>
  </si>
  <si>
    <t>tropolni automatski prekidač, kompaktnog tipa, 100 A, fiksne izvedbe, za pogonski napon 400 V, prekidna moć min. 25kA, komplet s termomagnetskom zaštitnom jedinicom 32 A (Ir=0,8-1×In, Im=5-10×In), te isklopnim okidačem 230V AC i pomoćnim kontaktima za signalizaciju stanja</t>
  </si>
  <si>
    <t>grebenasta sklopka 32A/1-0-2-/4p, ugradnja na unutarnja vrata</t>
  </si>
  <si>
    <t>grebenasta sklopka 12A/1-0-2/2p, ugradnja na unutarnja vrata</t>
  </si>
  <si>
    <t>grebenasta sklopka 20A/0-1/3p, ugradnja na unutarnja vrata</t>
  </si>
  <si>
    <t>S.1.6</t>
  </si>
  <si>
    <t>tipkalo zelene boje, ravno s povratom, 1 NO, 3A za AC-15, 230V, 50Hz,  22mm, ugradno, IP 65</t>
  </si>
  <si>
    <t>S.1.7</t>
  </si>
  <si>
    <t>tipkalo crvene boje, ravno s povratom, 1 NO+1 NC, 3A za AC-15, 230V, 50Hz,  22mm, ugradno, IP 65</t>
  </si>
  <si>
    <t>S.1.8</t>
  </si>
  <si>
    <t>gljivasto tipkalo crvene boje za nužni isklop, 230V, 50Hz, 40mm, otpuštanje zakretanjem</t>
  </si>
  <si>
    <t>S.1.9</t>
  </si>
  <si>
    <t>voltmetarska preklopka za mjerenje jednog faznog i tri linijska napona (230/400V), te nultim položajem</t>
  </si>
  <si>
    <t>S.1.10</t>
  </si>
  <si>
    <t xml:space="preserve">automatski prekidač  B4A, 2p, 15 kA </t>
  </si>
  <si>
    <t>S.1.11</t>
  </si>
  <si>
    <t xml:space="preserve">automatski prekidač  B6A, 1p, 15 kA </t>
  </si>
  <si>
    <t>S.1.12</t>
  </si>
  <si>
    <t xml:space="preserve">automatski prekidač  B6A, 2p, 15 kA  </t>
  </si>
  <si>
    <t>S.1.13</t>
  </si>
  <si>
    <t xml:space="preserve">automatski prekidač  B6A, 3p, 15 kA  </t>
  </si>
  <si>
    <t>S.1.14</t>
  </si>
  <si>
    <t xml:space="preserve">automatski prekidač  B10A, 1p, 15 kA  </t>
  </si>
  <si>
    <t>S.1.15</t>
  </si>
  <si>
    <t xml:space="preserve">automatski prekidač  B16A, 1p, 15 kA  </t>
  </si>
  <si>
    <t>S.1.16</t>
  </si>
  <si>
    <t xml:space="preserve">automatski prekidač  B16A, 3p, 15 kA  </t>
  </si>
  <si>
    <t>S.1.17</t>
  </si>
  <si>
    <t xml:space="preserve">automatski prekidač  C40A, 4p, 15 kA  </t>
  </si>
  <si>
    <t>S.1.18</t>
  </si>
  <si>
    <t xml:space="preserve">kombinirani zaštitni prekidač B16/0,03A - 2P </t>
  </si>
  <si>
    <t>S.1.19</t>
  </si>
  <si>
    <t>stezaljka osigurač 1 A (cijevni 5×20 mm)</t>
  </si>
  <si>
    <t>S.1.20</t>
  </si>
  <si>
    <t>termomagnetski motorski zaštitni prekidač 6,0-10,0A, tropolni, sa zakretnom ručicom i pomoćnim kontaktima (1+1) za signalizaciju položaja</t>
  </si>
  <si>
    <t>S.1.21</t>
  </si>
  <si>
    <t>uređaj za meko pokretanje i zaustavljanje (soft-start, soft-stop)  trofaznih elektromotora do 5,5 kW, 400V, 50 Hz.</t>
  </si>
  <si>
    <t>S.1.22</t>
  </si>
  <si>
    <t>sklopnik 12A - AC3, 230V, 50Hz, 3 polni s pomoćnim kontaktima 1NO+1NC. Stavkom je obuhvaćen i pomoćni kontaktni blok s kontaktima 2NO</t>
  </si>
  <si>
    <t>S.1.23</t>
  </si>
  <si>
    <t>relej s podnožjem, minijaturni, 4C/O-6A, 230V, 50Hz, s LED indikacijom.</t>
  </si>
  <si>
    <t>S.1.24</t>
  </si>
  <si>
    <t>relej s podnožjem, minijaturni, 4C/O-6A, 24DC, s LED indikacijom.</t>
  </si>
  <si>
    <t>S.1.25</t>
  </si>
  <si>
    <t>relej za kontrolu trofaznog napona i funkcije neutralnog vodiča, 2 C/O-6A, 400V, 50Hz</t>
  </si>
  <si>
    <t>S.1.26</t>
  </si>
  <si>
    <t>relej  termičke zaštite elektromotora i kontrole prodora vode u elektromotor crpke, 230V, 50 Hz (relej mora biti usklađen sa zaštitom isporučenog elektromotora)</t>
  </si>
  <si>
    <t>S.1.27</t>
  </si>
  <si>
    <t>vremenski relej, univerzalni, 230V 50Hz</t>
  </si>
  <si>
    <t>S.1.28</t>
  </si>
  <si>
    <t>mehanički brojač sati rada, sedmeroznamenkasti, 230V, 50 Hz, bez mogućnosti reseta</t>
  </si>
  <si>
    <t>S.1.29</t>
  </si>
  <si>
    <t>voltmetar 0-500V, dimenzija 72×72mm, montaža na unutarnja vrata razvodnog ormara, komplet s pripadnim okvirom i stražnjim pokrovom</t>
  </si>
  <si>
    <t>S.1.30</t>
  </si>
  <si>
    <t>ampermetar za mjerenje struje motora 0-5A + skala 0-10/30A , dimenzija 72×72mm, komplet s pripadnim okvirom i stražnjim pokrovom</t>
  </si>
  <si>
    <t>S.1.31</t>
  </si>
  <si>
    <t>strujni mjerni transformator 10/5A, klasa 0,5, prolazni</t>
  </si>
  <si>
    <t>S.1.32</t>
  </si>
  <si>
    <t>strujni mjerni pretvornik 0-5A/4-20 mA,  230V AC, sa galvanskim odvajanjem</t>
  </si>
  <si>
    <t>S.1.33</t>
  </si>
  <si>
    <t xml:space="preserve">digitalni uređaj / pokazno - napojna jedinica za prikaz tlaka na tlačnom cjevovodu crpne stanice, 1 x ulaz+ 1 x galvanski odvojeni izlaz 4-20mA, 2 x N/C, s prikazom stanja relejnih kontakata i greški, 230V, 50 Hz, ugradnja na unutarnja vrata ormara. </t>
  </si>
  <si>
    <t>S.1.34</t>
  </si>
  <si>
    <t>transformator 400/230V, 160VA, 50Hz, s odvojenim namotima</t>
  </si>
  <si>
    <t>S.1.35</t>
  </si>
  <si>
    <t>transformator 230/24V, 160VA, 50Hz, s odvojenim namotima + utičnica 24V</t>
  </si>
  <si>
    <t>S.1.36</t>
  </si>
  <si>
    <t>signalizacijska svjetiljka - zelena, LED, ugradna, 230V, 50 Hz, IP 65</t>
  </si>
  <si>
    <t>S.1.37</t>
  </si>
  <si>
    <t>signalizacijska svjetiljka - crvena, LED, ugradna, 230V, 50 Hz, IP 65</t>
  </si>
  <si>
    <t>S.1.38</t>
  </si>
  <si>
    <t>signalizacijska svjetiljka - bijela, LED, ugradna, 230V, 50 Hz, IP 65</t>
  </si>
  <si>
    <t>S.1.39</t>
  </si>
  <si>
    <t>signalizacijska svjetiljka - žuta, LED, ugradna, 230V, 50 Hz, IP 65</t>
  </si>
  <si>
    <t>S.1.40</t>
  </si>
  <si>
    <t>prenaponska zaštita klase 2, 40 kA, 4p (3P+N),  400/230V, sa signalizacijskim kontaktom</t>
  </si>
  <si>
    <t>S.1.41</t>
  </si>
  <si>
    <t>prenaponska zaštita klase 3, 8 kA, 1p+N, 230V</t>
  </si>
  <si>
    <t>S.1.42</t>
  </si>
  <si>
    <t>prenaponska zaštita klase 3, 8 kA, 2p, 4-20 mA</t>
  </si>
  <si>
    <t>S.1.43</t>
  </si>
  <si>
    <t>regulator vlage i temperature (hygrostat+termostat) 2A, 250V, s jednim NO kontaktom</t>
  </si>
  <si>
    <t>S.1.44</t>
  </si>
  <si>
    <t>grijač razvodnog ormara 100W / 230V AC</t>
  </si>
  <si>
    <t>S.1.45</t>
  </si>
  <si>
    <t>modul utičnica 230V, 16 A + fluo svjetiljka za rasvjetu ormara, 230V, 50Hz</t>
  </si>
  <si>
    <t>S.1.46</t>
  </si>
  <si>
    <t>krajnja sklopka za montažu na vrata ormara (neovlašten pristup)</t>
  </si>
  <si>
    <t>S.1.47</t>
  </si>
  <si>
    <t>utičnica 230V/3P, 16A, IEC 309 za montažu na DIN šinu</t>
  </si>
  <si>
    <t>S.1.48</t>
  </si>
  <si>
    <t>utičnica za agregat 32A/400V/3P+N+PE IEC309</t>
  </si>
  <si>
    <t>S.1.49</t>
  </si>
  <si>
    <t>ugradnja 3p limitatora (isporuka HEP-ODS)</t>
  </si>
  <si>
    <t>S.1.50</t>
  </si>
  <si>
    <t>stabilizirani ispravljač napona, 230VAC / 24VDC, 8A</t>
  </si>
  <si>
    <t>S.1.51</t>
  </si>
  <si>
    <t>otpornička kombinacija/stezaljka za mjerenje, 1,5 kΩ, s priključnim kontaktima</t>
  </si>
  <si>
    <t>S.1.52</t>
  </si>
  <si>
    <t>'back-up'' baterija ukupnog kapaciteta 25Ah, 12V, long life - vijek trajanja duži od 10 godina bez održavanja</t>
  </si>
  <si>
    <t>S.1.53</t>
  </si>
  <si>
    <t>programibilni logički kontroler (PLC) za nadzor, upravljanje, obradu podataka te prosljeđivanje podataka u nadzorni centar i prijem komandi iz nadzornog centra,  kompatibilan s postojećom opremom Investitora. PLC je sastavljen iz sljedećih jedinica:</t>
  </si>
  <si>
    <t>S.1.53.1</t>
  </si>
  <si>
    <t>- CPU jedinica, napajanje 230V, 50 Hz,  s min. 20 digitalnih ulaza/12 digitalnih izlaza</t>
  </si>
  <si>
    <t>S.1.53.2</t>
  </si>
  <si>
    <t>- memorijski modul 64 kb</t>
  </si>
  <si>
    <t>S.1.53.3</t>
  </si>
  <si>
    <t>- modul digitalnih ulaza - 16 DI</t>
  </si>
  <si>
    <t>S.1.53.4</t>
  </si>
  <si>
    <t>- modul analognih ulaza 4-20mA - 4 AI</t>
  </si>
  <si>
    <t>S.1.53.5</t>
  </si>
  <si>
    <t>kompl.</t>
  </si>
  <si>
    <t>S.1.57</t>
  </si>
  <si>
    <t>- operaterski panel, alfa-numerički LCD prikaz, min. 4 linije s 20 znakova, za pregled i podešavanje rada crpne stanice (montaža na unutarnja vrata ormara), komplet s kabelom za spoj panela i PLC-a</t>
  </si>
  <si>
    <t>S.1.58</t>
  </si>
  <si>
    <t>- potrebni nosači, kabeli za povezivanje, pokrovni moduli.</t>
  </si>
  <si>
    <t>S.1.59</t>
  </si>
  <si>
    <t>POK kanali, redne stezaljke, N i PE sabirnice, vodiči za ožičenje, spojni materijal, oznake, natpisne pločice, vijčani i spojni pribor, plastični držač sheme, te ostali sitni materijal.</t>
  </si>
  <si>
    <t>Izrada programa i programiranje PLC-a (26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</si>
  <si>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Dorada postojeće aplikacije u nadređenom upravljačkom centru za prihvat i prikaz signalizacija, mjerenja i upravljanja crpne stanice.</t>
  </si>
  <si>
    <t>Ultrazvučni mjerač razine sastavljen od pokazno - napojne jedinice za montiranje na DIN šinu (napajanje 230V, 50Hz, s min. 3 relejna izlaza s opcijom podešavanja izmjenjivanja crpki, 1 strujni izlaz 0/4-20mA) te sonde mjerača 0-10m sa 20m originalnog kabela. Stavkom je obuhvaćeno i programiranje pokazno - napojne jedinice ugrađene u RO-CS.</t>
  </si>
  <si>
    <t>Plivajuća sklopka razine (kruška) s preklopnim kontaktom 24V, 1A i 10 m original kabela.</t>
  </si>
  <si>
    <t>Uteg s inox užetom, za fiksiranje položaja sklopki razine.</t>
  </si>
  <si>
    <t>Mjerač tlaka 0-10 bar za montažu na tlačni cjevovod, opremljen strujnim izlazom 4-20mA.  Stavkom je obuhvaćena izrada priključka G ½" (vanjski) na tlačni cjevovod uključujući i dobavu i montažu manometarskog ventila.</t>
  </si>
  <si>
    <t>Poliesterska spojna kutija s ugrađenim rednim stezaljkama (6×2,5mm2) i uvodnicama (1×Pg16+3×Pg11).</t>
  </si>
  <si>
    <t>Poliesterska spojna kutija s ugrađenim rednim stezaljkama (4×4mm2 + 4×2,5mm2) i uvodnicama (2×Pg19+2×Pg11).</t>
  </si>
  <si>
    <t>Kabeli položeni u zaštitnim cijevima u zemlji i po kabelskim kanalima u  crpnoj stanici. Kabeli moraju biti označeni oznakama sukladno električnoj shemi - limene pločice ili sl.</t>
  </si>
  <si>
    <t>- NYY-J 5x10mm2</t>
  </si>
  <si>
    <t>m</t>
  </si>
  <si>
    <t>- NYY-J 4x2,5mm2</t>
  </si>
  <si>
    <t>- NYY-J 5x1,5mm2</t>
  </si>
  <si>
    <t>- NYY-J 3x1,5mm2</t>
  </si>
  <si>
    <t>- LIYCY 4x0,75mm2</t>
  </si>
  <si>
    <t>- P/F-Y 1x50mm2</t>
  </si>
  <si>
    <t>Plastične tvrde instalacijske cijevi PNT DN 22 mm, komplet sa spojnim i montažnim priborom.</t>
  </si>
  <si>
    <t>Prokromski kabelski kanal 100/60mm, komplet s poklopcem, pripadajućim nosačima, spojnim i montažnim priborom.</t>
  </si>
  <si>
    <t>Tipski nosač za ovješenje kabela crpki u crpnom zdencu, komplet s montažnim priborom.</t>
  </si>
  <si>
    <t>Modularni sustav za vodotijesno brtvljenje prolaza kabela kroz PVC cijev  ø 110 i ø  50 mm, sastavljen od okrugle gumene brtve (učvršćenje na podlogu pritezanjem vijaka) i prilagodljivih brtvenih elementa (modula) dužine 60 mm izrađenih od EPDM gume. Na modulima kroz koje se ne polažu kabeli ugrađuje se modul sa jezgrom koji služi kao rezerva.</t>
  </si>
  <si>
    <t>Nosač plovnih sklopki razine  i sonde ultrazvučnog mjerača razine izrađen od inoxa, komplet s montažnim i spojnim priborom.</t>
  </si>
  <si>
    <t>Montaža i spajanje kabela crpki.</t>
  </si>
  <si>
    <t>A.1.2.1.2</t>
  </si>
  <si>
    <t>UZEMLJENJE I IZJEDNAČIVANJE POTENCIJALA DOSTUPNIH VODLJIVIH DIJELOVA</t>
  </si>
  <si>
    <t>Inox traka  30×3,5 mm (HRN EN 50164-2)  položena u temelje crpne stanice, do razvodnog ormara crpne stanice i u okolnom terenu.</t>
  </si>
  <si>
    <t>Inox žica ø 8mm  (HRN EN 50164-2) položena do većih metalnih masa i kao sabirnica za izjednačivanje potencijala vodljivih dijelova/metalnih masa.</t>
  </si>
  <si>
    <t>Spoj trake na traku i trake na žicu izveden standardnom križnom spojnicom.</t>
  </si>
  <si>
    <t>Pokositreni vodiči H07-VR položeni u instalacijskim plastičnim cijevima, komplet s cijevima, obujmicama i vijčanim priborom:</t>
  </si>
  <si>
    <t>- 6 mm2</t>
  </si>
  <si>
    <t>- 16 mm2</t>
  </si>
  <si>
    <t>Izvedba premoštenja cijevnih prirubnica podlaganjem nazubljene podloške ispod jednog vijka prirubnice ili premosnicom od inox lima.</t>
  </si>
  <si>
    <t>Izvedba spojeva žice i vodiča na metalne mase (armaturu u betonu, cijevi, ograde, poklopce i drugo) vijčano i s obujmicama.</t>
  </si>
  <si>
    <t>A.1.2.1.3</t>
  </si>
  <si>
    <t>TEHNIČKA DOKUMENTACIJA I ISPITIVANJE INSTALACIJE</t>
  </si>
  <si>
    <t xml:space="preserve">Izrada Izvedbenog elektrotehničkog projekta  za sve radove obuhvaćene ovim troškovnikom, a sve u skladu s glavnim projektom i  građevinskom dozvolom te sukladno odabranoj tehnologiji izvođenja radova Izvođača. Izvedbeni projekt mora biti u svemu izrađen sukladno Zakonu o gradnji. Izvedbeni projekt izraditi u šest tiskanih primjeraka i dva primjerka na digitalnom mediju i predati Naručitelju. </t>
  </si>
  <si>
    <t>Ispitivanje instalacije crpne stanice i izdavanje izvješća o  ispitivanju:</t>
  </si>
  <si>
    <t>- provjeravanja i  ispitivanja sukladno Tehničkom propisu za niskonaponske električne instalacije, a prema HRN HD 60364-6:2007.</t>
  </si>
  <si>
    <t>- ispitivanje zaštite od električnog udara (automatski iskop napajanja)</t>
  </si>
  <si>
    <t>- ispitivanje neprekidnosti vodiča</t>
  </si>
  <si>
    <t>- ispitivanje izolacijskog otpora el. instalacije</t>
  </si>
  <si>
    <t>S.2.5</t>
  </si>
  <si>
    <t>- mjerenje otpora uzemljenja</t>
  </si>
  <si>
    <t>S.2.6</t>
  </si>
  <si>
    <t>- ispitivanje i provjera svih funkcija automatskog rada,  puštanje u rad</t>
  </si>
  <si>
    <t>S.2.7</t>
  </si>
  <si>
    <t>- ispitivanje i provjera svih funkcija sustava NUS-a,  puštanje u rad.</t>
  </si>
  <si>
    <t>Obuka korisnika crpne stanice.</t>
  </si>
  <si>
    <t>Izrada uputa za rukovanje za crpnu stanicu.</t>
  </si>
  <si>
    <t>Projekt izvedenog stanja crpne stanice (Izvedbeni projekt sa svim ucrtanim izmjenama i dopunama sukladno stvarno izvedenom stanju) izrađen u 3 primjerka, te izrada i predaja dokumentacije programske opreme u klasičnom i elektronskom obliku (3 kompleta primjeraka).</t>
  </si>
  <si>
    <t>A.1.2.2</t>
  </si>
  <si>
    <t>A.1.2.2.1</t>
  </si>
  <si>
    <t>Razvodni ormar energetike, automatike i NUS-a crpne stanice CS "Dirakovica 2",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</si>
  <si>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1000x1500x420 mm, komplet s tipskim poliesterskim postoljem 900mm</t>
  </si>
  <si>
    <t>S.1.51.1</t>
  </si>
  <si>
    <t>S.1.51.2</t>
  </si>
  <si>
    <t>S.1.51.3</t>
  </si>
  <si>
    <t>S.1.51.4</t>
  </si>
  <si>
    <t>S.1.51.5</t>
  </si>
  <si>
    <t>S.1.51.6</t>
  </si>
  <si>
    <t>S.1.51.7</t>
  </si>
  <si>
    <t>Izrada programa i programiranje PLC-a (24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</si>
  <si>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3 relejna izlaza s opcijom podešavanja izmjenjivanja crpki ("alternating pump"), 1 strujni izlaz 0/4-20mA, te sondom mjerača 0-10m, sa 20m originalnog kabela. Stavkom je obuhvaćeno i programiranje pokazno - napojne jedinice ugrađene u RO-CS.</t>
  </si>
  <si>
    <t>Poliesterska spojna kutija s ugrađenim rednim stezaljkama (4×4mm2 + 4×2,5mm2) i uvodnicama (4×Pg19+4×Pg11).</t>
  </si>
  <si>
    <t>Nosač plovnih sklopki razine  i sonde ultrazvučnog mjerača razine izrađeni od inoxa, komplet s montažnim i spojnim priborom.</t>
  </si>
  <si>
    <t>A.1.2.2.2</t>
  </si>
  <si>
    <t>A.1.2.2.3</t>
  </si>
  <si>
    <t>A.1.2.3</t>
  </si>
  <si>
    <t>A.1.2.3.1</t>
  </si>
  <si>
    <t>Razvodni ormar energetike, automatike i NUS-a crpne stanice CS "Klanfari", predviđeni kao  tipski slobodnostojeći poliesterski razvodni ormari, sastavljen iz sljedećih komponenti:</t>
  </si>
  <si>
    <t>termomagnetski motorski zaštitni prekidač 4-6,3A, tropolni, sa zakretnom ručicom i pomoćnim kontaktima (1+1) za signalizaciju položaja</t>
  </si>
  <si>
    <t>Izrada programa i programiranje PLC-a (25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</si>
  <si>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A.1.2.3.2</t>
  </si>
  <si>
    <t>A.1.2.3.3</t>
  </si>
  <si>
    <t>PODRUČJE CRIKVENICA ZAPAD - ELEKTROTEHNIČKI RADOVI</t>
  </si>
  <si>
    <t>A.5.2.1</t>
  </si>
  <si>
    <t>A.5.2.1.1</t>
  </si>
  <si>
    <t>Razvodni ormar energetike, automatike i NUS-a crpne stanice CS "P-5", predviđen kao  tipski slobodnostojeći poliesterski razvodni ormar, sastavljen iz sljedećih komponenti:</t>
  </si>
  <si>
    <t>Izrada programa i programiranje PLC-a (27 DI, 5 DO, 5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</si>
  <si>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 NYY-J 7x1,5mm2</t>
  </si>
  <si>
    <t>A.5.2.1.2</t>
  </si>
  <si>
    <t>A.5.2.1.3</t>
  </si>
  <si>
    <t>PODRUČJE BENIĆI, CRIKVENICA - ELEKTROTEHNIČKI RADOVI</t>
  </si>
  <si>
    <t>A.9.2.1</t>
  </si>
  <si>
    <t>A.9.2.1.1</t>
  </si>
  <si>
    <t>Razvodni ormar energetike i automatike crpne stanice CS "Donja Draga", predviđen kao  tipski slobodnostojeći poliesterski razvodni ormar, sastavljen iz sljedećih komponenti:</t>
  </si>
  <si>
    <t>kućište - razvodni ormar izrađen iz armiranog poliestera, u zaštiti IP55, UV stabilan, sa pločom za montažu opreme, unutarnjim vratima i vanjskim vratima s ručicom za zaključavanje, min. veličine (š x v x d) 1000x1500x420 mm, komplet s tipskim poliesterskim postoljem 60mm</t>
  </si>
  <si>
    <t>tropolni automatski prekidač, kompaktnog tipa, 40 A, fiksne izvedbe, za pogonski napon 400 V, prekidna moć min. 25kA, komplet s termomagnetskom zaštitnom jedinicom 25-40 A (Ir=0,8-1×In, Im=5-10×In), te isklopnim okidačem 230V AC i pomoćnim kontaktima za signalizaciju stanja</t>
  </si>
  <si>
    <t>grebenasta preklopka 32A/1-0-2/4p, ugradnja na unutarnja vrata</t>
  </si>
  <si>
    <t>grebenasta preklopka 12A/1-0-2/2p, ugradnja na unutarnja vrata</t>
  </si>
  <si>
    <t>grebenasta sklopka 12A/1-0/2p, ugradnja na unutarnja vrata</t>
  </si>
  <si>
    <t>grebenasta sklopka 12A/1-0/3p, ugradnja na unutarnja vrata</t>
  </si>
  <si>
    <t>tipkalo crne boje, ravno s povratom, 4 NO, 3A za AC-15, 230V, 50Hz,  22mm, ugradno, IP 65</t>
  </si>
  <si>
    <t>tipkalo crvene boje, ravno s povratom, 1 NC, 3A za AC-15, 230V, 50Hz, 22mm, ugradno, IP 65</t>
  </si>
  <si>
    <t xml:space="preserve">automatski prekidač  B1A, 1p, 15 kA </t>
  </si>
  <si>
    <t xml:space="preserve">automatski prekidač  B4A, 1p, 15 kA </t>
  </si>
  <si>
    <t xml:space="preserve">automatski prekidač  C1A, 1p, 15 kA </t>
  </si>
  <si>
    <t xml:space="preserve">automatski prekidač  C1A, 2p, 15 kA </t>
  </si>
  <si>
    <t xml:space="preserve">automatski prekidač  C6A, 2p, 15 kA </t>
  </si>
  <si>
    <t xml:space="preserve">automatski prekidač  C6A, 3p, 15 kA </t>
  </si>
  <si>
    <t xml:space="preserve">automatski prekidač  C10A, 3p, 15 kA </t>
  </si>
  <si>
    <t xml:space="preserve">automatski prekidač  C16A, 1p, 15 kA </t>
  </si>
  <si>
    <t xml:space="preserve">zaštitni uređaj diferencijalne struje 16A/0,03A - 2P </t>
  </si>
  <si>
    <t>termomagnetski motorski zaštitni prekidač 10,0-16,0A, tropolni, sa zakretnom ručicom i pomoćnim kontaktima (1+1) za signalizaciju položaja</t>
  </si>
  <si>
    <t>uređaj za meko pokretanje i zaustavljanje (soft-start, soft-stop) trofaznih elektromotora do 7,5 kW, 400V, 50 Hz, 6-žični spoj (delta).</t>
  </si>
  <si>
    <t xml:space="preserve">trofazni kondenzatorski sklopnik 15kVAr, napon svitka 230V, 50Hz, s pomoćnim kontaktima 2NO. </t>
  </si>
  <si>
    <t>relej s podnožjem, minijaturni, 4C/O, 6A, 230V, 50Hz, s LED indikacijom.</t>
  </si>
  <si>
    <t>relej s podnožjem, minijaturni, 4C/O, 6A, 24V DC, s LED indikacijom.</t>
  </si>
  <si>
    <t>relej za kontrolu trofaznog napona i funkcije neutralnog vodiča, 2 C/O, 6A, 400V, 50Hz</t>
  </si>
  <si>
    <t>zaštitni relej za kontrolu prodora vode u elektromotor crpke, 230V, 50 Hz (relej mora biti usklađen sa zaštitom isporučenog elektromotora)</t>
  </si>
  <si>
    <t>PTC zaštitni relej za kontrolu temperature namotaja elektromotora crpke, 230V, 50Hz (relej mora biti usklađen sa ugrađenim PTC senzorom isporučenog elektromotora)</t>
  </si>
  <si>
    <t>mehanički brojač sati rada, sedmeroznamenkasti, 230V, 50Hz, bez mogućnosti reseta</t>
  </si>
  <si>
    <t>voltmetar 0-500V, dimenzija 96×96mm, montaža na unutarnja vrata razvodnog ormara, komplet s pripadnim okvirom i stražnjim pokrovom</t>
  </si>
  <si>
    <t>ampermetar za mjerenje struje motora 0-5A + skala 0-15/45A, dimenzija 96×96mm, komplet s pripadnim okvirom i stražnjim pokrovom</t>
  </si>
  <si>
    <t>strujni mjerni transformator 15/5A, klasa 0,5, prolazni</t>
  </si>
  <si>
    <t xml:space="preserve">digitalni uređaj / pokazno - napojna jedinica za prikaz tlaka na tlačnom cjevovodu crpne stanice, 1 x ulaz + 1 x galvanski odvojeni izlaz 4-20mA, 2 x N/C, s prikazom stanja relejnih kontakata i greški, 230V, 50 Hz, ugradnja na unutarnja vrata ormara. </t>
  </si>
  <si>
    <t>transformator 230/24V, 160VA, 50Hz, s odvojenim namotima</t>
  </si>
  <si>
    <t xml:space="preserve">signalizacijski instrument opremljen sa 8 dvobojnih LED dioda, napajanje 230V, 50Hz, eksterni lamp test, ugradnja na unutarnja vrata </t>
  </si>
  <si>
    <t>trofazni kompenzacijski kondenzator, 400V AC, 2,5 kVAr</t>
  </si>
  <si>
    <t>bistabilni relej sa 1 preklopnim kontaktom, 230V, 50Hz, 16A, LED indikacija, mogućnost upravljanja kontinuiranim signalom</t>
  </si>
  <si>
    <t>prenaponska zaštita klase 2, 400VAC, 25/100kA, 8/20μs, 4p (3P+N), sa signalizacijskim kontaktom</t>
  </si>
  <si>
    <t>prenaponska zaštita klase 3, 230VAC, 20kA, 8/20μs, 1p+N</t>
  </si>
  <si>
    <t>prenaponska zaštita klase 3, 20kA, 8/20μs, 2p, 4-20 mA</t>
  </si>
  <si>
    <t>grijač razvodnog ormara 90W / 230V AC</t>
  </si>
  <si>
    <t>krajnja sklopka za montažu na vrata ormara (indikacija pristupa)</t>
  </si>
  <si>
    <t>utičnica 24V/2P, 16A, IEC 309 za montažu na DIN šinu</t>
  </si>
  <si>
    <t>S.1.54</t>
  </si>
  <si>
    <t>S.1.55</t>
  </si>
  <si>
    <t>Razvodni ormar NUS-a crpne stanice CS "Donja Draga", predviđen kao tipski slobodnostojeći poliesterski razvodni ormar, sastavljen iz sljedećih komponenti:</t>
  </si>
  <si>
    <t>kućište - razvodni ormar izrađen iz armiranog poliestera, u zaštiti IP55, UV stabilan, sa pločom za montažu opreme, unutarnjim vratima i vanjskim vratima s ručicom za zaključavanje, min. veličine (š x v x d)  500x1500x420 mm, komplet s tipskim poliesterskim postoljem 60mm</t>
  </si>
  <si>
    <t>grebenasta sklopka 12A/0-1/1p, ugradnja na unutarnja vrata</t>
  </si>
  <si>
    <t xml:space="preserve">automatski prekidač  B10A, 1p, 15 kA </t>
  </si>
  <si>
    <t xml:space="preserve">automatski prekidač  B4A, 2p, za istosmjernu struju  </t>
  </si>
  <si>
    <t>S.2.8</t>
  </si>
  <si>
    <t>S.2.9</t>
  </si>
  <si>
    <t>S.2.10</t>
  </si>
  <si>
    <t>S.2.11</t>
  </si>
  <si>
    <t>ispravljač napona, 230V AC / 24V DC 4A, sa prekostrujnom zaštitom punjenja akumulatorske baterije i podnaponskom zaštitom pražnjenja baterije</t>
  </si>
  <si>
    <t>S.2.12</t>
  </si>
  <si>
    <t>S.2.13</t>
  </si>
  <si>
    <t>S.2.14</t>
  </si>
  <si>
    <t>S.2.14.1</t>
  </si>
  <si>
    <t>S.2.14.2</t>
  </si>
  <si>
    <t>S.2.14.3</t>
  </si>
  <si>
    <t>- tranzistorska ulazna kartica, sink/source, 16x24V DC</t>
  </si>
  <si>
    <t>S.2.14.4</t>
  </si>
  <si>
    <t>- analogna ulazna kartica 4-20mA - 4 AI, međusobno odvojeni</t>
  </si>
  <si>
    <t>S.2.14.5</t>
  </si>
  <si>
    <t>S.2.14.6</t>
  </si>
  <si>
    <t>S.2.15</t>
  </si>
  <si>
    <t>Izrada programa i programiranje PLC-a (25 DI, 5 DO, 5 AI).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</si>
  <si>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3 relejna izlaza s opcijom podešavanja izmjenjivanja crpki ("alternating pump"), 1 strujni izlaz 0/4-20mA, te sondom mjerača 0-10m, sa 10m originalnog kabela. Stavkom je obuhvaćeno i programiranje pokazno - napojne jedinice ugrađene u RO-CS.</t>
  </si>
  <si>
    <t>Mjerač tlaka 0-4 bar za montažu na tlačni cjevovod, opremljen strujnim izlazom 4-20mA.  Stavkom je obuhvaćena izrada priključka G ½" (vanjski) na tlačni cjevovod uključujući i dobavu i montažu manometarskog ventila.</t>
  </si>
  <si>
    <t>- LIYCY (TP) 2x2x1,0</t>
  </si>
  <si>
    <t>- LIYCY (TP) 6x2x0,5</t>
  </si>
  <si>
    <t>S.11.9</t>
  </si>
  <si>
    <t>- YSLCY (TP) 5x1,0</t>
  </si>
  <si>
    <t>S.11.10</t>
  </si>
  <si>
    <t>- YSLCY (TP) 12x0,5</t>
  </si>
  <si>
    <t>S.11.11</t>
  </si>
  <si>
    <t>- YSLCY (TP) 24x0,5</t>
  </si>
  <si>
    <t>Instalacijske tvrde PVC Ø110 mm, komplet sa spojnim priborom.</t>
  </si>
  <si>
    <t>Modularni sustav za vodotijesno brtvljenje prolaza kabela kroz PVC cijev  ø110 mm, sastavljen od okrugle gumene brtve (učvršćenje na podlogu pritezanjem vijaka) i prilagodljivih brtvenih elementa (modula) dužine 60 mm izrađenih od EPDM gume. Na modulima kroz koje se ne polažu kabeli ugrađuje se modul sa jezgrom koji služi kao rezerva.</t>
  </si>
  <si>
    <t xml:space="preserve">Montaža i spajanje kabela crpki, biofiltra, plovnih sklopki, krajnjih prekidača, mjerača tlaka i mjerača razine </t>
  </si>
  <si>
    <t>A.9.2.1.2</t>
  </si>
  <si>
    <t>Pocinčana traka  24×4 mm položena u temelje crpne stanice, do razvodnog ormara crpne stanice i u okolnom terenu.</t>
  </si>
  <si>
    <t>A.9.2.1.3</t>
  </si>
  <si>
    <t xml:space="preserve">Izrada Izvedbenog elektrotehničkog projekta za sve radove obuhvaćene ovim troškovnikom, a sve u skladu s glavnim projektom i pripadajućom potvrdom glavnog projekta i sukladno odabranoj tehnologiji izvođenja radova Izvođača. Izvedbeni projekt mora biti u svemu izrađen sukladno Zakonu o gradnji. Izvedbeni projekt izraditi u šest tiskanih primjeraka i dva primjerka na digitalnom mediju i predati Naručitelju. </t>
  </si>
  <si>
    <t>Ispitivanje instalacije crpne stanice i izdavanje izvješća o ispitivanju:</t>
  </si>
  <si>
    <t>- ispitivanje zaštite od električnog udara (automatski isklop napajanja)</t>
  </si>
  <si>
    <t>- ispitivanje neprekinutosti vodiča</t>
  </si>
  <si>
    <t>A.9.2.2</t>
  </si>
  <si>
    <t>A.9.2.2.1</t>
  </si>
  <si>
    <t>Razvodni ormar energetike i automatike crpne stanice CS "Dolac", predviđen kao  tipski slobodnostojeći poliesterski razvodni ormar, sastavljen iz sljedećih komponenti:</t>
  </si>
  <si>
    <t>Razvodni ormar NUS-a crpne stanice CS "Dolac", predviđen kao tipski slobodnostojeći poliesterski razvodni ormar, sastavljen iz sljedećih komponenti:</t>
  </si>
  <si>
    <t>A.9.2.2.2</t>
  </si>
  <si>
    <t>A.9.2.2.3</t>
  </si>
  <si>
    <t>PODRUČJE KAČJAK, DRAMALJ - ELEKTROTEHNIČKI RADOVI</t>
  </si>
  <si>
    <t>A.2.2.1</t>
  </si>
  <si>
    <t>A.2.2.1.1</t>
  </si>
  <si>
    <t>Razvodni ormar energetike i automatike crpne stanice CS "Kačjak", predviđen kao  tipski slobodnostojeći poliesterski razvodni ormai, sastavljen iz sljedećih komponenti:</t>
  </si>
  <si>
    <t>kućište - razvodni ormar izrađen iz armiranog poliestera, u zaštiti IP55, UV stabilan, sa pločom za montažu opreme, unutarnjim vratima i vanjskim vratima s ručicom za zaključavanje, min. veličine (š x v x d) 1250x1500x420 mm, komplet s tipskim poliesterskim postoljem 60mm</t>
  </si>
  <si>
    <t>grebenasta preklopka 40A/1-0-2/4p, ugradnja na unutarnja vrata</t>
  </si>
  <si>
    <t>grebenasta preklopka 12A/1-0-2/4p, ugradnja na unutarnja vrata</t>
  </si>
  <si>
    <t>tipkalo crne boje, ravno s povratom, 1 NO, 3A za AC-15, 230V, 50Hz,  22mm, ugradno, IP 65</t>
  </si>
  <si>
    <t>tipkalo crvene boje, ravno s povratom, 1 NC, 3A za AC-15, 230V, 50Hz,  22mm, ugradno, IP 65</t>
  </si>
  <si>
    <t>automatski prekidač  B2A, 2p, za istosmjernu struju</t>
  </si>
  <si>
    <t xml:space="preserve">automatski prekidač  C2A, 1p, 15 kA </t>
  </si>
  <si>
    <t>termomagnetski motorski zaštitni prekidač 14,5-20,0A, tropolni, sa zakretnom ručicom i pomoćnim kontaktima (1+1) za signalizaciju položaja</t>
  </si>
  <si>
    <t xml:space="preserve">frekvencijski pretvarač za pokretanje trofaznih elektromotora do 10 kW, 380-480V, sa ethernet komunikacijom i potenciometrom, te integriranim EMC filterom </t>
  </si>
  <si>
    <t xml:space="preserve">sklopnik 16A - AC3, 230V 50Hz, 3 polni s pomoćnim kontaktima 1NO+1NC. </t>
  </si>
  <si>
    <t>miliampermetar za mjerenje struje motora 4-20 mA + skala 0-20/60A , dimenzija 96×96mm, komplet s pripadnim okvirom i stražnjim pokrovom</t>
  </si>
  <si>
    <t xml:space="preserve">signalizacijski instrument opremljen sa 8 dvobojnih LED dioda, napajanje 230V, 50Hz, eksterni lamp test, ugradnja na vrata </t>
  </si>
  <si>
    <t>termostat za ventilator, 2A, 250V, s jednim NO kontaktom</t>
  </si>
  <si>
    <t>utičnica za agregat 32A/400V/3P+N+PE IEC 309</t>
  </si>
  <si>
    <t>Razvodni ormar NUS-a crpne stanice CS "Kačjak", predviđen kao tipski slobodnostojeći poliesterski razvodni ormar, sastavljen iz sljedećih komponenti:</t>
  </si>
  <si>
    <t>S.2.13.1</t>
  </si>
  <si>
    <t>S.2.13.2</t>
  </si>
  <si>
    <t>S.2.13.3</t>
  </si>
  <si>
    <t>S.2.13.4</t>
  </si>
  <si>
    <t>S.2.13.5</t>
  </si>
  <si>
    <t>S.2.13.6</t>
  </si>
  <si>
    <t>upravljivi industrijski Ethernet preklopnik 8xRJ-45, 10 Mbit/s, 100 Mbit/s Ethernet TX, napajanje 24 VDC, radna temperatura od –40 do +70 °C.</t>
  </si>
  <si>
    <t>kom.</t>
  </si>
  <si>
    <t>S.2.13.7</t>
  </si>
  <si>
    <t>Izrada programa i programiranje PLC-a (28 DI, 4 DO, 3 AI).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</si>
  <si>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4 relejna izlaza s opcijom podešavanja izmjenjivanja crpki ("alternating pump"), 1 strujni izlaz 0/4-20mA, te sondom mjerača 0-10m, sa 10m originalnog kabela. Stavkom je obuhvaćeno i programiranje pokazno-napojne jedinice ugrađene u RO-CS.</t>
  </si>
  <si>
    <t>- Ölflex Classic 110 CY 2x1,0</t>
  </si>
  <si>
    <t>- LIYCY (TP) 4x2x0,5</t>
  </si>
  <si>
    <t>S.11.12</t>
  </si>
  <si>
    <t>S.11.13</t>
  </si>
  <si>
    <t>- UTP Cat.6 S/FTP</t>
  </si>
  <si>
    <t>Instalacijske tvrde PVC Ø50 mm, komplet sa spojnim priborom.</t>
  </si>
  <si>
    <t>Modularni sustav za vodotijesno brtvljenje prolaza kabela kroz PVC cijev  ø 110 mm, sastavljen od okrugle gumene brtve (učvršćenje na podlogu pritezanjem vijaka) i prilagodljivih brtvenih elementa (modula) dužine 60 mm izrađenih od EPDM gume. Na modulima kroz koje se ne polažu kabeli ugrađuje se modul sa jezgrom koji služi kao rezerva.</t>
  </si>
  <si>
    <t>Modularni sustav za vodotijesno brtvljenje prolaza kabela kroz PVC cijev  ø 50 mm, sastavljen od okrugle gumene brtve (učvršćenje na podlogu pritezanjem vijaka) i prilagodljivih brtvenih elementa (modula) dužine 60 mm izrađenih od EPDM gume. Na modulima kroz koje se ne polažu kabeli ugrađuje se modul sa jezgrom koji služi kao rezerva.</t>
  </si>
  <si>
    <t>A.2.2.1.2</t>
  </si>
  <si>
    <t>Inox traka  30×3,5 mm položena u temelje crpne stanice, do razvodnog ormara crpne stanice i u okolnom terenu.</t>
  </si>
  <si>
    <t>Spoj trake na traku i trake na žicu izveden standardnom križnom spojnicom od Inox-a.</t>
  </si>
  <si>
    <t>A.2.2.1.3</t>
  </si>
  <si>
    <t>A.2.2.2</t>
  </si>
  <si>
    <t>A.2.2.2.1</t>
  </si>
  <si>
    <t>Razvodni ormar energetike i automatike crpne stanice CS "Bršljanovica", predviđen kao  tipski slobodnostojeći poliesterski razvodni ormai, sastavljen iz sljedećih komponenti:</t>
  </si>
  <si>
    <t>Razvodni ormar NUS-a crpne stanice CS "Bršljanovica", predviđen kao tipski slobodnostojeći poliesterski razvodni ormar, sastavljen iz sljedećih komponenti:</t>
  </si>
  <si>
    <t>A.2.2.2.2</t>
  </si>
  <si>
    <t>A.2.2.2.3</t>
  </si>
  <si>
    <t>PODRUČJE SELCE CENTAR - ELEKTROTEHNIČKI RADOVI</t>
  </si>
  <si>
    <t>A.10.2.1</t>
  </si>
  <si>
    <t>A.10.2.1.1</t>
  </si>
  <si>
    <t>Razvodni ormar energetike i automatike crpne stanice CS "Slana", predviđen kao  tipski slobodnostojeći poliesterski razvodni ormar, sastavljen iz sljedećih komponenti:</t>
  </si>
  <si>
    <t>termomagnetski motorski zaštitni prekidač 9,0-12,5A, tropolni, sa zakretnom ručicom i pomoćnim kontaktima (1+1) za signalizaciju položaja</t>
  </si>
  <si>
    <t>uređaj za meko pokretanje i zaustavljanje (soft-start, soft-stop) trofaznih elektromotora do 6,0 kW, 400V, 50 Hz, 3-žični spoj (linijski).</t>
  </si>
  <si>
    <t>zaštitni relej za kontrolu prodora vode u elektromotor crpke, 230V, 50Hz (relej mora biti usklađen sa zaštitom isporučenog elektromotora)</t>
  </si>
  <si>
    <t xml:space="preserve">digitalni uređaj / pokazno - napojna jedinica za prikaz tlaka na tlačnom cjevovodu crpne stanice, 1 x ulaz+ 1 x galvanski odvojeni izlaz 4-20mA, 2 x N/C, s prikazom stanja relejnih kontakata i greški, 230V, 50Hz, ugradnja na unutarnja vrata ormara. </t>
  </si>
  <si>
    <t>Razvodni ormar NUS-a crpne stanice CS "Slana", predviđen kao tipski slobodnostojeći poliesterski razvodni ormar, sastavljen iz sljedećih komponenti:</t>
  </si>
  <si>
    <t>kućište - razvodni ormar izrađen iz armiranog poliestera, u zaštiti IP55, UV stabilan, sa pločom za montažu opreme, unutarnjim vratima i vanjskim vratima s ručicom za zaključavanje, min. veličine (š x v x d) 500x1500x420 mm, komplet s tipskim poliesterskim postoljem 60mm</t>
  </si>
  <si>
    <t>zaštitni uređaj diferencijalne struje 16A/0,03A - 2P</t>
  </si>
  <si>
    <t>Izrada programa i programiranje PLC-a (23 DI, 5 DO, 5 AI).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</si>
  <si>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A.10.2.1.2</t>
  </si>
  <si>
    <t>Inox traka 30×3,5 mm položena u temelje crpne stanice, do razvodnog ormara crpne stanice i u okolnom terenu.</t>
  </si>
  <si>
    <t>A.10.2.1.3</t>
  </si>
  <si>
    <t>D.2.2.1</t>
  </si>
  <si>
    <t>D.2.2.1.1</t>
  </si>
  <si>
    <t>Razvodni ormar energetike i automatike crpne stanice CS "Plaža", predviđen kao  tipski slobodnostojeći čelični razvodni ormar, sastavljen iz sljedećih komponenti:</t>
  </si>
  <si>
    <t>kućište - razvodni ormar izrađen iz čeličnog lima, u zaštiti IP55, sa pločom za montažu opreme, vanjskim vratima (2kom) s ručicom za zaključavanje, min. veličine 1000x1800x400 mm, komplet s tipskim čeličnim postoljem visine 100mm</t>
  </si>
  <si>
    <t>tropolni automatski prekidač, kompaktnog tipa, 100 A, fiksne izvedbe, za pogonski napon 400 V, prekidna moć min. 25kA, komplet s termomagnetskom zaštitnom jedinicom 40 A (Ir=0,8-1×In, Im=5-10×In), te isklopnim okidačem 230V AC i pomoćnim kontaktima za signalizaciju stanja</t>
  </si>
  <si>
    <t>grebenasta sklopka 50A/1-0-2-/4p, ugradnja na unutarnja vrata</t>
  </si>
  <si>
    <t>grebenasta sklopka 12A/1-2/1p, ugradnja na unutarnja vrata</t>
  </si>
  <si>
    <t>grebenasta sklopka 12A/0-1-2-3/2p, ugradnja na unutarnja vrata</t>
  </si>
  <si>
    <t xml:space="preserve">kombinirani zaštitni prekidač B10/0,03A - 2P </t>
  </si>
  <si>
    <t xml:space="preserve">kombinirani zaštitni prekidač C6/0,03A - 2P </t>
  </si>
  <si>
    <t>uređaj diferencijalne struje RCD 40A/0,03A-4P</t>
  </si>
  <si>
    <t>stezaljka osigurač 2 A (cijevni 5×20 mm)</t>
  </si>
  <si>
    <t>stezaljka osigurač 4 A (cijevni 5×20 mm)</t>
  </si>
  <si>
    <t>termomagnetski motorski zaštitni prekidač 4,0-6,3A, tropolni, sa zakretnom ručicom i pomoćnim kontaktima (1+1) za signalizaciju položaja</t>
  </si>
  <si>
    <t>uređaj za meko pokretanje i zaustavljanje (soft-start, soft-stop)  trofaznih elektromotora do 11,0 kW, 400V, 50 Hz.</t>
  </si>
  <si>
    <t>sklopnik 9A - AC3, 230V, 50Hz, 3 polni s pomoćnim kontaktima 1NO+1NC. Stavkom je obuhvaćen i pomoćni kontaktni blok s kontaktima 2NO</t>
  </si>
  <si>
    <t>ampermetar za mjerenje struje motora 0-5A + skala 0-15/45A , dimenzija 72×72mm, komplet s pripadnim okvirom i stražnjim pokrovom</t>
  </si>
  <si>
    <t>stabilizirani ispravljač napona, 230VAC / 24VDC, 10A</t>
  </si>
  <si>
    <t>uređaj za besprekidno napajanje (UPS) 800VA,
ON-LINE tehnologija (dvostruka konverzija), ulazni napon 120-276V/izlazni napon 230V (sinusnog oblika), frekvencija 50Hz, autonomije 7 minuta</t>
  </si>
  <si>
    <t>utikač sa zaštitnim kontaktom za priključak UPS-a i 2m savitljivog priključnog voda 3×1,5mm2</t>
  </si>
  <si>
    <t>transformator 230/24V, 100VA, 50Hz, s odvojenim namotima</t>
  </si>
  <si>
    <t>prenaponska zaštita klase 3, 8 kA, 2p, 24V</t>
  </si>
  <si>
    <t>S.1.56</t>
  </si>
  <si>
    <t>S.1.60</t>
  </si>
  <si>
    <t>S.1.61</t>
  </si>
  <si>
    <t>utičnica za agregat 32A/400V/3P+N+PE IEC309 - montaža na bok ormara</t>
  </si>
  <si>
    <t>S.1.62</t>
  </si>
  <si>
    <t>S.1.63</t>
  </si>
  <si>
    <t>S.1.63.1</t>
  </si>
  <si>
    <t>S.1.63.2</t>
  </si>
  <si>
    <t>S.1.63.3</t>
  </si>
  <si>
    <t>- modul digitalnih ulaza - 8 DI</t>
  </si>
  <si>
    <t>S.1.63.4</t>
  </si>
  <si>
    <t>S.1.63.5</t>
  </si>
  <si>
    <t>S.1.63.6</t>
  </si>
  <si>
    <t>- operaterski panel, alfa-numerički LCD prikaz, min. 4 linije sa po 20 znakova, za pregled i podešavanje rada crpne stanice (montaža na vrata ormara), komplet s kabelom za spoj panela i PLC-a</t>
  </si>
  <si>
    <t>S.1.63.7</t>
  </si>
  <si>
    <t>S.1.64</t>
  </si>
  <si>
    <t>Izrada programa i programiranje PLC-a (29 DI, 8 DO, 5 AI) i operaterskog panela (prikaz razine u CZ, protoka i tlaka na izlaznom cjevovodu, rada i greški ugrađenih crpki i mješača).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</si>
  <si>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3 relejna izlaza s opcijom podešavanja izmjenjivanja crpki ("alternating pump"), 1 strujni izlaz 0/4-20mA, te sondom mjerača 0-10m, sa 25m originalnog kabela. Stavkom je obuhvaćeno i programiranje pokazno - napojne jedinice ugrađene zid u elektro-objektu.</t>
  </si>
  <si>
    <t>Kabeli položeni u zaštitnim cijevima u zemlji i po kabelskim kanalima ili PNT cijevima u  crpnoj stanici. Kabeli moraju biti označeni oznakama sukladno električnoj shemi - limene pločice ili sl.</t>
  </si>
  <si>
    <t>S.8.5</t>
  </si>
  <si>
    <t>- FG70R 3x1,5mm2</t>
  </si>
  <si>
    <t>S.8.6</t>
  </si>
  <si>
    <t>S.8.7</t>
  </si>
  <si>
    <t>- LIYCY 7x0,75mm2</t>
  </si>
  <si>
    <t>S.8.8</t>
  </si>
  <si>
    <t>- NYM-J 4x1,5mm2</t>
  </si>
  <si>
    <t>S.8.9</t>
  </si>
  <si>
    <t>- NYM-J 3x1,5mm2</t>
  </si>
  <si>
    <t>S.8.10</t>
  </si>
  <si>
    <t>- NYM-J 3x2,5mm2</t>
  </si>
  <si>
    <t>S.8.11</t>
  </si>
  <si>
    <t>- NYM-J 5x2,5mm2</t>
  </si>
  <si>
    <t>S.8.12</t>
  </si>
  <si>
    <t>- NYY-J 3x2,5mm2</t>
  </si>
  <si>
    <t>S.8.13</t>
  </si>
  <si>
    <t>Tipski nosač za ovješenje kabela crpki i mješača u crpnom zdencu, komplet s montažnim priborom.</t>
  </si>
  <si>
    <t>Montaža i spajanje kabela crpki i mješača.</t>
  </si>
  <si>
    <t>Montaža i spajanje napojnih i signalnih kabela uz elektro-opremu uređaja za obradu zraka (kabeli i razvodni ormar prema specifikaciji tehnološke opreme).</t>
  </si>
  <si>
    <t>Spajanje, podešavanje i parametriranje mjerača protoka.</t>
  </si>
  <si>
    <t>Nadgradna rasvjetna armatura s fluo cijevima 2×36W/840 i elektronskom prigušnicom, u zaštiti min IP 65, komplet s ovjesnim priborom za montažu na strop elektro-objekta. Stavka obuhvaća dobavu i ugradnju fluo cijevi.</t>
  </si>
  <si>
    <t>Asimetrični reflektor za vanjsku rasvjetu ulaza elektro-objekta s halogenim izvorom svjetlosti snage 100W, u zaštiti min IP66, s IC senzorom, kompet s priborom za montažu na zid</t>
  </si>
  <si>
    <t>Svjetiljka za sigurnosno osvjetljenje, u zaštiti IP65, s fluo cijevi 8 W i autonomije rada 3 h, komplet s odgovarajućim piktogramom i priborom za montažu na zid</t>
  </si>
  <si>
    <t>Nadžbukna jednopolne, obične (isklopne) sklopka 10A, zaštita IP55</t>
  </si>
  <si>
    <t>Utičnica  2P+PE  16 A - 250 V, nadžbukna, u zaštiti min IP55.</t>
  </si>
  <si>
    <t>Utičnica  4P+PE  16 A - 400 V, nadžbukna, u zaštiti min IP55.</t>
  </si>
  <si>
    <t>Utičnica  2P,  16 A - 24V AC, nadžbukna, u zaštiti min IP55.</t>
  </si>
  <si>
    <t>S.24</t>
  </si>
  <si>
    <t>Odpajanje i demotaža postojećeg razvodnog ormara crpne stanice te predaja Investitoru na daljnje raspolaganje.</t>
  </si>
  <si>
    <t>S.25</t>
  </si>
  <si>
    <t>Odpajanje i demotaža postojećih strujnih krugova rasvjete i utičnica s pripadnom opremom i kabelskim razvodom i predaja Investitoru na daljnje raspolaganje (ukupno 4 strujna kruga).</t>
  </si>
  <si>
    <t>D.2.2.1.2</t>
  </si>
  <si>
    <t>Inox traka  30×3,5 mm (HRN EN 50164-2)  položena u temelje biofiltera i kao odvojak prema postojećem uzemljivaču crpne stanice.</t>
  </si>
  <si>
    <t>D.2.2.1.3</t>
  </si>
  <si>
    <t xml:space="preserve">Izrada Izvedbenog elektrotehničkog projekata  za sve radove obuhvaćene ovim troškovnikom, a sve u skladu s glavnim projektima za izvedbu radova. Izvedbeni projekti moraju biti u svemu izrađeni sukladno Zakonu o gradnji. Izvedbeni projekt izraditi u šest tiskanih primjeraka i dva primjerka na digitalnom mediju i predati Naručitelju. </t>
  </si>
  <si>
    <t>D.5.2.1</t>
  </si>
  <si>
    <t>D.5.2.1.1</t>
  </si>
  <si>
    <t>Razvodni ormar energetike i automatike crpne stanice CS "Sestre Milosrdnice", predviđeni kao  tipski zidni poliesterski razvodni ormari, sastavljen iz sljedećih komponenti:</t>
  </si>
  <si>
    <t>kućište - razvodni ormar izrađen iz armiranog poliestera, u zaštiti IP55, UV stabilan, sa pločom za montažu opreme, vanjskim vratima s ručicom za zaključavanje, min. veličine 1250x1250x420 mm, komplet s priborom za montažu na zid</t>
  </si>
  <si>
    <t>energetski sklopnik 12A - AC3, 230V, 50Hz, 3 polni s pomoćnim kontaktima 1NO+1NC</t>
  </si>
  <si>
    <t>S.2.57.1</t>
  </si>
  <si>
    <t>S.2.57.2</t>
  </si>
  <si>
    <t>S.2.57.3</t>
  </si>
  <si>
    <t>S.2.57.4</t>
  </si>
  <si>
    <t>S.2.57.5</t>
  </si>
  <si>
    <t>S.2.57.6</t>
  </si>
  <si>
    <t>- operaterski panel, alfa-numerički LCD prikaz, min. 4 linije sa po 20 znakova, za pregled i podešavanje rada crpne stanice (montaža na unutarnja vrata ormara), komplet s kabelom za spoj panela i PLC-a</t>
  </si>
  <si>
    <t>S.2.57.7</t>
  </si>
  <si>
    <t>potporni čelični nosač razvodnog ormara izrađen od inox profila 40×20mm, dimenzija 400mmx1250mmx420mm (v x š x d). Stavka obuhvaća izradu nosača prema nacrtnoj dokumentaciji (nacrt br.4, list 26), te potreban spojni i montažni pribor za montažu na zid u prostoru crpne stanice.</t>
  </si>
  <si>
    <t>Izrada programa i programiranje PLC-a (22 DI, 5 DO, 4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</si>
  <si>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DIN šinu, napajanje 230V, 50Hz, s min. 3 relejna izlaza s opcijom podešavanja izmjenjivanja crpki ("alternating pump"), 1 strujni izlaz 0/4-20mA, te sondom mjerača 0-10m, sa 15m originalnog kabela. Stavkom je obuhvaćeno i programiranje pokazno - napojne jedinice ugrađene u RO-CS.</t>
  </si>
  <si>
    <t>Kabeli položeni u zaštitnim PNT cijevima i po kabelskim kanalima u  crpnoj stanici. Kabeli moraju biti označeni oznakama sukladno električnoj shemi - limene pločice ili sl.</t>
  </si>
  <si>
    <t>- NYY-0 3x2,5mm2</t>
  </si>
  <si>
    <t>- NYY-0 3x1,5mm2</t>
  </si>
  <si>
    <t>Odpajanje i demotaža postojećeg ultrazvučnog mjerača razine i predaja Investitoru na daljnje raspolaganje.</t>
  </si>
  <si>
    <t>Odpajanje i demotaža postojećeg razvodnog ormara crpne stanice i predaja Investitoru na daljnje raspolaganje.</t>
  </si>
  <si>
    <t>Odpajanje postojećih strujnih krugova rasvjete i utičnice sa postojećeg razvodnog ormara i ponovno spajanje na novi ormar (ukupno 3 strujna kruga).</t>
  </si>
  <si>
    <t>Gumeni, atestirani, izolacijski tepih, dimenzija 1,0×1,2m, debljine min. 5mm, postavljanje na pod ispred ormara RO.CS.</t>
  </si>
  <si>
    <t>D.5.2.1.2</t>
  </si>
  <si>
    <t>Inox traka  30×3,5 mm (HRN EN 50164-2)  za uzemljenje i izjednačivanje potencijala vodljivih dijelova.</t>
  </si>
  <si>
    <t>Izvedba spojeva žice i vodiča na metalne mase (armaturu u betonu, cijevi, čelični nosač u prostoru crpki, ogradu na krovu crpne stanice, metalne poklopce unutar i izvan crpne stanice i drugo) vijčano i s obujmicama.</t>
  </si>
  <si>
    <t>D.5.2.1.3</t>
  </si>
  <si>
    <t>Razvodni ormar energetike i automatike crpne stanice CS "Varaždin",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</si>
  <si>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1000x1000x420 mm, komplet s tipskim poliesterskim postoljem 60mm</t>
  </si>
  <si>
    <t xml:space="preserve">automatski prekidač  C16A, 3p, 15 kA  </t>
  </si>
  <si>
    <t>stezaljka osigurač 5 A (cijevni 5×20 mm)</t>
  </si>
  <si>
    <t>termomagnetski motorski zaštitni prekidač 9,0-14,0A, tropolni, sa zakretnom ručicom i pomoćnim kontaktima (1+1) za signalizaciju položaja</t>
  </si>
  <si>
    <t>energetski sklopnik 18A - AC3, 230V, 50Hz, 3 polni s pomoćnim kontaktima 1NO+1NC</t>
  </si>
  <si>
    <t>kondenzatorski sklopnik za uklop trofaznih kondenzatorskih baterija do 12,5 kVAr, 230V, 50Hz, 3 polni s pomoćnim kontaktima 1NO+1NC.</t>
  </si>
  <si>
    <t>trofazna kondenzatorska baterija 2,5kVAr, 400V, 50Hz</t>
  </si>
  <si>
    <t>zaštitni relej za nadzor temičke zaštite i kontrolu prodora vode u elektromotor crpke, 230V, 50 Hz (relej mora biti usklađen sa zaštitom isporučenog elektromotora)</t>
  </si>
  <si>
    <t>utičnica 24V/2P, 16A, IEC 309 za montažu na zid u niši pored razvodnog ormara</t>
  </si>
  <si>
    <t>utičnica 230V/3P, 16A, IEC 309 za montažu na zid u niši pored razvodnog ormara</t>
  </si>
  <si>
    <t>utičnica za agregat 32A/400V/3P+N+PE IEC309  za montažu na zid u niši pored razvodnog ormara</t>
  </si>
  <si>
    <t>Razvodni ormar NUS-a crpne stanice CS "Varaždin",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</si>
  <si>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500x1000x420 mm, komplet s tipskim poliesterskim postoljem 60mm</t>
  </si>
  <si>
    <t xml:space="preserve">automatski prekidač  C20A, 2p, 15 kA </t>
  </si>
  <si>
    <t>pretvornik napona, 12/24VDC, 8A</t>
  </si>
  <si>
    <t>S.2.16</t>
  </si>
  <si>
    <t>S.2.17</t>
  </si>
  <si>
    <t>S.2.17.1</t>
  </si>
  <si>
    <t>S.2.17.2</t>
  </si>
  <si>
    <t>S.2.17.3</t>
  </si>
  <si>
    <t>S.2.17.4</t>
  </si>
  <si>
    <t>S.2.17.5</t>
  </si>
  <si>
    <t>S.2.17.6</t>
  </si>
  <si>
    <t>S.2.17.7</t>
  </si>
  <si>
    <t>S.2.18</t>
  </si>
  <si>
    <t>Izrada programa i programiranje PLC-a (24 DI, 5 DO,56 AI) i operaterskog panela (prikaz razine u CZ,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</si>
  <si>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Mjerač tlaka 0-20 bar za montažu na tlačni cjevovod, opremljen strujnim izlazom 4-20mA.  Stavkom je obuhvaćena izrada priključka G ½" (vanjski) na tlačni cjevovod uključujući i dobavu i montažu manometarskog ventila.</t>
  </si>
  <si>
    <t>Poliesterska spojna kutija s ugrađenim rednim stezaljkama (8×2,5mm2) i uvodnicama (1×Pg16+4×Pg11).</t>
  </si>
  <si>
    <t>Poliesterska spojna kutija s ugrađenim rednim stezaljkama (4×6mm2 + 4×2,5mm2) i uvodnicama (4×Pg21+4×Pg16).</t>
  </si>
  <si>
    <t>- NYY-J 5x6mm2</t>
  </si>
  <si>
    <t>- NYY-J 4x4mm2</t>
  </si>
  <si>
    <t>- LIYCY 12x0,75mm2</t>
  </si>
  <si>
    <t>Prokromski kabelski kanal 50/60mm, komplet s poklopcem, pripadajućim nosačima, spojnim i montažnim priborom.</t>
  </si>
  <si>
    <t>Montaža i spajanje napojnih i signalnih kabela uz elektro-opremu uređaja za obradu zraka (kabeli i razvodni ormari prema specifikaciji tehnološke opreme).</t>
  </si>
  <si>
    <t>Inox traka  30×3,5 mm (HRN EN 50164-2)  za izjednačivanje potencijala vodljivih dijelova.</t>
  </si>
  <si>
    <t>Razvodni ormar energetike i automatike crpne stanice CS "Podmirišće",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</si>
  <si>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750x1500x420 mm, komplet s tipskim poliesterskim postoljem 60mm</t>
  </si>
  <si>
    <t>Razvodni ormar NUS-a crpne stanice CS "Podmirišće", predviđeni kao  tipski slobodnostojeći poliesterski razvodni ormari, sastavljen iz sljedećih komponenti:</t>
  </si>
  <si>
    <t>kućište - razvodni ormar izrađen iz armiranog poliestera, u zaštiti IP55, UV stabilan, sa pločom za montažu opreme, unutarnjim vratima i vanjskim vratima s ručicom za zaključavanje, min. veličine 500x1500x420 mm, komplet s tipskim poliesterskim postoljem 60mm</t>
  </si>
  <si>
    <t>Izrada programa i programiranje PLC-a (24 DI, 5 DO, 6 AI) i operaterskog panela (prikaz razine u CZ, protoka i tlaka na izlaznom cjevovodu, rada i greški ugrađenih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</si>
  <si>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Spajanje, podešavanje i parametriranje postojećeg mjerača protoka.</t>
  </si>
  <si>
    <t>D.4.2.1</t>
  </si>
  <si>
    <t>D.4.2.1.1</t>
  </si>
  <si>
    <t>Razvodni ormar energetike i automatike crpne stanice CS "Kaštel", predviđen kao  tipski slobodnostojeći čelični razvodni ormar, sastavljen iz sljedećih komponenti:</t>
  </si>
  <si>
    <t>kućište - kompaktni razvodni ormar, izrađen iz čeličnog lima, u zaštiti IP55, s pločom za montažu opreme, vanjskim vratima (2kom) s ručicom za zaključavanje, min. veličine 1200x1800x400 mm, komplet s tipskim čeličnim postoljem visine 100mm</t>
  </si>
  <si>
    <t>tropolni automatski prekidač, kompaktnog tipa, 100 A, fiksne izvedbe, za pogonski napon 400 V, prekidna moć min. 25kA, komplet s termomagnetskom zaštitnom jedinicom 63 A (Ir=0,8-1×In, Im=5-10×In), te isklopnim okidačem 230V AC i pomoćnim kontaktima za signalizaciju stanja</t>
  </si>
  <si>
    <t>grebenasta sklopka 63A/1-0-2-/4p, ugradnja na unutarnja vrata</t>
  </si>
  <si>
    <t>grebenasta sklopka 12A/0-1-2-3/1p, ugradnja na unutarnja vrata</t>
  </si>
  <si>
    <t xml:space="preserve">automatski prekidač  C20A, 3p, 15 kA  </t>
  </si>
  <si>
    <t xml:space="preserve">kombinirani zaštitni prekidač C10/0,03A - 2P </t>
  </si>
  <si>
    <t>uređaj diferencijalne struje RCD 63A/0,03A-4P</t>
  </si>
  <si>
    <t>termomagnetski motorski zaštitni prekidač 13,0-18,0A, tropolni, sa zakretnom ručicom i pomoćnim kontaktima (1+1) za signalizaciju položaja</t>
  </si>
  <si>
    <t>mikroprocesorski uređaj za meko pokretanje i zaustavljanje (soft-start, soft-stop)  trofaznih elektromotora do 11,0 kW, 400V, 50 Hz.</t>
  </si>
  <si>
    <t>energetski sklopnik 25A - AC3, 230V, 50Hz, 3 polni s pomoćnim kontaktima 1NO+1NC. Stavkom je obuhvaćen i pomoćni kontaktni blok s kontaktima 2NO</t>
  </si>
  <si>
    <t>energetski sklopnik 9A - AC3, 230V, 50Hz, 3 polni s pomoćnim kontaktima 1NO+1NC</t>
  </si>
  <si>
    <t xml:space="preserve">pomoćni sklopnik s kontaktima 4NO, Ith=10A, 230V, 50Hz, </t>
  </si>
  <si>
    <t>zaštitni relej termistorske zaštite elektromotora crpke, 230V, 50 Hz (relej mora biti usklađen sa zaštitom isporučenog elektromotora)</t>
  </si>
  <si>
    <t>ampermetar za mjerenje struje motora 0-5A + skala 0-25/75A , dimenzija 72×72mm, komplet s pripadnim okvirom i stražnjim pokrovom</t>
  </si>
  <si>
    <t>strujni mjerni transformator 25/5A, klasa 0,5, prolazni</t>
  </si>
  <si>
    <t xml:space="preserve">digitalni uređaj / pokazno - napojna jedinica za prikaz tlaka na tlačnom cjevovodu crpne stanice, 1 x ulaz+ 1 x galvanski odvojeni izlaz 4-20mA, 2 x N/C, s prikazom stanja relejnih kontakata i greški, 230V, 50 Hz, ugradnja na vrata ormara. </t>
  </si>
  <si>
    <t>utičnica za agregat 63A/400V/3P+N+PE IEC309, montaža bočno na RO.CS</t>
  </si>
  <si>
    <t>S.1.65</t>
  </si>
  <si>
    <t>S.1.65.1</t>
  </si>
  <si>
    <t>S.1.65.2</t>
  </si>
  <si>
    <t>S.1.65.3</t>
  </si>
  <si>
    <t>S.1.65.4</t>
  </si>
  <si>
    <t>S.1.65.5</t>
  </si>
  <si>
    <t>S.1.65.6</t>
  </si>
  <si>
    <t>S.1.65.7</t>
  </si>
  <si>
    <t>S.1.66</t>
  </si>
  <si>
    <t>Izrada programa i programiranje PLC-a (27 DI, 6 DO, 5 AI) i operaterskog panela (prikaz razine u CZ, tlaka na izlaznom cjevovodu, rada i greški ugrađenih crpki i automatske rešetke te spiralne prese).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</si>
  <si>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zid u prostoru elektro-ormara (IP66), napajanje 230V, 50Hz, s min. 3 relejna izlaza s opcijom podešavanja izmjenjivanja crpki ("alternating pump"), 1 strujni izlaz 0/4-20mA, te sondom mjerača 0-10m, sa 25m originalnog kabela. Stavkom je obuhvaćeno i programiranje pokazno - napojne jedinice ugrađene u RO-CS.</t>
  </si>
  <si>
    <t>- NYY 4x16mm2</t>
  </si>
  <si>
    <t>- NYY-J 5x4mm2</t>
  </si>
  <si>
    <t>- NYY-0 5x1,5mm2</t>
  </si>
  <si>
    <t>- NYY-J 4x6mm2</t>
  </si>
  <si>
    <t>- NYY-0 4x1,5mm2</t>
  </si>
  <si>
    <t>S.10.8</t>
  </si>
  <si>
    <t>S.10.9</t>
  </si>
  <si>
    <t>S.10.10</t>
  </si>
  <si>
    <t>S.10.11</t>
  </si>
  <si>
    <t>S.10.12</t>
  </si>
  <si>
    <t>S.10.13</t>
  </si>
  <si>
    <t>S.10.14</t>
  </si>
  <si>
    <t>S.10.15</t>
  </si>
  <si>
    <t>Prokromski kabelski kanal 200/60mm, komplet s poklopcem, pripadajućim nosačima, spojnim i montažnim priborom.</t>
  </si>
  <si>
    <t xml:space="preserve">Montažno/demontažna inox ploča, približnih dimenzija 740x340x20mm, opremljena odgovarajućim PVC kabelskim uvodnicama (10 kom uvodnica), te spojnim i montažnom priborom. </t>
  </si>
  <si>
    <t>Montaža i spajanje napojnih i signalnih kabela uz elektro-opremu automatske rešetke (kabeli i razvodni ormari prema specifikaciji tehnološke opreme).</t>
  </si>
  <si>
    <t>Montaža i spajanje napojnih i signalnih kabela uz elektro-opremu spiralne prese (kabeli i razvodni ormari prema specifikaciji tehnološke opreme).</t>
  </si>
  <si>
    <t>Nadgradna rasvjetna armatura s fluo cijevima 2×36W/840 i elektronskom prigušnicom, u zaštiti min IP 65, komplet s ovjesnim priborom za montažu na strop. Stavka obuhvaća dobavu i ugradnju fluo cijevi.</t>
  </si>
  <si>
    <t>Asimetrični reflektor za vanjsku rasvjetu ulaza s halogenim izvorom svjetlosti snage 100W, u zaštiti min IP66, s IC senzorom, kompet s priborom za montažu na zid.</t>
  </si>
  <si>
    <t>Nadgradna, zidna svjetiljka za unutarnju montažu sa štednom žaruljom 21W, u zaštiti min IP 55.</t>
  </si>
  <si>
    <t>S.26</t>
  </si>
  <si>
    <t>S.27</t>
  </si>
  <si>
    <t>S.28</t>
  </si>
  <si>
    <t>Nadžbukna jednopolne, izmjenična sklopka 10A, zaštita IP55</t>
  </si>
  <si>
    <t>S.29</t>
  </si>
  <si>
    <t>Modul za fiksni spoj el.bojlera, nadžbukni, opremljen kabelskim stezaljkama do 4 mm2 (5kom), zaštita IP55.</t>
  </si>
  <si>
    <t>S.30</t>
  </si>
  <si>
    <t>S.31</t>
  </si>
  <si>
    <t>S.32</t>
  </si>
  <si>
    <t>S.33</t>
  </si>
  <si>
    <t>Induktivni prekidač  24 V DC / krajnja sklopka,  u zaštiti IP55 za signalizaciju otvorenosti objekta.</t>
  </si>
  <si>
    <t>S.34</t>
  </si>
  <si>
    <t>Tipkalo za daljinsko isključenje napajanja (TDI), vanjska montaža na pročelje objekta.</t>
  </si>
  <si>
    <t>S.35</t>
  </si>
  <si>
    <t>Odpajanje i demotaža postojećeg razvodnog ormara crpne stanice, razvodnog ormara postojeće grube rešetke i pripadnog kabelskog razvoda te predaja Investitoru na daljnje raspolaganje.</t>
  </si>
  <si>
    <t>S.36</t>
  </si>
  <si>
    <t>Odpajanje i demotaža postojećeg razvodnog ormara opće potrošnje crpne stanice i pripadnog kabelskog razvoda te predaja Investitoru na daljnje raspolaganje.</t>
  </si>
  <si>
    <t>S.37</t>
  </si>
  <si>
    <t>Odpajanje i demotaža postojećih strujnih krugova rasvjete i utičnica i predaja Investitoru na daljnje raspolaganje (ukupno 10 strujnih krugova).</t>
  </si>
  <si>
    <t>D.4.2.1.2</t>
  </si>
  <si>
    <t>UZEMLJENJE I IZJEDNAČIVANJE POTENCIJALA DOSTUPNIH VODLJIVIH DIJELOVA I VANJSKI LPS</t>
  </si>
  <si>
    <t>Inox traka  30×3,5 mm (HRN EN 50164-2)  položena u rov oko crpne stanice, do postojećeg uzemljivača i u okolnom terenu (npr. do stupa ogradnih vrata i slično).</t>
  </si>
  <si>
    <t>Inox žica Ø8 mm  položena po obodnom nadzitku krova crpne stanice, komplet sa potrebnim nosačima za ravni krov.</t>
  </si>
  <si>
    <t>Rastavna spojnica - mjerno mjesto za žicu Ø8 mm (nadžbukni).</t>
  </si>
  <si>
    <t>Vertikalna zaštita izvoda uzemljivača do rastavne spojnice sustava LPS-a, zajedno sa nosačima, vijcima 50mm i PVC tiplama Ø8mm, plastificirana u bijeloj boji, dužine 1,50m.</t>
  </si>
  <si>
    <t>Izvedba spojeva žice i vodiča na metalne mase (armaturu u betonu, cijevi, ograde, stup ogradnih vrata, poklopce i drugo) vijčano i s obujmicama.</t>
  </si>
  <si>
    <t>Demontaža postojećeg vanjskog sustava zaštite od munje na krovu crpne stanice, komplet s vertikalnim odvodima i pripadnim mjernim spojevima.</t>
  </si>
  <si>
    <t>D.4.2.1.3</t>
  </si>
  <si>
    <t xml:space="preserve">Izrada Izvedbenog elektrotehničkog projekata  za sve radove obuhvaćene ovim troškovnikom, a sve u skladu s glavnim projektima i pripadajućim potvrdama glavnih projekata i sukladno odabranoj tehnologiji izvođenja radova Izvođača. Izvedbeni projekti moraju biti u svemu izrađeni sukladno Zakonu o gradnji. Izvedbeni projekt izraditi u šest tiskanih primjeraka i dva primjerka na digitalnom mediju i predati Naručitelju. </t>
  </si>
  <si>
    <t>- završni pregled i ispitivanje izvedenog sustava zaštite od djelovanja munje (LPS-s) od strane ovlaštene osobe uporabom važećih normi iz priloga C.4. "Tehničkog propisa za sustave zaštite od djelovanja munje na građevinama" (NN 87/08 i 33/10) prema važećem programu ispitivanja te izrada Zapisnika o ispitivanju sukladnog navedenom pravilniku i otvaranje revizijske knjige.</t>
  </si>
  <si>
    <t>D.1.2.1</t>
  </si>
  <si>
    <t>D.1.2.1.1</t>
  </si>
  <si>
    <t>Razvodni ormar energetike i automatike crpne stanice CS "Omorika", predviđen kao  tipski slobodnostojeći čelični razvodni ormar, sastavljen iz sljedećih komponenti:</t>
  </si>
  <si>
    <t>kućište - modularni razvodni ormar sastavljen iz dva polja pojedinačnih dimenzija 600x1800x400m + 1000x1800x400mm, opremljen vanjskim bočnim stranicama (bez unutarnjih stranica) i priborom za međusobno sastavljanje/spajanje polja, izrađen iz čeličnog lima, u zaštiti IP55, s pločama za montažu opreme, vanjskim vratima (1+2kom) s ručicama za zaključavanje, komplet s tipskim čeličnim postoljem visine 100mm</t>
  </si>
  <si>
    <t>tropolni automatski prekidač, kompaktnog tipa, 100 A, fiksne izvedbe, za pogonski napon 400 V, prekidna moć min. 25kA, komplet s termomagnetskom zaštitnom jedinicom 80 A (Ir=0,8-1×In, Im=5-10×In), te isklopnim okidačem 230V AC i pomoćnim kontaktima za signalizaciju stanja</t>
  </si>
  <si>
    <t>zaštitni relej elektromotora crpke, 230V, 50 Hz (relej mora biti usklađen sa zaštitom isporučenog elektromotora)</t>
  </si>
  <si>
    <t>S.1.61.1</t>
  </si>
  <si>
    <t>S.1.61.2</t>
  </si>
  <si>
    <t>S.1.61.3</t>
  </si>
  <si>
    <t>S.1.61.4</t>
  </si>
  <si>
    <t>S.1.61.5</t>
  </si>
  <si>
    <t>S.1.61.6</t>
  </si>
  <si>
    <t>S.1.61.7</t>
  </si>
  <si>
    <t>Izrada programa i programiranje PLC-a (32 DI, 6 DO, 5 AI) i operaterskog panela (prikaz razine u CZ, protoka i tlaka na izlaznom cjevovodu, rada i greški ugrađenih crpki i automatske rešetke te spiralne prese, lokalnog i daljinskog upravljanja sa upravljačkog ormarića crpki). PLC programirati za lokalni automatski rad uz cikličku izmjenu crpki, te kao perifernu postaju NUS-a sa programskom opremom za prikupljanje, izdavanje komandi, te predaju podataka nadređenom upravljačkom centru, kao i prijem daljinskih naredbi, uključujući sve algoritme automatskog rada.</t>
  </si>
  <si>
    <t>Ultrazvučni mjerač razine, sastavljen od pokazno - napojne jedinice za montiranje na zid u prostoru sita (IP66), napajanje 230V, 50Hz, s min. 3 relejna izlaza s opcijom podešavanja izmjenjivanja crpki ("alternating pump"), 1 strujni izlaz 0/4-20mA, te sondom mjerača 0-10m, sa 25m originalnog kabela. Stavkom je obuhvaćeno i programiranje pokazno - napojne jedinice ugrađene u RO-CS.</t>
  </si>
  <si>
    <t>- NYY-J 15x1,5mm2</t>
  </si>
  <si>
    <t>Nadgradna rasvjetna armatura s fluo cijevima 2×58W/840 i elektronskom prigušnicom, u zaštiti min IP 65, komplet s ovjesnim priborom za montažu na strop. Stavka obuhvaća dobavu i ugradnju fluo cijevi.</t>
  </si>
  <si>
    <t>Nadgradna rasvjetna armatura, linijska, s fluo cijevima 2×T16/54W i elektronskom prigušnicom, u zaštiti min IP 20, komplet s ovjesnim priborom za montažu na strop. Stavka obuhvaća dobavu i ugradnju fluo cijevi.</t>
  </si>
  <si>
    <t>Modul za fiksni spoj, nadžbukni, opremljen kabelskim stezaljkama do 4 mm2 (5kom), zaštita IP55.</t>
  </si>
  <si>
    <t>Sklopka modularne izvedbe (1×obična 10A), 250V, komplet s ugradnom kutijom, nosivim i dekorativnim okvirom.</t>
  </si>
  <si>
    <t>Sklopka modularne izvedbe (1×izmjenična 10A), 250V, komplet s ugradnom kutijom, nosivim i dekorativnim okvirom.</t>
  </si>
  <si>
    <t>Utičnica modularne izvedbe - jednostruka 16A, 250V komplet s ugradnom kutijom, nosivim i dekorativnim okvirom.</t>
  </si>
  <si>
    <t>Utičnica modularne izvedbe - jednostruka 16A, 250V komplet s ugradnom kutijom, nosivim i dekorativnim okvirom - ugradnja na parapetni kanal.</t>
  </si>
  <si>
    <t>S.38</t>
  </si>
  <si>
    <t>Parapetni instalacijski PVC dekorativno kanal za montažu na zid, komplet s spojnim i montažnim priborom.</t>
  </si>
  <si>
    <t>S.39</t>
  </si>
  <si>
    <t>S.40</t>
  </si>
  <si>
    <t>S.41</t>
  </si>
  <si>
    <t>Upravljački ormar crpki oznake +UO.C, zidni, izrađen iz poliestera u zaštiti IP 66, dimenzija 430×330×200mm, komplet s unutarnjim vratima, u koji se ugrađuje oprema kako slijedi:</t>
  </si>
  <si>
    <t>S.41.1</t>
  </si>
  <si>
    <t>grebenasta sklopka 12A/1-2/2p, ugradnja na unutarnja vrata</t>
  </si>
  <si>
    <t>S.41.2</t>
  </si>
  <si>
    <t>grebenasta sklopka 20A/0-1/1p, ugradnja na unutarnja vrata (uklop/isklop utičnice)</t>
  </si>
  <si>
    <t>S.41.3</t>
  </si>
  <si>
    <t>S.41.4</t>
  </si>
  <si>
    <t>S.41.5</t>
  </si>
  <si>
    <t>S.41.6</t>
  </si>
  <si>
    <t>S.41.7</t>
  </si>
  <si>
    <t>utičnica 16A/230V/2P+E, IEC309, IP67, montaža bočno na UO.C</t>
  </si>
  <si>
    <t>S.41.8</t>
  </si>
  <si>
    <t>POK kanali, redne stezaljke, vodiči za ožičenje, spojni materijal, oznake, natpisne pločice, vijčani i spojni pribor, plastični držač sheme, te ostali sitni materijal.</t>
  </si>
  <si>
    <t>S.42</t>
  </si>
  <si>
    <t>S.43</t>
  </si>
  <si>
    <t>S.44</t>
  </si>
  <si>
    <t>Odpajanje i demotaža postojećih strujnih krugova rasvjete i utičnica i predaja Investitoru na daljnje raspolaganje (ukupno 15 strujnih krugova).</t>
  </si>
  <si>
    <t>D.1.2.1.2</t>
  </si>
  <si>
    <t>D.1.2.1.3</t>
  </si>
  <si>
    <t>CRPNA STANICA DIRAKOVICA 1</t>
  </si>
  <si>
    <t>CRPNA STANICA DIRAKOVICA 2</t>
  </si>
  <si>
    <t>CRPNA STANICA KLANFARI</t>
  </si>
  <si>
    <r>
      <t>ventilator za prisilnu ventilaciju ormara, 130 m</t>
    </r>
    <r>
      <rPr>
        <vertAlign val="superscript"/>
        <sz val="10"/>
        <rFont val="Calibri"/>
        <family val="2"/>
        <scheme val="minor"/>
      </rPr>
      <t>3</t>
    </r>
    <r>
      <rPr>
        <sz val="10"/>
        <rFont val="Calibri"/>
        <family val="2"/>
        <scheme val="minor"/>
      </rPr>
      <t>/h, 230 V, 50 Hz, u zaštiti IP 54, komplet s dvije zaštitne rešetke i dva kompleta filtera.</t>
    </r>
  </si>
  <si>
    <r>
      <t>Poliesterska spojna kutija s ugrađenim rednim stezaljkama (6×2,5mm</t>
    </r>
    <r>
      <rPr>
        <vertAlign val="superscript"/>
        <sz val="10"/>
        <rFont val="Calibri"/>
        <family val="2"/>
        <scheme val="minor"/>
      </rPr>
      <t>2</t>
    </r>
    <r>
      <rPr>
        <sz val="10"/>
        <rFont val="Calibri"/>
        <family val="2"/>
        <scheme val="minor"/>
      </rPr>
      <t>) i uvodnicama (1×Pg16+2×Pg11).</t>
    </r>
  </si>
  <si>
    <r>
      <t>Poliesterska spojna kutija s ugrađenim rednim stezaljkama (4×2,5mm</t>
    </r>
    <r>
      <rPr>
        <vertAlign val="superscript"/>
        <sz val="10"/>
        <rFont val="Calibri"/>
        <family val="2"/>
        <scheme val="minor"/>
      </rPr>
      <t>2</t>
    </r>
    <r>
      <rPr>
        <sz val="10"/>
        <rFont val="Calibri"/>
        <family val="2"/>
        <scheme val="minor"/>
      </rPr>
      <t xml:space="preserve"> + 4×1,5mm</t>
    </r>
    <r>
      <rPr>
        <vertAlign val="superscript"/>
        <sz val="10"/>
        <rFont val="Calibri"/>
        <family val="2"/>
        <scheme val="minor"/>
      </rPr>
      <t>2</t>
    </r>
    <r>
      <rPr>
        <sz val="10"/>
        <rFont val="Calibri"/>
        <family val="2"/>
        <scheme val="minor"/>
      </rPr>
      <t>) i uvodnicama (2×Pg16+1×Pg11).</t>
    </r>
  </si>
  <si>
    <r>
      <t>- NYY-J 5x10mm</t>
    </r>
    <r>
      <rPr>
        <vertAlign val="superscript"/>
        <sz val="10"/>
        <rFont val="Calibri"/>
        <family val="2"/>
        <scheme val="minor"/>
      </rPr>
      <t>2</t>
    </r>
  </si>
  <si>
    <r>
      <t>- NYY-JZ 4x2,5mm</t>
    </r>
    <r>
      <rPr>
        <vertAlign val="superscript"/>
        <sz val="10"/>
        <rFont val="Calibri"/>
        <family val="2"/>
        <scheme val="minor"/>
      </rPr>
      <t>2</t>
    </r>
  </si>
  <si>
    <r>
      <t>- NYY-J 5x1,5mm</t>
    </r>
    <r>
      <rPr>
        <vertAlign val="superscript"/>
        <sz val="10"/>
        <rFont val="Calibri"/>
        <family val="2"/>
        <scheme val="minor"/>
      </rPr>
      <t>2</t>
    </r>
  </si>
  <si>
    <r>
      <t>- NYY-J 4x1,5mm</t>
    </r>
    <r>
      <rPr>
        <vertAlign val="superscript"/>
        <sz val="10"/>
        <rFont val="Calibri"/>
        <family val="2"/>
        <scheme val="minor"/>
      </rPr>
      <t>2</t>
    </r>
  </si>
  <si>
    <r>
      <t>- NYM-J 3x1,5mm</t>
    </r>
    <r>
      <rPr>
        <vertAlign val="superscript"/>
        <sz val="10"/>
        <rFont val="Calibri"/>
        <family val="2"/>
        <scheme val="minor"/>
      </rPr>
      <t>2</t>
    </r>
  </si>
  <si>
    <r>
      <t>- NYY-O 5x1,5mm</t>
    </r>
    <r>
      <rPr>
        <vertAlign val="superscript"/>
        <sz val="10"/>
        <rFont val="Calibri"/>
        <family val="2"/>
        <scheme val="minor"/>
      </rPr>
      <t>2</t>
    </r>
  </si>
  <si>
    <r>
      <t>Poliesterska spojna kutija s ugrađenim rednim stezaljkama (4×4mm</t>
    </r>
    <r>
      <rPr>
        <vertAlign val="superscript"/>
        <sz val="10"/>
        <rFont val="Calibri"/>
        <family val="2"/>
        <scheme val="minor"/>
      </rPr>
      <t>2</t>
    </r>
    <r>
      <rPr>
        <sz val="10"/>
        <rFont val="Calibri"/>
        <family val="2"/>
        <scheme val="minor"/>
      </rPr>
      <t xml:space="preserve"> + 4×2,5mm</t>
    </r>
    <r>
      <rPr>
        <vertAlign val="superscript"/>
        <sz val="10"/>
        <rFont val="Calibri"/>
        <family val="2"/>
        <scheme val="minor"/>
      </rPr>
      <t>2</t>
    </r>
    <r>
      <rPr>
        <sz val="10"/>
        <rFont val="Calibri"/>
        <family val="2"/>
        <scheme val="minor"/>
      </rPr>
      <t>) i uvodnicama (2×Pg16+1×Pg11).</t>
    </r>
  </si>
  <si>
    <r>
      <t>- NYY-JZ 7x2,5mm</t>
    </r>
    <r>
      <rPr>
        <vertAlign val="superscript"/>
        <sz val="10"/>
        <rFont val="Calibri"/>
        <family val="2"/>
        <scheme val="minor"/>
      </rPr>
      <t>2</t>
    </r>
  </si>
  <si>
    <r>
      <t>ventilator za prisilnu ventilaciju ormara, 130 m</t>
    </r>
    <r>
      <rPr>
        <vertAlign val="superscript"/>
        <sz val="10"/>
        <rFont val="Calibri"/>
        <family val="2"/>
        <scheme val="minor"/>
      </rPr>
      <t>3</t>
    </r>
    <r>
      <rPr>
        <sz val="10"/>
        <rFont val="Calibri"/>
        <family val="2"/>
        <scheme val="minor"/>
      </rPr>
      <t>/h, 230V 50Hz, u zaštiti IP 54, komplet s dvije zaštitne rešetke i dva kompleta filtera.</t>
    </r>
  </si>
  <si>
    <r>
      <t>Poliesterska spojna kutija s ugrađenim rednim stezaljkama (4×2,5mm</t>
    </r>
    <r>
      <rPr>
        <vertAlign val="superscript"/>
        <sz val="10"/>
        <rFont val="Calibri"/>
        <family val="2"/>
        <scheme val="minor"/>
      </rPr>
      <t>2</t>
    </r>
    <r>
      <rPr>
        <sz val="10"/>
        <rFont val="Calibri"/>
        <family val="2"/>
        <scheme val="minor"/>
      </rPr>
      <t>) i uvodnicama (1×Pg16+2×Pg11).</t>
    </r>
  </si>
  <si>
    <r>
      <t>Poliesterska spojna kutija s ugrađenim rednim stezaljkama (4×4mm</t>
    </r>
    <r>
      <rPr>
        <vertAlign val="superscript"/>
        <sz val="10"/>
        <rFont val="Calibri"/>
        <family val="2"/>
        <scheme val="minor"/>
      </rPr>
      <t>2</t>
    </r>
    <r>
      <rPr>
        <sz val="10"/>
        <rFont val="Calibri"/>
        <family val="2"/>
        <scheme val="minor"/>
      </rPr>
      <t xml:space="preserve"> + 4×2,5mm</t>
    </r>
    <r>
      <rPr>
        <vertAlign val="superscript"/>
        <sz val="10"/>
        <rFont val="Calibri"/>
        <family val="2"/>
        <scheme val="minor"/>
      </rPr>
      <t>2</t>
    </r>
    <r>
      <rPr>
        <sz val="10"/>
        <rFont val="Calibri"/>
        <family val="2"/>
        <scheme val="minor"/>
      </rPr>
      <t>) i uvodnicama (2×Pg16+3×Pg11).</t>
    </r>
  </si>
  <si>
    <r>
      <t>- S07RC4N8-F 4x4mm</t>
    </r>
    <r>
      <rPr>
        <vertAlign val="superscript"/>
        <sz val="10"/>
        <rFont val="Calibri"/>
        <family val="2"/>
        <scheme val="minor"/>
      </rPr>
      <t>2</t>
    </r>
  </si>
  <si>
    <r>
      <t>- NYM-O 2x1,5mm</t>
    </r>
    <r>
      <rPr>
        <vertAlign val="superscript"/>
        <sz val="10"/>
        <rFont val="Calibri"/>
        <family val="2"/>
        <scheme val="minor"/>
      </rPr>
      <t>2</t>
    </r>
  </si>
  <si>
    <r>
      <t>- 6 mm</t>
    </r>
    <r>
      <rPr>
        <vertAlign val="superscript"/>
        <sz val="10"/>
        <rFont val="Calibri"/>
        <family val="2"/>
        <scheme val="minor"/>
      </rPr>
      <t>2</t>
    </r>
  </si>
  <si>
    <r>
      <t>- 16 mm</t>
    </r>
    <r>
      <rPr>
        <vertAlign val="superscript"/>
        <sz val="10"/>
        <rFont val="Calibri"/>
        <family val="2"/>
        <scheme val="minor"/>
      </rPr>
      <t>2</t>
    </r>
  </si>
  <si>
    <t>CRPNA STANICA KAČJAK</t>
  </si>
  <si>
    <t>CRPNA STANICA BRŠLJANOVICA</t>
  </si>
  <si>
    <t>CRPNA STANICA P-5</t>
  </si>
  <si>
    <t>CRPNA STANICA DONJA DRAGA</t>
  </si>
  <si>
    <t>CRPNA STANICA DOLAC</t>
  </si>
  <si>
    <t>CRPNA STANICA SLANA</t>
  </si>
  <si>
    <t>CS PLAŽA - ELEKTROTEHNIČKI RADOVI</t>
  </si>
  <si>
    <t>CRPNA STANICA PLAŽA</t>
  </si>
  <si>
    <t>CRPNA STANICA KAŠTEL</t>
  </si>
  <si>
    <t>CS KAŠTEL - ELEKTROTEHNIČKI RADOVI</t>
  </si>
  <si>
    <t>CS SESTRE MILOSRDNICE - ELEKTROTEHNIČKI RADOVI</t>
  </si>
  <si>
    <t>CRPNA STANICA SESTRE MILOSRDNICE</t>
  </si>
  <si>
    <t>CS VARAŽDIN - ELEKTROTEHNIČKI RADOVI</t>
  </si>
  <si>
    <t>CRPNA STANICA VARAŽDIN</t>
  </si>
  <si>
    <t>CS PODMIRIŠĆE - ELEKTROTEHNIČKI RADOVI</t>
  </si>
  <si>
    <t>CRPNA STANICA PODMIRIŠĆE</t>
  </si>
  <si>
    <t>D.3.2.1</t>
  </si>
  <si>
    <t>D.3.2.1.1</t>
  </si>
  <si>
    <t>D.3.2.1.2</t>
  </si>
  <si>
    <t>D.3.2.1.3</t>
  </si>
  <si>
    <t>D.6.1.1</t>
  </si>
  <si>
    <t>D.6.1.1.1</t>
  </si>
  <si>
    <t>D.6.1.1.2</t>
  </si>
  <si>
    <t>D.6.1.1.3</t>
  </si>
  <si>
    <t>E.1</t>
  </si>
  <si>
    <t>RS KAČJAK</t>
  </si>
  <si>
    <t>E.1.1</t>
  </si>
  <si>
    <t>ZASUNSKO OKNO</t>
  </si>
  <si>
    <t>E.1.1.1</t>
  </si>
  <si>
    <t>Prije početka zemljanih radova u suradnji sa nadležnim institucijama utvrditi dubine i pozicije svih podzemnih instalacija uz okno, te označiti njihove trase na terenu. Tijekom izvođenja radova pratiti da ne dođe do njihovog oštećenja.
Obračun po m' ukupne duljine trase.</t>
  </si>
  <si>
    <t>Ishođenje suglasnosti za prekop javne površine od nadležnog upravitelja javne ceste temeljem dobivenog prometnog rješenja, a sukladno dinamici izvođenja radova predviđeno od strane izvođača. 
Obračun prema računu nadležnog upravitelja javne ceste.</t>
  </si>
  <si>
    <t>E.1.1.2</t>
  </si>
  <si>
    <t>Skidanje tampona s prometnice, debljine min. prema posebnim uvjetima, radi izvedbe proširenja. Uključen sav potreban rad, materijal, pomoćna sredstva i transport za izvedbu opisanog rada kao i ukrcavanje u kamione, te odvoz i istovar materijala na deponiju.
Obračun po m³ skinutog tampona.</t>
  </si>
  <si>
    <t>E.1.1.3</t>
  </si>
  <si>
    <t>E.1.1.4</t>
  </si>
  <si>
    <t>E.1.1.5</t>
  </si>
  <si>
    <t>DN 1500 mm, L=1000 mm</t>
  </si>
  <si>
    <t>E-BS univerzalna spojnica s prirubnicom</t>
  </si>
  <si>
    <t>E.1.1.6</t>
  </si>
  <si>
    <t>E.1.1.7</t>
  </si>
  <si>
    <t>E.1.1.8</t>
  </si>
  <si>
    <t>E.1.2</t>
  </si>
  <si>
    <t>REDUKCIJSKA STANICA</t>
  </si>
  <si>
    <t>E.1.2.1</t>
  </si>
  <si>
    <t>E.1.2.2</t>
  </si>
  <si>
    <t>E.1.2.3</t>
  </si>
  <si>
    <t>Okno dim. 510 x 130 cm, debljina dna 25 cm, zidovi 25 cm, ploča 20 cm
- dubine preko 2,00 m</t>
  </si>
  <si>
    <t>E.1.2.4</t>
  </si>
  <si>
    <t>E.1.2.5</t>
  </si>
  <si>
    <t>DN 100 mm, L=400 mm</t>
  </si>
  <si>
    <t>S.2.2.4</t>
  </si>
  <si>
    <t>S.2.2.4.1</t>
  </si>
  <si>
    <t>S.2.2.5</t>
  </si>
  <si>
    <t>X bušena prirubnica</t>
  </si>
  <si>
    <t>S.2.2.5.1</t>
  </si>
  <si>
    <t>DN 50 mm / 1"</t>
  </si>
  <si>
    <t>Sigurnosni ventil - brzoispusni</t>
  </si>
  <si>
    <t>Odzračno - dozračni ventil - kombinirani</t>
  </si>
  <si>
    <t>Vodomjer - suha izvedba</t>
  </si>
  <si>
    <t>S.3.2.3</t>
  </si>
  <si>
    <t>Hvatač nečistoće s filterom</t>
  </si>
  <si>
    <t>S.3.2.3.1</t>
  </si>
  <si>
    <t>S.3.2.4</t>
  </si>
  <si>
    <t>S.3.2.4.1</t>
  </si>
  <si>
    <t>Koljeno DN 1"</t>
  </si>
  <si>
    <t>Holender DN 1"</t>
  </si>
  <si>
    <t>Kuglasti ventil DN 1"</t>
  </si>
  <si>
    <t>E.1.2.6</t>
  </si>
  <si>
    <t>E.1.2.7</t>
  </si>
  <si>
    <t>Cjevovod DN 125 mm</t>
  </si>
  <si>
    <t>E.1.2.8</t>
  </si>
  <si>
    <t>E.2</t>
  </si>
  <si>
    <t>RS CRIKVENICA ZAPAD</t>
  </si>
  <si>
    <t>E.2.1</t>
  </si>
  <si>
    <t>ZASUNSKA OKNA</t>
  </si>
  <si>
    <t>E.2.1.1</t>
  </si>
  <si>
    <t>E.2.1.2</t>
  </si>
  <si>
    <t>E.2.1.3</t>
  </si>
  <si>
    <t>Okno dim. 80 x 120 cm, debljina dna 20 cm, zidovi 20 cm
- dubine preko 2,00 m</t>
  </si>
  <si>
    <t>E.2.1.4</t>
  </si>
  <si>
    <t>E.2.1.5</t>
  </si>
  <si>
    <t>S.2.1.1.4</t>
  </si>
  <si>
    <t>DN 125 mm, L=1000 mm</t>
  </si>
  <si>
    <t>E.2.1.6</t>
  </si>
  <si>
    <t>E.2.1.7</t>
  </si>
  <si>
    <t>E.2.1.8</t>
  </si>
  <si>
    <t>E.2.2</t>
  </si>
  <si>
    <t>E.2.2.1</t>
  </si>
  <si>
    <t>E.2.2.2</t>
  </si>
  <si>
    <t>E.2.2.3</t>
  </si>
  <si>
    <t>Okno dim. 680 x 130 cm, debljina dna 25 cm, zidovi 25 cm, ploča 20 cm
- dubine preko 2,00 m</t>
  </si>
  <si>
    <t>E.2.2.4</t>
  </si>
  <si>
    <t>E.2.2.5</t>
  </si>
  <si>
    <t>DN 150 mm, L=300 mm</t>
  </si>
  <si>
    <t>DN 200 mm, L=1000 mm</t>
  </si>
  <si>
    <t>DN 200/150 mm</t>
  </si>
  <si>
    <t>S.3.2.1.2</t>
  </si>
  <si>
    <t>E.2.2.6</t>
  </si>
  <si>
    <t>E.2.2.7</t>
  </si>
  <si>
    <t>Cijevi unutarnjeg promjera DN 225 mm</t>
  </si>
  <si>
    <t>Cjevovod DN 225 mm</t>
  </si>
  <si>
    <t>E.2.2.8</t>
  </si>
  <si>
    <t>E.3</t>
  </si>
  <si>
    <t>RS CRIKVENICA ISTOK</t>
  </si>
  <si>
    <t>E.3.1</t>
  </si>
  <si>
    <t>E.3.1.1</t>
  </si>
  <si>
    <t>E.3.1.2</t>
  </si>
  <si>
    <t>E.3.1.3</t>
  </si>
  <si>
    <t>Okno dim. 100 x 120 cm, debljina dna 20 cm, zidovi 20 cm
- dubine preko 2,00 m</t>
  </si>
  <si>
    <t>E.3.1.4</t>
  </si>
  <si>
    <t>E.3.1.5</t>
  </si>
  <si>
    <t>E.3.1.6</t>
  </si>
  <si>
    <t>E.3.1.7</t>
  </si>
  <si>
    <t>E.3.1.8</t>
  </si>
  <si>
    <t>E.3.2</t>
  </si>
  <si>
    <t>E.3.2.1</t>
  </si>
  <si>
    <t>E.3.2.2</t>
  </si>
  <si>
    <t>E.3.2.3</t>
  </si>
  <si>
    <t>E.3.2.4</t>
  </si>
  <si>
    <t>E.3.2.5</t>
  </si>
  <si>
    <t>E.3.2.6</t>
  </si>
  <si>
    <t>E.3.2.7</t>
  </si>
  <si>
    <t>E.3.2.8</t>
  </si>
  <si>
    <t>E.4</t>
  </si>
  <si>
    <t>RS SELCE</t>
  </si>
  <si>
    <t>E.4.1</t>
  </si>
  <si>
    <t>E.4.1.1</t>
  </si>
  <si>
    <t>E.4.1.2</t>
  </si>
  <si>
    <t>E.4.1.3</t>
  </si>
  <si>
    <t>Okno dim. 60 x 60 cm, debljina dna 20 cm, zidovi 20 cm
- dubine do 2,00 m</t>
  </si>
  <si>
    <t>Okno dim. 80 x 120 cm, debljina dna 20 cm, zidovi 20 cm, ploča 15 cm
- dubine preko 2,00 m</t>
  </si>
  <si>
    <t>Okno dim. 100 x 120 cm, debljina dna 20 cm, zidovi 20 cm, ploča 15 cm
- dubine preko 2,00 m</t>
  </si>
  <si>
    <t>Okno dim. 120 x 140 cm, debljina dna 20 cm, zidovi 20 cm, ploča 15 cm
- dubine preko 2,00 m</t>
  </si>
  <si>
    <t>E.4.1.4</t>
  </si>
  <si>
    <t>E.4.1.5</t>
  </si>
  <si>
    <t>S.2.1.1.5</t>
  </si>
  <si>
    <t>DN 80/80 mm</t>
  </si>
  <si>
    <t>E.4.1.6</t>
  </si>
  <si>
    <t>E.4.1.7</t>
  </si>
  <si>
    <t>E.4.1.8</t>
  </si>
  <si>
    <t>E.4.2</t>
  </si>
  <si>
    <t>E.4.2.1</t>
  </si>
  <si>
    <t>DN 300 mm</t>
  </si>
  <si>
    <t>DN 50 mm, L=200 mm</t>
  </si>
  <si>
    <t>DN 50 mm, L=900 mm</t>
  </si>
  <si>
    <t>DN 300 mm, L=1000 mm</t>
  </si>
  <si>
    <t>DN 300/200 mm</t>
  </si>
  <si>
    <t>Q lučni komad s prirubnicama</t>
  </si>
  <si>
    <t>DN 200/50 mm</t>
  </si>
  <si>
    <t>S.3.2.1.3</t>
  </si>
  <si>
    <t>S.3.2.4.2</t>
  </si>
  <si>
    <t>S.3.2.5</t>
  </si>
  <si>
    <t>S.3.2.5.1</t>
  </si>
  <si>
    <t>E.4.2.2</t>
  </si>
  <si>
    <t>E.4.2.3</t>
  </si>
  <si>
    <t>Cjevovod DN 300 mm</t>
  </si>
  <si>
    <t>E.4.2.4</t>
  </si>
  <si>
    <r>
      <t>Iskolčenje građevine</t>
    </r>
    <r>
      <rPr>
        <sz val="10"/>
        <color rgb="FF0070C0"/>
        <rFont val="Calibri"/>
        <family val="2"/>
        <scheme val="minor"/>
      </rPr>
      <t xml:space="preserve"> zasunskog okna</t>
    </r>
    <r>
      <rPr>
        <sz val="10"/>
        <rFont val="Calibri"/>
        <family val="2"/>
        <scheme val="minor"/>
      </rPr>
      <t>,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r>
  </si>
  <si>
    <r>
      <t>Strojno-ručni iskop građevinske jame za izgradnju</t>
    </r>
    <r>
      <rPr>
        <sz val="10"/>
        <color rgb="FFFF0000"/>
        <rFont val="Calibri"/>
        <family val="2"/>
        <scheme val="minor"/>
      </rPr>
      <t xml:space="preserve"> </t>
    </r>
    <r>
      <rPr>
        <sz val="10"/>
        <color rgb="FF0070C0"/>
        <rFont val="Calibri"/>
        <family val="2"/>
        <scheme val="minor"/>
      </rPr>
      <t>zasunskog okna</t>
    </r>
    <r>
      <rPr>
        <sz val="10"/>
        <rFont val="Calibri"/>
        <family val="2"/>
        <scheme val="minor"/>
      </rPr>
      <t xml:space="preserv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r>
  </si>
  <si>
    <r>
      <t xml:space="preserve">Osiguranje prometa za vrijeme izvođenja radova na izgradnji </t>
    </r>
    <r>
      <rPr>
        <sz val="10"/>
        <color rgb="FF0070C0"/>
        <rFont val="Calibri"/>
        <family val="2"/>
        <scheme val="minor"/>
      </rPr>
      <t>zasunskog okna</t>
    </r>
    <r>
      <rPr>
        <sz val="10"/>
        <rFont val="Calibri"/>
        <family val="2"/>
        <scheme val="minor"/>
      </rPr>
      <t>, po i uz prometnice. Regulaciju prometa provesti postavom raznih prometnih i svjetlosnih signala. Izvesti prema prometnom rješenju i zahtjevu ustanove nadležne za sigurnost prometa.
Obračun kompletno izvedenih radova.</t>
    </r>
  </si>
  <si>
    <r>
      <t>Iskolčenje građevine</t>
    </r>
    <r>
      <rPr>
        <sz val="10"/>
        <color rgb="FF0070C0"/>
        <rFont val="Calibri"/>
        <family val="2"/>
        <scheme val="minor"/>
      </rPr>
      <t xml:space="preserve"> okna redukcijske stanice</t>
    </r>
    <r>
      <rPr>
        <sz val="10"/>
        <rFont val="Calibri"/>
        <family val="2"/>
        <scheme val="minor"/>
      </rPr>
      <t>,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r>
  </si>
  <si>
    <r>
      <t xml:space="preserve">Strojno-ručni iskop građevinske jame za izgradnju okna </t>
    </r>
    <r>
      <rPr>
        <sz val="10"/>
        <color rgb="FF0070C0"/>
        <rFont val="Calibri"/>
        <family val="2"/>
        <scheme val="minor"/>
      </rPr>
      <t>redukcijske stanice</t>
    </r>
    <r>
      <rPr>
        <sz val="10"/>
        <rFont val="Calibri"/>
        <family val="2"/>
        <scheme val="minor"/>
      </rPr>
      <t xml:space="preserv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r>
  </si>
  <si>
    <r>
      <t xml:space="preserve">Osiguranje prometa za vrijeme izvođenja radova na izgradnji </t>
    </r>
    <r>
      <rPr>
        <sz val="10"/>
        <color rgb="FF0070C0"/>
        <rFont val="Calibri"/>
        <family val="2"/>
        <scheme val="minor"/>
      </rPr>
      <t>redukcijske stanice</t>
    </r>
    <r>
      <rPr>
        <sz val="10"/>
        <rFont val="Calibri"/>
        <family val="2"/>
        <scheme val="minor"/>
      </rPr>
      <t>, po i uz prometnice. Regulaciju prometa provesti postavom raznih prometnih i svjetlosnih signala. Izvesti prema prometnom rješenju i zahtjevu ustanove nadležne za sigurnost prometa.
Obračun kompletno izvedenih radova.</t>
    </r>
  </si>
  <si>
    <r>
      <t>Iskolčenje građevine</t>
    </r>
    <r>
      <rPr>
        <sz val="10"/>
        <color rgb="FF0070C0"/>
        <rFont val="Calibri"/>
        <family val="2"/>
        <scheme val="minor"/>
      </rPr>
      <t xml:space="preserve"> zasunskih okana</t>
    </r>
    <r>
      <rPr>
        <sz val="10"/>
        <rFont val="Calibri"/>
        <family val="2"/>
        <scheme val="minor"/>
      </rPr>
      <t>, prije početka zemljanih radova s izbacivanjem pomoćnih točaka izvan područja iskopa, stacioniranjem istih i obilježavanjem visina, te kontrolom visina tijekom gradnje. Cijena stavke uključuje sve neophodne terenske i uredske poslove za kompletnu provedbu radova.
Obračun po m².</t>
    </r>
  </si>
  <si>
    <r>
      <t>Strojno-ručni iskop građevinske jame za izgradnju</t>
    </r>
    <r>
      <rPr>
        <sz val="10"/>
        <color rgb="FFFF0000"/>
        <rFont val="Calibri"/>
        <family val="2"/>
        <scheme val="minor"/>
      </rPr>
      <t xml:space="preserve"> </t>
    </r>
    <r>
      <rPr>
        <sz val="10"/>
        <color rgb="FF0070C0"/>
        <rFont val="Calibri"/>
        <family val="2"/>
        <scheme val="minor"/>
      </rPr>
      <t>zasunskih okana</t>
    </r>
    <r>
      <rPr>
        <sz val="10"/>
        <rFont val="Calibri"/>
        <family val="2"/>
        <scheme val="minor"/>
      </rPr>
      <t xml:space="preserve">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Obračun po m³ iskopanog materijala u sraslom stanju.  </t>
    </r>
  </si>
  <si>
    <r>
      <t xml:space="preserve">Osiguranje prometa za vrijeme izvođenja radova na izgradnji </t>
    </r>
    <r>
      <rPr>
        <sz val="10"/>
        <color rgb="FF0070C0"/>
        <rFont val="Calibri"/>
        <family val="2"/>
        <scheme val="minor"/>
      </rPr>
      <t>zasunskih okana</t>
    </r>
    <r>
      <rPr>
        <sz val="10"/>
        <rFont val="Calibri"/>
        <family val="2"/>
        <scheme val="minor"/>
      </rPr>
      <t>, po i uz prometnice. Regulaciju prometa provesti postavom raznih prometnih i svjetlosnih signala. Izvesti prema prometnom rješenju i zahtjevu ustanove nadležne za sigurnost prometa.
Obračun kompletno izvedenih radova.</t>
    </r>
  </si>
  <si>
    <t>Priključak  CS na EE mrežu - priključak će biti izveden od strane HEP-ODS u okviru naknade za priključnu snagu. Naknada za priključnu snagu iznosi od  11,04 kW x 1.350 HRK/kW = 14.904,00 kn bez PDV-a (ukupna cijena je umnožak predviđene priključne snage CS i priključne tarife).
Iznos od 14.904,00 kn upisati u ćeliju stupca G - Ukupna cijena.
Ne nuditi drugu cijenu. Nuditi iznos od 14.904,00 kn.</t>
  </si>
  <si>
    <t>Priključak  CS na EE mrežu - priključak će biti izveden od strane HEP-ODS u okviru naknade za priključnu snagu. Naknada za priključnu snagu iznosi od  20,10 kW x 1.350 HRK/kW = 27.135,00 kn bez PDV-a (ukupna cijena je umnožak predviđene priključne snage CS i priključne tarife).
Iznos od 27.135,00 kn upisati u ćeliju stupca G - Ukupna cijena.
Ne nuditi drugu cijenu. Nuditi iznos od 27.135,00 kn.</t>
  </si>
  <si>
    <t>A.3.1.1</t>
  </si>
  <si>
    <t>A.3.1.1.1</t>
  </si>
  <si>
    <t>A.3.1.1.2</t>
  </si>
  <si>
    <t>A.3.1.1.3</t>
  </si>
  <si>
    <t>A.3.1.1.5</t>
  </si>
  <si>
    <t>DN 200 mm: luk 20°- 30°</t>
  </si>
  <si>
    <t>A.3.1.1.6</t>
  </si>
  <si>
    <t>Doprema s odlagališta gradilišta,  spuštanje na pripremljenu podlogu, te kompletna montaža kanalizacijskih tangencijalnih PEHD okana kružnog oblika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Obračun po komadu ugrađenog okna.</t>
  </si>
  <si>
    <t>A.3.1.1.7</t>
  </si>
  <si>
    <t>A.3.1.1.8</t>
  </si>
  <si>
    <t>A.3.1.1.9</t>
  </si>
  <si>
    <t>A.3.1.2</t>
  </si>
  <si>
    <t>A.3.1.2.1</t>
  </si>
  <si>
    <t>Strojno-ručni iskop  za izvedbu proširenja i produbljenja rova na mjestima izrade raznih građevina na trasi (vodovodna okna i hidranti). Uključeno razupiranje za zaštitu od obrušavanja, sa svim potrebnim radom i materijalom te crpljenje površinske i podzemne vode. 
Ostali opis kao prva stavka iskopa rova.
Obračun po m³ iskopanog materijala u sraslom stanju.</t>
  </si>
  <si>
    <t>PEHD cijevi d90 mm</t>
  </si>
  <si>
    <t>A.3.1.2.2</t>
  </si>
  <si>
    <t>Okno svjetlih dim. 140 x 140 cm, debljina dna 20 cm, zidovi 20 cm, ploča 20 cm
- dubine 2,50 m</t>
  </si>
  <si>
    <t>A.3.1.2.3</t>
  </si>
  <si>
    <t>A.3.1.2.4</t>
  </si>
  <si>
    <t>DUKTIL DN  80 mm- za spojeve hidranata</t>
  </si>
  <si>
    <t>DUKTIL DN  300 mm</t>
  </si>
  <si>
    <t>S.2.1.3.4</t>
  </si>
  <si>
    <t xml:space="preserve">MMQ  lučni komad s dvostrukim "Tyton-Sit" brtvama i kolčacima </t>
  </si>
  <si>
    <t>S.3.1.2.4</t>
  </si>
  <si>
    <t>S.3.1.2.5</t>
  </si>
  <si>
    <t>S.3.1.2.6</t>
  </si>
  <si>
    <t>S.3.1.2.7</t>
  </si>
  <si>
    <t>DN 300/250 mm</t>
  </si>
  <si>
    <t>S.3.1.7.4</t>
  </si>
  <si>
    <t>DN 300/80 mm</t>
  </si>
  <si>
    <t>S.3.1.8.3</t>
  </si>
  <si>
    <t>S.3.1.10.3</t>
  </si>
  <si>
    <t xml:space="preserve">X - komad </t>
  </si>
  <si>
    <t>DN 100 mm bušena za 2"</t>
  </si>
  <si>
    <t>DN 100 mm bušena za 1"</t>
  </si>
  <si>
    <t>S.3.1.13.3</t>
  </si>
  <si>
    <t>DN 100</t>
  </si>
  <si>
    <t xml:space="preserve">Podzemni hidrant </t>
  </si>
  <si>
    <t>DN 80, Rd=750 mm</t>
  </si>
  <si>
    <t>Ulična kapa za podzemni hidrant</t>
  </si>
  <si>
    <t>Prirubnica DN 200 mm</t>
  </si>
  <si>
    <t>T komad DN 300/200 mm</t>
  </si>
  <si>
    <t>A.3.1.2.5</t>
  </si>
  <si>
    <t>A.3.1.2.6</t>
  </si>
  <si>
    <t>Sklop DN 300 mm</t>
  </si>
  <si>
    <t>S.3.5</t>
  </si>
  <si>
    <t>A.3.1.2.7</t>
  </si>
  <si>
    <t>B.1.1.1</t>
  </si>
  <si>
    <t>B.1.1.1.1</t>
  </si>
  <si>
    <t>Ručno-strojni iskop probnih poprečnih rovova radi utvrđivanja točnih pozicija i dubina postojećih instalacija. Predviđeno je ukupno 3,50 m³ iskopa i zatrpavanja po kom rova. Prije iskopa na terenu treba obilježiti sve postojeće  instalacije.
Obračun po kom.</t>
  </si>
  <si>
    <t>Privremeno uklanjanje kontejnera za naplatu parkirališta na novu poziciju i povratak na postojeću lokaciju po izvođenju radova.
Obračun po kompletu.</t>
  </si>
  <si>
    <t>B.1.1.1.2</t>
  </si>
  <si>
    <t>S.27.1</t>
  </si>
  <si>
    <t>B.1.1.1.3</t>
  </si>
  <si>
    <t>Okno dim. 80 x 80 cm, debljina dna 25 cm, zidovi 25 cm, ploča 20 cm
- dubine do 2,00 m</t>
  </si>
  <si>
    <t>S.12.1.1</t>
  </si>
  <si>
    <t>Beton C35/45, razreda izloženosti XS3/XA1, vodonepropusnost VDP3
- u zoni utjecaja mora</t>
  </si>
  <si>
    <t>S.13.1.1</t>
  </si>
  <si>
    <t>Okno dim. 80 x 100 cm, debljina dna 25 cm, zidovi 25 cm, ploča 20 cm
- dubine preko 2,00 m</t>
  </si>
  <si>
    <t>S.13.1.2</t>
  </si>
  <si>
    <t>Okno dim. 100 x 100 cm, debljina dna 25 cm, zidovi 25 cm, ploča 20 cm
- dubine preko 2,00 m</t>
  </si>
  <si>
    <t>Beton C35/45, razreda izloženosti XS3, vodonepropusnost VDP3</t>
  </si>
  <si>
    <t>S.14.1.2</t>
  </si>
  <si>
    <t>S.15.1.1</t>
  </si>
  <si>
    <t>S.15.1.2</t>
  </si>
  <si>
    <t>S.15.1.3</t>
  </si>
  <si>
    <t>S.15.1.4</t>
  </si>
  <si>
    <t>S.24.1</t>
  </si>
  <si>
    <t>S.24.1.1</t>
  </si>
  <si>
    <t>Okno dvostruko  dim. 170 x 116 cm + 170 x 178 cm, debljina dna 25 cm, zidovi 25 cm, ploča 20 cm
- dubine preko  3,25 m</t>
  </si>
  <si>
    <t xml:space="preserve">Izrada podloge 15 cm, te po montaži obloge oko lukova tlačnog cjevovoda na dijelu pod morem betonom C16/20, debljina podloge i obloge 15 cm, rad uz pomoć ronioca. Jedinična cijena uključuje svu potrebnu opremu, materijal, ronioca i ostalo za komplet izvedbu stavke.
Obračun po m³. </t>
  </si>
  <si>
    <t>B.1.1.1.4</t>
  </si>
  <si>
    <t>B.1.1.1.5</t>
  </si>
  <si>
    <t>Vanjska zaštita cijevi je izvedena kao aktivna galvanska zaštita, izvedena sa minimalno 200 g/m2 Zn cinka i završni omotač od cementnog morta ZMU prema normi EN 15542.  Cjevovod pod utjecajem mora.</t>
  </si>
  <si>
    <t xml:space="preserve">DN 250 mm </t>
  </si>
  <si>
    <t xml:space="preserve">DN 250 mm, L=1000 mm  </t>
  </si>
  <si>
    <t xml:space="preserve">DN 250 mm, L=300 mm  </t>
  </si>
  <si>
    <t xml:space="preserve">F - komad </t>
  </si>
  <si>
    <t>EU - komad s prirubnicama i kolčakom</t>
  </si>
  <si>
    <t>T -otcjepni komad s prirubnicama</t>
  </si>
  <si>
    <t>DN 250/100 mm</t>
  </si>
  <si>
    <t>Revizioni komad +ogranak s prirubnicon DN 50</t>
  </si>
  <si>
    <t>S.6.1.6</t>
  </si>
  <si>
    <t>Adapter prirubnica u storz</t>
  </si>
  <si>
    <t>S.6.1.6.1</t>
  </si>
  <si>
    <t>S.6.1.7</t>
  </si>
  <si>
    <t>MDK- montažno demontažni komad</t>
  </si>
  <si>
    <t>S.6.1.7.1</t>
  </si>
  <si>
    <t>S.6.1.8</t>
  </si>
  <si>
    <t>S.6.1.8.1</t>
  </si>
  <si>
    <t>S.6.1.9</t>
  </si>
  <si>
    <t>FFK 45°- luk s  prirubnicama</t>
  </si>
  <si>
    <t>S.6.1.9.1</t>
  </si>
  <si>
    <t>DN 400 mm: luk 3°- 7°</t>
  </si>
  <si>
    <t>DN 400 mm: luk 15°- 18°</t>
  </si>
  <si>
    <t>DN 400 mm: luk 30°- 33°</t>
  </si>
  <si>
    <t>DN 500 mm: luk 3°- 7°</t>
  </si>
  <si>
    <t>S.15.1.1.1</t>
  </si>
  <si>
    <t>Okno dim. DN 1000 mm, dubine do 2,00 m
na kolektoru DN 400/DN 500</t>
  </si>
  <si>
    <t>Okno dim. DN 1000 mm, dubine preko 2,00 m 
na kolektoru DN 400/DN 500</t>
  </si>
  <si>
    <t>DN 200  mm</t>
  </si>
  <si>
    <t>luk 20 ° DN 200</t>
  </si>
  <si>
    <t>luk 90 ° DN 200</t>
  </si>
  <si>
    <t>luk 90 ° DN 150</t>
  </si>
  <si>
    <t>Inox zaštitna kapa s mrežicom za ventilacijsku cijev DN 150</t>
  </si>
  <si>
    <t>Inox zaštitna kapa s mrežicom za ventilacijsku cijev DN 100</t>
  </si>
  <si>
    <t>B.1.1.1.6</t>
  </si>
  <si>
    <t>rov u suhom</t>
  </si>
  <si>
    <t>pod utjecajem mora/podzemne vode</t>
  </si>
  <si>
    <t>rov pod utjecajem mora/podzemne vode</t>
  </si>
  <si>
    <t>Spoj DN 250</t>
  </si>
  <si>
    <t xml:space="preserve">Spoj DN 250 </t>
  </si>
  <si>
    <t>S.5.2.1</t>
  </si>
  <si>
    <t>Doprema s skladišta gradilišta inox cijevi, lukova i odgovarajuće zaštitne kape te izvedba ventilacije. Materijal inox čelik AISI 316L. Cijevi spojti varenjem, na prelazu iz horizontalnog dijela u vertikalni izvesti temelj betonom C16/20. Horizontalni dio odzrake izvesti u zaštitnom betonskom  bloku C16/20. U cijenu je uračunat sav potreban rad, materijal, pomoćna sredstva i transporti za komplet izvedbu odzrake.
Obračun po m' i kom.</t>
  </si>
  <si>
    <t>cca 2,50 m3 betona C16/20 za temelj i oblogu po odzraci</t>
  </si>
  <si>
    <t>B.1.1.1.7</t>
  </si>
  <si>
    <t>B.1.1.1.8</t>
  </si>
  <si>
    <t>B.1.1.1.9</t>
  </si>
  <si>
    <t>Izrada mimovoda na postojećoj kanalizacijskoj mreži i kućnim priključcima, a na  dijelu gdje se izvodi rekonstrukcija kanalizacije. Stavkom obuhvaćena izvedba brtvljenja nizvodnih dionica u postojećem oknu,  odgovarajućim čepovima ( profili kolektora DN 300 i DN 400), te montaža prijenosne crpke i pripadajućeg cjevovoda za prepumpavanje  sadržaja kanalizacije između dijelova kanalizacije koja se rekonstruira, a u skladu s dinamikom izvođenja radova izvođača. Stavkom obuhvaćen sav rad, materijal, montaža, demontaža , transporti i oprema za komplet izvedenu stavku.
Obračun po m' rekonstruirane kanalizacije.</t>
  </si>
  <si>
    <t>Nabava, dobava na mjesto ugradnje i ugradnja zaštitne PVC trake upozorenja iznad PEHD cijevi za optički kabel (NUS). Jediničnom cijenom stavke obuhvaćeni su svi potrebni radovi, transporti neovisno o udaljenosti i načinu transporta, te sva pomagala potrebna za izvršenje stavke.
Obračun po m' ugrađene trake.</t>
  </si>
  <si>
    <t>B.1.1.2</t>
  </si>
  <si>
    <t>B.1.1.2.1</t>
  </si>
  <si>
    <t xml:space="preserve"> Demontaža, vađenje postojećih PVC cijevi, duktil cijevi i pocinčanih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</si>
  <si>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S.26.1</t>
  </si>
  <si>
    <t>B.1.1.2.2</t>
  </si>
  <si>
    <t>Okno dim. 160 x 150 cm, debljina dna 20 cm, zidovi 20 cm, ploča 20 cm
- dubine preko 2,00 m</t>
  </si>
  <si>
    <t>Poklopac dim. 300x300 mm</t>
  </si>
  <si>
    <t>S.10.1.1</t>
  </si>
  <si>
    <t>S.10.1.2</t>
  </si>
  <si>
    <t>S.10.1.3</t>
  </si>
  <si>
    <t>S.10.1.4</t>
  </si>
  <si>
    <t>S.10.1.5</t>
  </si>
  <si>
    <t>S.10.1.6</t>
  </si>
  <si>
    <t>Doprema s gradilišne deponije i ugradnja nosača/obujmica za učvršćenje cijevi u zid okna. Stavkom obuhvaćeni i ugradnja vijaka za učvršćenje nosača/obujmica u ab zid okna  Stavka obuhvaća sav potreban materijal, alat i opremu za komplet ugradnjubračun po komadu dobavljenog nosača/obujmica.
Obračun po kom ugrađenog nosča/obujmice.</t>
  </si>
  <si>
    <t>nosač/obujmica za DN 100, duljine cca 60 cm</t>
  </si>
  <si>
    <t>nosač/obujmica za DN 80, duljine cca 60 cm</t>
  </si>
  <si>
    <t>B.1.1.2.3</t>
  </si>
  <si>
    <t>B.1.1.2.4</t>
  </si>
  <si>
    <t>S.1.1.1.1</t>
  </si>
  <si>
    <t xml:space="preserve">DUKTIL DN  80  mm </t>
  </si>
  <si>
    <t>S.1.1.1.2</t>
  </si>
  <si>
    <t>S.1.1.1.3</t>
  </si>
  <si>
    <t>Vanjska zaštita je sloj cink-aluminija te cementna obloga (ZMU), cjevovod pod utjecajem mora.</t>
  </si>
  <si>
    <t>S.1.1.2.1</t>
  </si>
  <si>
    <t>S.1.1.2.2</t>
  </si>
  <si>
    <t>DUKTIL DN 100 mm</t>
  </si>
  <si>
    <t>S.1.1.2.3</t>
  </si>
  <si>
    <t>DUKTIL DN 150 mm</t>
  </si>
  <si>
    <t xml:space="preserve">DN 150 mm </t>
  </si>
  <si>
    <t xml:space="preserve">DN 100 mm </t>
  </si>
  <si>
    <t>S.2.1.4.5</t>
  </si>
  <si>
    <t>S.2.1.5.</t>
  </si>
  <si>
    <t xml:space="preserve">MMQ lučni komad s dvostrukim "Tyton-Sit" brtvama i kolčacima </t>
  </si>
  <si>
    <t>DN 80 mm, L=200 mm</t>
  </si>
  <si>
    <t>DN 80 mm, L=700 mm</t>
  </si>
  <si>
    <t>S.3.1.3.5</t>
  </si>
  <si>
    <t>E fleks spojni komad s prirubnicom i gripom</t>
  </si>
  <si>
    <t>DN 100 mm - spoj na AC cijev</t>
  </si>
  <si>
    <t>DN 100 mm - spoj na duktil</t>
  </si>
  <si>
    <t>DN 100 mm - spoj na PEHD</t>
  </si>
  <si>
    <t>DN 200 mm - spoj na duktil</t>
  </si>
  <si>
    <t>S.3.1.6.6</t>
  </si>
  <si>
    <t xml:space="preserve">DN 150/80 mm </t>
  </si>
  <si>
    <t>Q 90 ° - lučni komad s prirubnicama</t>
  </si>
  <si>
    <t>XR prijelazna prirubnica</t>
  </si>
  <si>
    <t>TT križni komad s  prirubnicama</t>
  </si>
  <si>
    <t>X komad</t>
  </si>
  <si>
    <t>U - komad</t>
  </si>
  <si>
    <t xml:space="preserve">Eliptični zasun za ugradnu garnituru </t>
  </si>
  <si>
    <t>S.4.1.3.3</t>
  </si>
  <si>
    <t>OV- usisno-dozračni ventil</t>
  </si>
  <si>
    <t>Rd=1000 mm</t>
  </si>
  <si>
    <t>Rd=1250 mm</t>
  </si>
  <si>
    <t>S.4.1.5.3</t>
  </si>
  <si>
    <t>Rd=1500 mm</t>
  </si>
  <si>
    <t>Poklopac svj. otvor 300x300 mm klasa D400</t>
  </si>
  <si>
    <t>Poklopac svj. otvor 600x600 mm klasa D400</t>
  </si>
  <si>
    <t>B.1.1.2.5</t>
  </si>
  <si>
    <t xml:space="preserve">Spajanje fazonskih komada i armatura pomoću prirubnice. Uključeno je spuštanje u kanal cjevovoda , postavljanje u položaj za montažu, čišćenje spojnih mjesta, priprema i postava brtvi, spajanje vijcima s maticom i pritezanje. Također, uključeni su potrebni pomoćni radovi, postavljanje komada koji se spajaju u položaj prema monterskom planu, potrebne brtve i maziva, pomoćna sredstva (pomoćne skele, podupore, ručne dizalice, pridržavanja i sl.). Nakon izvršene tlačne probe sve prirubničke spojeve zaštititi dekorodal trakom širine 20 cm. 
Obračun po kompletno izvedenom spoju. </t>
  </si>
  <si>
    <t>B.1.1.2.6</t>
  </si>
  <si>
    <t>Cjevovod DN 50 mm i manji</t>
  </si>
  <si>
    <t>B.1.1.2.7</t>
  </si>
  <si>
    <t xml:space="preserve"> </t>
  </si>
  <si>
    <t>Dobava i ugradba produžetka čelične cijevi priključka DN 2" kod novih ili postojećih kućnih priključaka udaljenih više od 5,00 m od novog cjevovoda. U cijenu stavke uključena dobava i ugradba sitnog vodovodnog materijala (brtve, spojnice, spojni pribor i sl.), ovisno o vrsti cijevi. Tlačno ispitivanje produžetka cijevi. Dobava materijala i izoliranje svih dijelova instalacije  koja se moraju izolirati bitumenskom trakom i premazivanje bitumenskom masom.
Obračun po m' produžetka cijevi.</t>
  </si>
  <si>
    <t>S11.1</t>
  </si>
  <si>
    <t>Vodomjer DN 25</t>
  </si>
  <si>
    <t>S11.2</t>
  </si>
  <si>
    <t>Vodomjer DN 32</t>
  </si>
  <si>
    <t>S11.3</t>
  </si>
  <si>
    <t>Vodomjer DN 50</t>
  </si>
  <si>
    <t>D.1.1.1</t>
  </si>
  <si>
    <t>D.1.1.1.1</t>
  </si>
  <si>
    <t>Vanjska vrata svj. otvor 2000x2200 mm</t>
  </si>
  <si>
    <t>Vanjska vrata svj. otvor 950x2550 mm</t>
  </si>
  <si>
    <t>Unutarnja vrata svj. otvor 700x2000 mm</t>
  </si>
  <si>
    <t>Unutarnja vrata svj. otvor 900x2000 mm</t>
  </si>
  <si>
    <t>Prozor svj. otvor 600x600 mm</t>
  </si>
  <si>
    <t>S.4.6</t>
  </si>
  <si>
    <t>Prozor svj. otvor 600x1200 mm</t>
  </si>
  <si>
    <t>S.4.7</t>
  </si>
  <si>
    <t>Prozor svj. otvor 1200x1700 mm</t>
  </si>
  <si>
    <t>S.4.8</t>
  </si>
  <si>
    <t>Žaluzina dim. 400x400 mm</t>
  </si>
  <si>
    <t>S.4.9</t>
  </si>
  <si>
    <t>Žaluzina dim. 600x800 mm</t>
  </si>
  <si>
    <t>S.4.10</t>
  </si>
  <si>
    <t>Žaluzina dim. 400x1000 mm</t>
  </si>
  <si>
    <t>Poklopac dim. 1000x1000 mm</t>
  </si>
  <si>
    <t>Poklopac dim. 1200x1800 mm</t>
  </si>
  <si>
    <t>Demontaža postojeće hidromehaničke opreme  (koja se zbog dotrajalosti zamjenjuju novom) uz minimalna oštećenja. U cijenu uključena sva potrebna zaštita, rezanje, demontaža te odvoz opreme na deponiju koju osigurava izvođač radova.  
Obračun po  demontiranom komadu zajedno sa okvirom.</t>
  </si>
  <si>
    <t xml:space="preserve">Automatska rešetka </t>
  </si>
  <si>
    <t>Zapornica u kanalu širine 80 cm</t>
  </si>
  <si>
    <t>Zapornica u kanalu širine 50 cm</t>
  </si>
  <si>
    <t>Poklopac-gazište iznad kanala sa rešetkom</t>
  </si>
  <si>
    <t>Poklopac iznad energetskog kanala</t>
  </si>
  <si>
    <t>Demontaža i rezanje postojećih fazonskih komada , armatura  i crpnih agregata (2.kom) u unutrašnjosti crpne stanice i zasunske komore, koji se zbog dotrajalosti zamjenjuju novima.  Jedinična cijena stavke uključuje rezanje, demontažu prijevoz kolicima i kamionom, te utovar i istovar sa kamiona, odnosno sav potreban rad i materijal za kompletnu izradu stavke.  
Obračun po kompletno demontiranim fazonskim komadima i armaturama.</t>
  </si>
  <si>
    <t>Demontaža i postojećih vanjskih ogradnih vrata ispred crpne stanice, koji se zbog dotrajalosti zamjenjuju novima.  Jedinična cijena stavke uključuje rezanje, demontažu, prijevoz kolicima i kamionom, te utovar i istovar sa kamiona, odnosno sav potreban rad i materijal za kompletnu izradu stavke.  
Obračun po kompletno demontiranim ogradnim vratima.</t>
  </si>
  <si>
    <t xml:space="preserve">Pražnjenje i čišćenje unutrašnjosti postojeće crpne stanice (crpnog bazena, zasunskog okna, kanala rešetke)  od istaloženog fekalnog materijala, dasaka i svog ostalog otpadnog materijala, te ekološki zbrinuti.  Po potrebi uključeno prepumpavanje u preljevno okno. 
Obračun po m³. </t>
  </si>
  <si>
    <t>Probijanje okruglog otvora u postojećem zidu crpnog bazena, za prolaz  nove  cijevi.  Otvor je potrebno pravilno otvoriti  sa dijamantnom krunom,  bez štemanja pikamerom kako se ne bi narušila stabinost konstrukcije crpne stanice. Odvoz šute na deponiju koju osigura izvođač radova.  Jedinična cijena stavke uključuje sav potreban rad i materijal za kompletnu izradu stavke.                                        
Obračun po komadu izbušenog otvora.</t>
  </si>
  <si>
    <t>Razni radovi na pripomoćima kod demontaže, rušenja i odvoza prema uputama tehničke službe komunalnog društva ili nadzora. 
Obračun po satu.</t>
  </si>
  <si>
    <t>sati</t>
  </si>
  <si>
    <t>D.1.1.1.2</t>
  </si>
  <si>
    <t>Strojno-ručni plitki iskop oko objekta bez obzira na kategoriju terena. Sva eventualna oštećenja zbog neprimijenjene zaštite i nestručnog rada past će na teret izvoditelja radova. Materijal  se utovaruje i odvozi na deponiju, što je  obračunato stavkom odvoza. Dno  iskopa isplanirati s točnošću +/- 3 cm (eventualna udubljenja ispuniti kamenom sitneži krupnoće zrna do 8 mm i strojno nabiti). 
Obračun po m³ iskopanog materijala u sraslom stanju.</t>
  </si>
  <si>
    <t>Nabava, dobava i polaganje  drobljenog kamenog materijala-tucanika frakcije 16-32 mm u projektiranoj debljini kao podloge za betonske opločnike. Modul zbijenosti je 80 MN/m². U jediničnu cijenu uračunat sav potreban rad, materijal i transporti za izvedbu stavke.
Obračun po m³ ugrađenog materijala u zbijenom stanju.</t>
  </si>
  <si>
    <t>Nabava, dobava i polaganje  drobljenog kamenog materijala-tucanika frakcije 4-8 mm u projektiranoj debljini kao završni sloj drenažnog kanala. U jediničnu cijenu uračunat sav potreban rad, materijal i transporti za izvedbu stavke.
Obračun po m³ ugrađenog materijala u zbijenom stanju.</t>
  </si>
  <si>
    <t>D.1.1.1.3</t>
  </si>
  <si>
    <t>Izvedba betonskog temelja za smještaj zračnog filtera, betonom tlačne čvrstoće C25/30, razreda izloženosti XC1. Temelj se polaže na zbijeni sloj tampona, ili postojeću betonsku konstrukciju. Sastav betona, granulacija agregata te priprema i ugradba betonske smjese mora u svemu odgovarati odredbama TPBK. U cijenu ove stavke je uključena dobava i izrada potrebne oplate, izrada odnosno dobava i prijevoz betona, strojna ugradba i njega svježeg betona, te vrijednosti svih radova i materijala. 
Obračun po komadu izvedenog temelja.</t>
  </si>
  <si>
    <t>Temelj dim.140x140x20 cm  (0,40 m³ betona)</t>
  </si>
  <si>
    <t>D.1.1.1.4</t>
  </si>
  <si>
    <t>ZIDARSKI RADOVI</t>
  </si>
  <si>
    <t>S.5.5</t>
  </si>
  <si>
    <t>S.5.6</t>
  </si>
  <si>
    <t>Kompletna zidarska ugradnja poklopaca s obrtničkom pripomoći, sa svim potrebnim transportima, uključivši sav potreban materijal, pomoćna sredstva.                              
Obračun po komadu.</t>
  </si>
  <si>
    <t>D.1.1.1.5</t>
  </si>
  <si>
    <t xml:space="preserve">Nabava, dobava, prijevoz, isporuka, istovar i ugradnja prese za prihvat, obradu (ispiranje, presanje i ocjeđenje) otpadnog materijala izdvojenog na automatskoj rešetki, dimenzija i glavnih karakteristika:
- Maksimalni kapacitet obrade sirovog otpada  2,0 m3/h
- Kapacitet obrade s maksimalnim efektom ispiranja 1,0 – 1,5 m3/h
* redukcija volumena otp. materijala 60-70%
* sadržaj suhih tvari u presanom materijalu 30-40% ST
* dužina usipnog korita 900 mm
* ukupna dužina prese (bez tlačne cijevi) 1.920 mm
* širina prese 520 mm
* visina prese 480 mm
* snaga motora 4,0 kW
* jakost motora 8,3 A
* tip ozubljenja prvog stupnja reduktora stožasto ozubljenje
* uvjeti priključka 400 V; 50 Hz
* start direktni
* stupanj zaštite motora IP 65
* klasa izolacije F
</t>
  </si>
  <si>
    <t>Sa spiralnom presom se isporučuje i:
* motor-reduktor sa stožastim prijenosom prijenosom zbog uvjeta ugradnje
* tlačna cijev za usmjeravanje izdvojenog obrađenog otpadnog materijala u kontejner, a sastoji se od:
* koljeno Q90˘ DN200
* konične cijevi DN200/DN300, L= 1,25 m
* koljena Q90° DN300
* adaptera za kontinuirane plastične vreće
* sustav za razvod vode koji se sastoji od:
* priključka za vodu GEKA R1“, vanjski navoj
* distributora vode s ručnim zasunima
* magnetnog ventila za automatsko ispiranje materijala
* magnetnog ventila za automatsko pranje korita za prihvat procjednih voda
* svih potrebnih fleksibilnih crijeva za spajanje sustava razvoda vode
* prijelazni adapter između izlaznog korita automatske rešetke i usipnog korita spiralne prese
* izrada inox nosača-oslonca preše iznad kanala
* inox spojni materijal
Kompletna konstrukcija spiralne prese i tlačna cijev izrađeni su od inox materijala AISI316L s tvorničkim jetkanjem u kupelji i naknadnom pasivizacijom.
Stavka obuhvaća sve poslove ugradnje, kao i puštanje u rad. Jedinična cijena stavke uključuje sav potreban rad, materijal i transporte za  izvedbu stavke.
Obračun po komadu dobavljene, ugrađene i puštene u rad spiralne preše.</t>
  </si>
  <si>
    <t>Poklopac dim. 1000x1000 mm (ukupne težine 86.0 kg)</t>
  </si>
  <si>
    <t>Poklopac dim. 1200x1800 mm (ukupne težine 125.0 kg)</t>
  </si>
  <si>
    <t>Nabava, dobava, prijevoz, isporuka, istovar i ugradnja kanalske zapornice (ispred rešetke), dim. 800 x 1000 kompaktne izvedbe ručnim upravljanjem.
 Sljedeće izvedbe:
 Širina kanala  800 mm
 Dubina kanala T  2800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nosač ležaja za ugradnju na zid ,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</si>
  <si>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Nabava, dobava, prijevoz, isporuka, istovar i ugradnja kanalske zapornice (iza rešetke) dim.800 x 1000 kompaktne izvedbe ručnim upravljanjem
 Sljedeće izvedbe:
 Širina kanala  800 mm
 Dubina kanala T  2800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2xkuglasta spojnica za odmak gornjeg ležaja produžetka, nosač ležaja za ugradnju na zid,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</si>
  <si>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Nabava, dobava, prijevoz, isporuka, istovar i ugradnja kanalske zapornice, dim. 500 x 1000 kompaktne izvedbe ručnim upravljanjem
 Sljedeće izvedbe:
 Širina kanala  500 mm
 Dubina kanala T  2800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nosač ležaja za ugradnju na zid ,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</si>
  <si>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Ličenje željezne ograde na potpornom zidu oko objekta CS. Ograda je visine 1.00 m, sastavljena od stupova na razmaku cca 2.0 m i panelima sa zavarenom mrežom. Stavka uključuje skidanje starog naličja i hrđe, odmašćivanje podloge , nanošenje temeljnog premaza i nanošenje završnog premaza u 2 sloja.  
Obračun po 1 m' saniranog nosača, sve komplet.</t>
  </si>
  <si>
    <t>Nabava i dobava standardnog kontejnera (veličine 240 l) za skupljanje otpada iz automatske rešetke.
Obračun po komadu kontejnera.</t>
  </si>
  <si>
    <t>D.1.1.1.6</t>
  </si>
  <si>
    <t>Nepovratni kuglasti ventil</t>
  </si>
  <si>
    <t>Univerzalna spojnica sa jednom prirubnicom za spajanje na cijevi različitog materijala</t>
  </si>
  <si>
    <t>Prirubnica DN 100 mm</t>
  </si>
  <si>
    <t>Prirubnica DN 150 mm</t>
  </si>
  <si>
    <t>Cijev DN 150 mm (f168,3x2,6)</t>
  </si>
  <si>
    <t>Luk 90˚ DN 150</t>
  </si>
  <si>
    <t>WC školjka sa daskom + vodokotlić + cijevi</t>
  </si>
  <si>
    <t xml:space="preserve">Umivaonik sa otvorima za odvod i preljev s ventilom + jednoručna štedna mješalica armatura za toplu i hladnu vodu </t>
  </si>
  <si>
    <t xml:space="preserve">Protuklizna tuš kada dim. 90x90 cm + jednoručna štedna  tuš miješalica za toplu i hladnu vodu </t>
  </si>
  <si>
    <t>Bojler, 20 l</t>
  </si>
  <si>
    <t>Držač toaletnog papira</t>
  </si>
  <si>
    <t>Držač papira za ruke</t>
  </si>
  <si>
    <t>Držač za tekući sapun</t>
  </si>
  <si>
    <t>Toaletno ogledalo  50x80 cm</t>
  </si>
  <si>
    <t>D.1.1.1.7</t>
  </si>
  <si>
    <t>Doprema s skladišta gradilišta, istovar, manipulacija i ugradnja-montaža čeličnih fazonskih komada i cijevi. Stavkom obuhvaćeno rezanje cijevi i varenje prirubnica na cijev, tj izvedba čeličnih FF komada, završna obrada jekanje u kupelji i pasivizacija u kupelji. Materijal inox čelik AISI 316L.
Obračun po komadu izrađenog i ugrađenog elementa.</t>
  </si>
  <si>
    <t>Doprema s skladišta gradilišta, istovar, manipulacija i kompletna ugradnja  PVC cijevi  i  lukova  za odzračivanje crpne stanice. Stavkom uključeni svi podzemni radovi na polaganje PVC cijevi i lukova, te povezivanje crpnog bazena i uređaja za pročišćavanje zraka (kemijski filter). Montaža svih PVC cijevi sustava odzrake koji se montiraju po zidovima i stropu uključeni su  stavku dobave i ugradnje kemisjskog filtera. Cijev se polaže u rov dubine 65 cm i širine 50 cm, te se cijev stavlja u betonsku zaštitu. Na kraju se cijev diže okomito iznad terena i spaja na filter.   U cijenu je uračunat sav potreban rad, materijal, pomoćna sredstva i transporti za komplet izvedbu odzrake.
Za izvedbu stavke potrebno je:                                              
- iskop  0,50 m³ materijala                                                       
- beton C16/20   0,50 m³                                                                  
- odvoz 0,50 m³                                   
- montaža-PVC cijevi  DN 100/150 mm  l = 3,0 m                         
- montaža-PVC luka 90° DN 100 (kom.1) 
- montaža-PVC luka 90° DN 150 (kom.1)         
 Obračun po komplet izvedenoj podzemnoj ventilacijskoj instalaciji.</t>
  </si>
  <si>
    <t>D.1.1.1.8</t>
  </si>
  <si>
    <t>Čišćenje crpne stanice nakon montaže crpki i cjevovoda, odnosno po završetku svih radova. U cijenu je uračunat sav potreban rad, materijal, pomoćna sredstva i transporti za komplet izvedbu stavke. 
Obračun po kompletu.</t>
  </si>
  <si>
    <t>D.2.1.1</t>
  </si>
  <si>
    <t>D.2.1.1.1</t>
  </si>
  <si>
    <t>Vanjska vrata svj. otvor 900x1900 mm</t>
  </si>
  <si>
    <t>Prozor svj. otvor 650x2200 mm</t>
  </si>
  <si>
    <t>Zaštitna rešetka na prozoru dim. 1000x2400</t>
  </si>
  <si>
    <t>D.2.1.1.2</t>
  </si>
  <si>
    <t>Nabava, dobava i polaganje  drobljenog kamenog materijala-tucanika frakcije 16-32 mm u projektiranoj debljini kao podloge za betonski temelj za smještaj kemijskog filtera.  U jediničnu cijenu uračunat sav potreban rad, materijal i transporti za izvedbu stavke.
Obračun po m³ ugrađenog materijala u zbijenom stanju.</t>
  </si>
  <si>
    <t>D.2.1.1.3</t>
  </si>
  <si>
    <t>strojni iskop građevinske jame  i rova</t>
  </si>
  <si>
    <t>beton za zidove i ploču, C 25/30</t>
  </si>
  <si>
    <t>oplata</t>
  </si>
  <si>
    <t>ispuna čistim kamenim materijalom granulacije f 50-150 mm</t>
  </si>
  <si>
    <t>plosnati kamen ispod stijenki okna</t>
  </si>
  <si>
    <t>pijesak 0-8 mm kao obloga dovodne cijevi</t>
  </si>
  <si>
    <t>zatrpavanje</t>
  </si>
  <si>
    <t>odvoz materijala</t>
  </si>
  <si>
    <t>Temelj dim.120x120x30 cm  (0,44 m³ betona)</t>
  </si>
  <si>
    <t>D.2.1.1.4</t>
  </si>
  <si>
    <t xml:space="preserve">Kompletna sanacija ravnog krova građevine za smještaj elektro opreme.   Tlocrtne dimenzije  krovne plohe  su 2.75 x 3.50 m .   Stavka uključuje sve potrebne radove.  Sanacija krova sanira se  na način da se najprije na postojećoj hidroizolaciji postavi 3.0 cm toplinske izolacije. Iznad toga izvesti cementni estrih u padu (d=3-5 cm) prema sjevernom dijelu građevine . Preko cementnog estriha postaviti završno dva sloja hidroizolacije (bitumenska ljepenka). Vijenac oko ploče zaštititi limenim opšavom ličenog u smeđoj boji. Za prihvat krovnih voda ugraditi će se horizontalni i vertikalni oluk, kojom će se voda odvesti u upojnu građevinu.  U jediničnu cijenu uračunat sav potreban rad, materijal i transporti za izvedbu stavke.                                        </t>
  </si>
  <si>
    <t>toplinska izolacija , d=3 cm</t>
  </si>
  <si>
    <t>cementni estrih u padu, d=3-5 cm</t>
  </si>
  <si>
    <t>pvc folija</t>
  </si>
  <si>
    <t>hidroizolacija (2 sloja)</t>
  </si>
  <si>
    <t>limeni opšav  oko vijenca</t>
  </si>
  <si>
    <t>horizontalni oluk, razvijene širine 40 cm</t>
  </si>
  <si>
    <t>D.2.1.1.5</t>
  </si>
  <si>
    <t>D.2.1.1.6</t>
  </si>
  <si>
    <t>D.2.1.1.7</t>
  </si>
  <si>
    <t>Spoj DN 200</t>
  </si>
  <si>
    <t>Doprema s skladišta gradilišta, istovar, manipulacija i kompletna ugradnja  PVC cijevi  i  lukova  za odzračivanje crpne stanice. Stavkom uključeni svi podzemni radovi na polaganje PVC cijevi i lukova, te povezivanje crpnog bazena i uređaja za pročišćavanje zraka (kemijski filter). Montaža svih PVC cijevi sustava odzrake koji se montiraju po zidovima i stropu uključeni su  stavku dobave i ugradnje kemisjskog filtera. Cijev se polaže u rov dubine 65 cm i širine 50 cm, te se cijev stavlja u betonsku zaštitu. Na kraju se cijev diže okomito iznad terena i spaja na filter.   U cijenu je uračunat sav potreban rad, materijal, pomoćna sredstva i transporti za komplet izvedbu odzrake.
Za izvedbu stavke potrebno je:                                              
- iskop  0,50 m³ materijala                                                       
- beton C16/20   0,30 m³
- zatrpavanje mat. iz iskopa   0,20 m³                                                                   
- odvoz 0,30 m³                                   
- montaža-PVC cijevi  DN 100 mm  l = 2,0 m                         
- montaža-PVC luka 90° DN 100 (kom.2) 
 Obračun po komplet izvedenoj podzemnoj ventilacijskoj instalaciji.</t>
  </si>
  <si>
    <t>Čišćenje crpne stanice nakon završetka svih radova. U cijenu je uračunat sav potreban rad, materijal, pomoćna sredstva i transporti za komplet izvedbu stavke. 
Obračun po kompletu.</t>
  </si>
  <si>
    <t>D.3.1.1</t>
  </si>
  <si>
    <t>D.3.1.1.1</t>
  </si>
  <si>
    <t>Vanjska dvokrilna vrata svj. otvor 2000x2000 mm</t>
  </si>
  <si>
    <t>Vanjska dvokrilna vrata svj. otvor 1200x1600 mm</t>
  </si>
  <si>
    <t>Vanjska jednokrilna vrata svj. otvor 1000x2000 mm</t>
  </si>
  <si>
    <t>Unutarnja vrata svj. otvor 800x2000 mm</t>
  </si>
  <si>
    <t>Žaluzina dim. 600x1000 mm</t>
  </si>
  <si>
    <t>Poklopac dim. 600x1300 mm</t>
  </si>
  <si>
    <t>Zapornica u kanalu širine 85 cm</t>
  </si>
  <si>
    <t>Zapornica u kanalu širine 55 cm</t>
  </si>
  <si>
    <t xml:space="preserve">Pražnjenje i čišćenje unutrašnjosti postojeće crpne stanice (crpnog bazena, zasunskog okna, kanala rešetke)  od istaloženog fekalnog materijala, dasaka i svog ostalog otpadnog materijala, te ekološki zbrinuti.   Pop potrebi uključeno prepumpavanje u preljevno okno.
Obračun po m³. </t>
  </si>
  <si>
    <t>Probijanje okruglog otvora u postojećem zidu  za prolaz  nove  cijevi.  Otvor je potrebno pravilno otvoriti  sa dijamantnom krunom,  bez štemanja pikamerom kako se ne bi narušila stabinost konstrukcije crpne stanice. Odvoz šute na deponiju koju osigura izvođač radova.  Jedinična cijena stavke uključuje sav potreban rad i materijal za kompletnu izradu stavke.                                        
Obračun po komadu izbušenog otvora.</t>
  </si>
  <si>
    <t>D.3.1.1.2</t>
  </si>
  <si>
    <t>Strojno zasijecanje asfaltnog zastora  bez obzira na debljinu sloja. Zasijecanje obaviti pravilno radi kasnijeg lakšeg asfaltiranja. Uključene su stvarne mjere: duljina iskopa rova puta broj zasijecanja (minimalno prema posebnim uvjetima).
Obračun po m' zasijecanja.</t>
  </si>
  <si>
    <t>D.3.1.1.3</t>
  </si>
  <si>
    <t>Betoniranje dna i zidova odsisnog okana za sustav odzrake. Zidove okana izvoditi u dvostranoj oplati uz obavezno pervibriranje. Debljine zidova i dna su 10 cm. Uključena je armatura (ČELIK: B500B) s količinom od 100 kg armature za 1 m³ betona.  Cijenom je obuhvaćena obrada spojeva cijevi i okana. Jedinična cijena uključuje dobavu i dopremu betona, sav potreban rad, materijal, pomoćna sredstva i transport za kompletnu izvedbu stavke.
Obračun po kompletno izvedenom oknu.</t>
  </si>
  <si>
    <t>Okno dim. 50 x 50 cm, debljina dna 10 cm, zidovi 10 cm
- dubine do 0,50 m (0.20 m3 betona)</t>
  </si>
  <si>
    <t>Kompletna sanacija ravnog krova nadzemnog dijela crpne stanice. Tlocrtne dimenzije  krovne plohe  su 3.80 x 4.80 m. Stavka uključuje sve potrebne radove. Skidanje postojećeg zemljanog nasipa sa krovne ploče, te skidanje postojeće hidoizolacije. Izrada betona za pad klase C12/15 u sloju debljine 4-10 cm. Izrada izravnavajućeg sloja debljine 15 mm. Izrada hidrizolacija u najmanje dva sloja. Zaštita hidroizolacije tvrdim stirodurom debljine 6.0 cm položenim u elastično građevinsko ljepilo. Pokivanje stiodura zaštitnom čepastom folijom. Izrada nasipa zemljanim materijalom debljine 20 cm. Obnova betonskin kanalica po rubovima. U jediničnu cijenu uračunat sav potreban rad, materijal i transporti za izvedbu stavke.</t>
  </si>
  <si>
    <t>iskop-skidanje zemljanog materijala sa odvozom</t>
  </si>
  <si>
    <t>skidanje betonskih kanalica sa odvozom</t>
  </si>
  <si>
    <t>skidanje hidroizolacije</t>
  </si>
  <si>
    <t>beton za pad, d=4-10 cm</t>
  </si>
  <si>
    <t>izravnavajući sloj, d=15 mm</t>
  </si>
  <si>
    <t>S.3.6</t>
  </si>
  <si>
    <t>S.3.7</t>
  </si>
  <si>
    <t>zaštita tvrdim stirodurom (XPS)</t>
  </si>
  <si>
    <t>S.3.8</t>
  </si>
  <si>
    <t>čepasta folija</t>
  </si>
  <si>
    <t>S.3.9</t>
  </si>
  <si>
    <t xml:space="preserve">zemljani materijal </t>
  </si>
  <si>
    <t>S.3.10</t>
  </si>
  <si>
    <t>sijanje travom humuziranog nasipa</t>
  </si>
  <si>
    <t>S.3.11</t>
  </si>
  <si>
    <t xml:space="preserve">betonske kanalice širine 30 cm </t>
  </si>
  <si>
    <t>Kompletna izvedba  rekonstrukcije postojećeg okna sa zapornicom ispred CS radi montaže žabljih zaklopki na stijenke okna. Stavka uključuje sve radove potrebne za izvršenje rada. Iskop oko okna. Razbijanje pokrovne ploče i dvije stijenke. Betoniranje novih stijenki okomito na ulazne cijevovode. Betoniranje zidova i pokrovne ploče okna, vodonepropusnim betonom C30/37 (vodonepropusnost ispitati prema HRN EN 12390-8). Zidove okana izvoditi u dvostranoj oplati uz obavezno pervibriranje. Debljine zidova su 20 cm, ploče 15 cm. Uključena je armatura (ČELIK: B500B) s količinom od 100 kg aramture za 1 m³ betona. U ploči ostaviti otvor za ugradnju poklopca veličine 600x600 mm. Osiguravanje vodonepropusnosti unutrašnjih površina okna je obradom cementnim mortom sa zaglađivanjem površina ili vodonepropusnom masom. Kinetu u dnu obraditi u hidraulički ispravnom obliku, betonom C16/20, a površinski zagladiti do crnog sjaja. U jediničnu cijenu uračunat sav potreban rad, materijal i transporti za izvedbu stavke.</t>
  </si>
  <si>
    <t>iskop</t>
  </si>
  <si>
    <t>beton za zidove i pokrovnu ploču , C30/37</t>
  </si>
  <si>
    <t>ugradnja poklopca dim. 600/600mm</t>
  </si>
  <si>
    <t>odvoz</t>
  </si>
  <si>
    <t>Kompletna izvedba  rekonstrukcije postojećeg pokrovne ploče okna ispred CS sa dvije zapornice radi zamjene dviju novih zapornica. Stavka uključuje sve radove potrebne za izvršenje rada. Razbijanje pokrovne ploče i obnova. Betoniranje pokrovne ploče okna, vodonepropusnim betonom C30/37 (vodonepropusnost ispitati prema HRN EN 12390-8).  Uključena je armatura (ČELIK: B500B) s količinom od 100 kg aramture za 1 m³ betona. U ploči  ostaviti otvor za poklopac i ugraditi ulične kape za vreteno zapornice.  Saniranje unutrašnosti okna nakon ugradnje zapornica  cementnim mortom sa zaglađivanjem površina ili vodonepropusnom masom. Kinetu u dnu obraditi u hidraulički ispravnom obliku, betonom C16/20, a površinski zagladiti do crnog sjaja. Odvoz razbijenog materijala i šute na deponiju. U jediničnu cijenu uračunat sav potreban rad, materijal i transporti za izvedbu stavke.</t>
  </si>
  <si>
    <t>beton za  pokrovnu ploču , C30/37</t>
  </si>
  <si>
    <t>sanacija unutarnjih površina okna i kinete</t>
  </si>
  <si>
    <t>ugradnja ulične kape</t>
  </si>
  <si>
    <t>D.3.1.1.4</t>
  </si>
  <si>
    <t>D.3.1.1.5</t>
  </si>
  <si>
    <t>Sa spiralnom presom se isporučuje i:
* motor-reduktor sa stožastim prijenosom prijenosom zbog uvjeta ugradnje
* tlačna cijev za usmjeravanje izdvojenog obrađenog otpadnog materijala u kontejner, a sastoji se od:
* koljeno Q90˘ DN200
* konične cijevi DN200/DN300, L= 1,00 m
* koljena Q90° DN300
* adaptera za kontinuirane plastične vreće
* sustav za razvod vode koji se sastoji od:
* priključka za vodu GEKA R1“, vanjski navoj
* distributora vode s ručnim zasunima
* magnetnog ventila za automatsko ispiranje materijala
* magnetnog ventila za automatsko pranje korita za prihvat procjednih voda
* svih potrebnih fleksibilnih crijeva za spajanje sustava razvoda vode
* prijelazni adapter između izlaznog korita automatske rešetke i usipnog korita spiralne prese
* izrada inox nosača-oslonca preše iznad kanala
* inox spojni materijal
Kompletna konstrukcija spiralne prese i tlačna cijev izrađeni su od inox materijala AISI316L s tvorničkim jetkanjem u kupelji i naknadnom pasivizacijom.
Stavka obuhvaća sve poslove ugradnje, kao i puštanje u rad. Jedinična cijena stavke uključuje sav potreban rad, materijal i transporte za  izvedbu stavke.
Obračun po komadu dobavljene, ugrađene i puštene u rad spiralne preše.</t>
  </si>
  <si>
    <t>Nabava,dobava, prijevoz, isporuka, istovar i ugradnja kanalske zapornice (ispred rešetke), dim. 850 x 1000 kompaktne izvedbe ručnim upravljanjem.
 Sljedeće izvedbe:
 Širina kanala  850 mm
 Dubina kanala T  2550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nosač ležaja za ugradnju na zid ,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</si>
  <si>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Nabava, dobava, prijevoz, isporuka, istovar i ugradnja kanalske zapornice (iza rešetke) dim.850 x 1000 kompaktne izvedbe ručnim upravljanjem
 Sljedeće izvedbe:
 Širina kanala  850 mm
 Dubina kanala T  2550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2xkuglasta spojnica za odmak gornjeg ležaja produžetka, nosač ležaja za ugradnju na zid,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</si>
  <si>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Nabava, dobava, prijevoz, isporuka, istovar i ugradnja kanalske zapornice, dim. 550 x 1000 kompaktne izvedbe ručnim upravljanjem
 Sljedeće izvedbe:
 Širina kanala  550 mm
 Dubina kanala T  2550 mm (od dna kanala do servisne plohe) 
 Visina zaporne ploče 1000 mm
 Ukupna visina zapornice 2200 mm
 Tip praga   ravni za učvršćenje na dno kanala sidrenim vijcima
 Okvir   za učvršćenje na vertikalnu stijenku sidrenim vijcima
 Radni tlak   1 m v.s. 
 Tip radnog pogona  produžetak vretena L=1000 mm podesivo, nosač ležaja za ugradnju na zid ,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1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</si>
  <si>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Dobava, prijevoz, isporuka, istovar i ugradnja zidne zapornice, dim. 400 x 400 kompaktne izvedbe ručnim upravljanjem
 Sljedeće izvedbe:
 Dimenzije B x H  400 x 400 mm
 Dubina ugradnje T  1900 mm (od praga zapornice do stropa okna) 
 Tip praga   ravni za zalijevanje u beton
 Okvir   za učvršćenje sidrenim vijcima
 Radni tlak   6 m v.s. 
 Tip radnog pogona  produžetak vretena L=1900 mm podesivo, nosač ležaja za ugradnju u uličnu kapu (ulična kapa nije uključena),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6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</si>
  <si>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Nabava, dobava, prijevoz, isporuka, istovar i ugradnja zidne zapornice, dim. 500 x 500 kompaktne izvedbe ručnim upravljanjem
 Sljedeće izvedbe:
 Dimenzije B x H  500 x 500 mm
 Dubina ugradnje T  2300 mm (od praga zapornice do stropa okna) 
 Tip praga   ravni za zalijevanje u beton
 Okvir   za učvršćenje sidrenim vijcima
 Radni tlak   6 m v.s. 
 Tip radnog pogona  produžetak vretena L=2300 mm podesivo, nosač ležaja za ugradnju u uličnu kapu (ulična kapa nije uključena), sve od nehrđajućeg čelika 1.4571 (AISI316) 
 Način rada  pomoću ključa (ključ nije u isporuci)
 . s nepodiznim vretenom,
 . samonosiva konstrukcija za montažu sidrenim vijcima na betonski zid 
 . uključivo sidrene vijke, vijke za kemijski sustav pričvršćenja od  SS316T, brtvena guma između okvira i zida
 . materijal zapornice nehrđajući čelik 1.4571 (AISI316), kemijski čišćeno kiselom kupkom i pasivizirano
 . zamjenjiva kvadratna brtva, profilirani EPDM otporan na otpadne vode
 . brtvljenje bolje od DIN 19569-4 klasa 4, 6 m vs u oba smjera
 . Hrvatski certifikat o sukladnosti izdat od ovlaštene tvrtke
Stavka obuhvaća sve poslove ugradnje , kao i puštanje u rad. Jedinična cijena stavke uključuje sav potreban rad, materijal i transporte za  izvedbu stavke.
Obračun po komadu dobavljene i ugrađene zapornice.</t>
  </si>
  <si>
    <t>D.3.1.1.6</t>
  </si>
  <si>
    <t>S.2.1.4.</t>
  </si>
  <si>
    <t>DN 500 mm</t>
  </si>
  <si>
    <t>Ulična zaštitna kapa - okrugla</t>
  </si>
  <si>
    <t>d/D=125/180 mm ,  h=200 mm</t>
  </si>
  <si>
    <t>T-komad (lučni-hlače) DN 150/150</t>
  </si>
  <si>
    <t>Poklopac minimalnog svijetlog otvora 600x600 mm bez ventilacijskih otvora - klasa D 400</t>
  </si>
  <si>
    <t>Poklopac minimalnog svijetlog otvora 600x1300 mm bez ventilacijskih otvora (dvostruki poklopac u jednom okviru)  - klasa D 400</t>
  </si>
  <si>
    <t>D.3.1.1.7</t>
  </si>
  <si>
    <t>Doprema s skladišta gradilišta, istovar, manipulacija i ugradnja-montaža žabljih zaklopki na stijenke preljevnog okna . Stavkom obuhvaćeno svi radovi potrebni za kompletnu ugradnju žaljih zaklopki na stijenku okna.
Obračun po komadu izrađenog i ugrađenog elementa.</t>
  </si>
  <si>
    <t>D.3.1.1.8</t>
  </si>
  <si>
    <t>strojno zasjecanje asfaltnog zastora</t>
  </si>
  <si>
    <t>strojno razbijanje i skidanje asfaltnog zastora</t>
  </si>
  <si>
    <t>strojni iskop rova</t>
  </si>
  <si>
    <t>bitumenizirani  nosivo-habajući sloj AC16 surf 50/70, deb.6 cm</t>
  </si>
  <si>
    <t>kompletna izrada okna dim. 120 x 120 cm, dubine cca 2,80 m (beton C30/37, razreda izloženosti XS1)</t>
  </si>
  <si>
    <t>S.3.12</t>
  </si>
  <si>
    <t>S.3.13</t>
  </si>
  <si>
    <t>izrada spoja cijevi i okna</t>
  </si>
  <si>
    <t>S.3.14</t>
  </si>
  <si>
    <t>prije početka zemljanih radova u suradnji sa nadležnim institucijama utvrditi dubine i pozicije svih podzemnih instalacija duž  trase, te označiti njihove trase na terenu.</t>
  </si>
  <si>
    <t>S.3.15</t>
  </si>
  <si>
    <t>S.3.16</t>
  </si>
  <si>
    <t>S.3.17</t>
  </si>
  <si>
    <t>S.3.18</t>
  </si>
  <si>
    <t xml:space="preserve">Osiguranje prometa za vrijeme izvođenja radova na izgradnji kolektora po i uz prometnice. </t>
  </si>
  <si>
    <t>S.3.19</t>
  </si>
  <si>
    <t xml:space="preserve">Izrada projekta prometnog rješenja. </t>
  </si>
  <si>
    <t>Snimanje robot - kamerom postojeće kopnene dionice sigurnosnog preljeva crpne stanice. Prikaz snimka putem predanog pisanog elaborata sa video snimkom. Detekcija stanja prema HRN EN 13508-2/AC-2007. Jedinična cijena stavke uključuje sve potrebne terenske i uredske radove za izradu kompletnog snimka. Isporučiti obrađenu snimku kanala na DVD mediju u mpeg2 formatu.
Obračun po m'.</t>
  </si>
  <si>
    <t>D.4.1.1</t>
  </si>
  <si>
    <t>D.4.1.1.1</t>
  </si>
  <si>
    <t>Vanjska vrata svj. otvor 850x2000 mm</t>
  </si>
  <si>
    <t>Poklopac dim. 700x1500 mm</t>
  </si>
  <si>
    <t xml:space="preserve">Pražnjenje i čišćenje unutrašnjosti postojeće crpne stanice (crpnog bazena, zasunskog okna, kanala rešetke)  od istaloženog fekalnog materijala, dasaka i svog ostalog otpadnog materijala, te ekološki zbrinuti.   Po potrebi uključeno prepumpavanje u preljevno okno.
Obračun po m³. </t>
  </si>
  <si>
    <t>D.4.1.1.2</t>
  </si>
  <si>
    <t>Temelj dim.80x120x10 cm  (0,10 m³ betona)</t>
  </si>
  <si>
    <t>D.4.1.1.3</t>
  </si>
  <si>
    <t>D.4.1.1.4</t>
  </si>
  <si>
    <t>Ličenje kružnog željeznog nosača za vađenje pumpi u objektu. Stavka uključuje skidanje starog naličja i hrđe, odmašćivanje podloge , nanošenje temeljnog premaza i nanošenje završnog premaza.  
Obračun po 1 m' saniranog nosača, sve komplet.</t>
  </si>
  <si>
    <t>D.4.1.1.5</t>
  </si>
  <si>
    <t>D.4.1.1.6</t>
  </si>
  <si>
    <t>D.4.1.1.7</t>
  </si>
  <si>
    <t>D.5.1.1</t>
  </si>
  <si>
    <t>D.5.1.1.1</t>
  </si>
  <si>
    <t>Vrata  elektroniše dim. 1550x2600 mm</t>
  </si>
  <si>
    <t>Poklopac dim. 800x800 mm</t>
  </si>
  <si>
    <t>Poklopac dim. 800x1300 mm</t>
  </si>
  <si>
    <t>Poklopac dim. 800x1600 mm</t>
  </si>
  <si>
    <t>D.5.1.1.2</t>
  </si>
  <si>
    <t>D.5.1.1.3</t>
  </si>
  <si>
    <t>Temelj dim.100x120x30 cm  (0,40 m³ betona)</t>
  </si>
  <si>
    <t>D.5.1.1.4</t>
  </si>
  <si>
    <t>Vanjska vrata elektro niše svj. otvor 1550x2600 mm</t>
  </si>
  <si>
    <t>Kompletna zidarska obrada unutarnjih  vijenaca na betonskoj pokrovnoj ploči crpne stanice ispod okvira poklopca, nakon ugradnje. U jediničnu cijenu uračunat sav potreban rad, materijal i transporti za izvedbu stavke.
Obračun po m' .</t>
  </si>
  <si>
    <t>D.5.1.1.5</t>
  </si>
  <si>
    <t>Poklopac dim. 600x600 mm (ukupne težine 47.0 kg)</t>
  </si>
  <si>
    <t>Poklopac dim. 800x800 mm (ukupne težine 80.0 kg)</t>
  </si>
  <si>
    <t>Poklopac-dvodijelni  dim. 800x1300 mm (ukupne težine 126.0 kg)</t>
  </si>
  <si>
    <t>Poklopac-dvodijelni  dim. 800x1600 mm (ukupne težine 145.0 kg)</t>
  </si>
  <si>
    <t>D.5.1.1.6</t>
  </si>
  <si>
    <t>D.5.1.1.7</t>
  </si>
  <si>
    <t>D.5.1.1.8</t>
  </si>
  <si>
    <t>PODRUČJE DRAMALJ CENTAR - GRAĐEVINSKI RADOVI</t>
  </si>
  <si>
    <r>
      <t>Okno dim. 80 x 100 cm, debljina dna 30 cm, zidovi 25 cm, ploča 20cm, beton za mimovod cca 1,7 m</t>
    </r>
    <r>
      <rPr>
        <vertAlign val="superscript"/>
        <sz val="10"/>
        <color rgb="FF7030A0"/>
        <rFont val="Calibri"/>
        <family val="2"/>
        <scheme val="minor"/>
      </rPr>
      <t>3</t>
    </r>
    <r>
      <rPr>
        <sz val="10"/>
        <color rgb="FF7030A0"/>
        <rFont val="Calibri"/>
        <family val="2"/>
        <scheme val="minor"/>
      </rPr>
      <t xml:space="preserve">
- dubine preko 2,00 m</t>
    </r>
  </si>
  <si>
    <r>
      <t xml:space="preserve">Doprema s odlagališta gradilišta,  spuštanje u rov, te kompletna montaža kanalizacijskih cijevi od staklenim vlaknima ojačane duromerne plastike (GRP). U cijenu je uključena geodetska nivelacija cjevovoda i kontrola zatrpavanja od strane montera. </t>
    </r>
    <r>
      <rPr>
        <sz val="10"/>
        <color rgb="FF7030A0"/>
        <rFont val="Calibri"/>
        <family val="2"/>
        <scheme val="minor"/>
      </rPr>
      <t xml:space="preserve">Na dijelu rova pod utjecajem mora/podzemne vode uz rad ronioca. </t>
    </r>
    <r>
      <rPr>
        <sz val="10"/>
        <rFont val="Calibri"/>
        <family val="2"/>
        <scheme val="minor"/>
      </rPr>
      <t xml:space="preserve"> Jedinična cijena stavke uključuje sve potrebne radove, materijale, pomoćna sredstva,</t>
    </r>
    <r>
      <rPr>
        <sz val="10"/>
        <color rgb="FF7030A0"/>
        <rFont val="Calibri"/>
        <family val="2"/>
        <scheme val="minor"/>
      </rPr>
      <t xml:space="preserve"> ronioca </t>
    </r>
    <r>
      <rPr>
        <sz val="10"/>
        <rFont val="Calibri"/>
        <family val="2"/>
        <scheme val="minor"/>
      </rPr>
      <t xml:space="preserve">i transporte za kompletnu izvedbu stavke.
Obračun po m' ugrađenih cijevi.     </t>
    </r>
  </si>
  <si>
    <r>
      <t xml:space="preserve">Doprema sa skladišta, istovar i kompletna ugradba lijevano-željeznih armatura i fazonskih komada sa  spojem na prirubnicu prema HRN EN 1092-2:2001. </t>
    </r>
    <r>
      <rPr>
        <sz val="10"/>
        <color rgb="FF7030A0"/>
        <rFont val="Calibri"/>
        <family val="2"/>
        <scheme val="minor"/>
      </rPr>
      <t xml:space="preserve">Na dijelu rova pod utjecajem mora/podzemne vode uz rad ronioca. </t>
    </r>
    <r>
      <rPr>
        <sz val="10"/>
        <color indexed="8"/>
        <rFont val="Calibri"/>
        <family val="2"/>
        <scheme val="minor"/>
      </rPr>
      <t xml:space="preserve"> U cijenu stavke uključen i sav spojni materijal </t>
    </r>
    <r>
      <rPr>
        <sz val="10"/>
        <color rgb="FF7030A0"/>
        <rFont val="Calibri"/>
        <family val="2"/>
        <scheme val="minor"/>
      </rPr>
      <t>te rad ronioca za dijelove pod utjecajem mora i podzemne vode</t>
    </r>
    <r>
      <rPr>
        <sz val="10"/>
        <color indexed="8"/>
        <rFont val="Calibri"/>
        <family val="2"/>
        <scheme val="minor"/>
      </rPr>
      <t xml:space="preserve">. </t>
    </r>
    <r>
      <rPr>
        <sz val="10"/>
        <color rgb="FF7030A0"/>
        <rFont val="Calibri"/>
        <family val="2"/>
        <scheme val="minor"/>
      </rPr>
      <t>Spojeve u tlu odgovarajuće izolirati.</t>
    </r>
    <r>
      <rPr>
        <sz val="10"/>
        <color indexed="8"/>
        <rFont val="Calibri"/>
        <family val="2"/>
        <scheme val="minor"/>
      </rPr>
      <t xml:space="preserve">
Obračun po kompletno izvedenom spoju.</t>
    </r>
  </si>
  <si>
    <r>
      <t xml:space="preserve">Nabava i dobava doprema materijala te izvedba sidrenih blokova i učvršćenja cijevi u rovu. Blokovi se izvode na svim horizontalnim i vertikalnim lomovima trase većim od 5°, </t>
    </r>
    <r>
      <rPr>
        <sz val="10"/>
        <color rgb="FF7030A0"/>
        <rFont val="Calibri"/>
        <family val="2"/>
        <scheme val="minor"/>
      </rPr>
      <t>na mjestima ugradnje lukova</t>
    </r>
    <r>
      <rPr>
        <sz val="10"/>
        <rFont val="Calibri"/>
        <family val="2"/>
        <scheme val="minor"/>
      </rPr>
      <t>. Veličina pojedinog betonskog bloka prema nacrtima. Izvesti potpuno s pripremanjem, prijenosom i ugradnjom betona.
Obračun po komadu.</t>
    </r>
  </si>
  <si>
    <t>vertikalni oluk f 80 mm, od pocinčanog  lima, debljine 0.7 mm.</t>
  </si>
  <si>
    <t>CS PLAŽA - GRAĐEVINSKI RADOVI</t>
  </si>
  <si>
    <t>CS KAŠTEL - GRAĐEVINSKI RADOVI</t>
  </si>
  <si>
    <t>CS SESTRE MILOSRDNICE - GRAĐEVINSKI RADOVI</t>
  </si>
  <si>
    <t>CS VARAŽDIN - GRAĐEVINSKI RADOVI</t>
  </si>
  <si>
    <t>CS OMORIKA (DRAMALJ) - GRAĐEVINSKI RADOVI</t>
  </si>
  <si>
    <t>CRPNA STANICA OMORIKA (DRAMALJ)</t>
  </si>
  <si>
    <t>CS OMORIKA (DRAMALJ) - ELEKTROTEHNIČKI RADOVI</t>
  </si>
  <si>
    <t>Okno dim. 80 x 100 cm, debljina dna 20 cm, zidovi 20 cm, ploča 15 cm
- dubine do 2,00 m</t>
  </si>
  <si>
    <t>Ogrlica s ventilom s navojem DN 50</t>
  </si>
  <si>
    <t xml:space="preserve">Strojno-ručni iskop građevinske jame za izgradnju crpne stanice i plato elektroormara bez obzira na kategoriju terena. Dno građevinske jame s točnošću +/- 3 cm. Iskop će se vršiti s pokosom prema nacrtu i odbacivanjem materijala 2-3 m od ruba građevinske jame.  Iskop uz postojeće objekte i instalacije vršiti pažljivo kako se ne bi urušili-oštetili. Materijal potreban za zatrpavanje odlagati sa strane, a višak odvesti na odlagalište građevinskog otpada, što je  obračunato posebnom stavkom troškovnika.  U jediničnu cijenu uračunat sav potreban rad, materijal,  izvedba zaštite građevinske jame od obrušavanja-osiguranje stabilnosti i transporti. (Stavka obuhvaća i skidanje i odvoz velike postojeće gromače koja se nalazi na trenutnoj lokaciji crpne stanice CS1)
Obračun po m³ iskopanog materijala u sraslom stanju.  </t>
  </si>
  <si>
    <t>Betoniranje dna, zidova i pokrovne ploče retencijskog bazena i ulaznog okna, vodonepropusnim betonom (vodonepropusnost ispitati prema HRN EN 12390-8). Zidove izvoditi u dvostranoj oplati uz obavezno pervibriranje. Debljine dna, zidova i ploče su 20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</si>
  <si>
    <t>Betoniranje dna, zidova i pokrovne ploče ulaznog okna (okno košare), vodonepropusnim betonom (vodonepropusnost ispitati prema HRN EN 12390-8). Zidove izvoditi u dvostranoj oplati uz obavezno pervibriranje. Debljine dna, zidova i ploče su 20 cm. Uključena je armatura (ČELIK: B500B) s količinom od 100 kg aramture za 1 m³ betona. U ploči ostaviti otvor za ugradnju poklopaca.  Vertikalni prilaz u okno sukladno zakonskoj regulativi iz zaštite na radu. Cijenom je obuhvaćena obrada spojeva cijevi i zidova. Jedinična cijena stavke uključuje dobavu i dopremu betona, oplatu, sav potreban rad, materijal, pomoćna sredstva i transport za kompletnu izvedbu stavke.
Obračun po m³.</t>
  </si>
  <si>
    <t>Eliptični zasun - lučni - kutni 90</t>
  </si>
  <si>
    <t>Zapornica za otvor u zidu fi 25 cm;
t-dubina ugradnje = 1850 mm</t>
  </si>
  <si>
    <t>Zapornica za otvor u zidu fi 25 cm;
t-dubina ugradnje = 3100 mm</t>
  </si>
  <si>
    <t>Zapornica za otvor u zidu fi 25 cm;
t-dubina ugradnje = 3400 mm</t>
  </si>
  <si>
    <r>
      <t>FFK 45</t>
    </r>
    <r>
      <rPr>
        <vertAlign val="superscript"/>
        <sz val="10"/>
        <rFont val="Calibri"/>
        <family val="2"/>
        <scheme val="minor"/>
      </rPr>
      <t>o</t>
    </r>
    <r>
      <rPr>
        <sz val="10"/>
        <rFont val="Calibri"/>
        <family val="2"/>
        <scheme val="minor"/>
      </rPr>
      <t xml:space="preserve"> DN 125</t>
    </r>
  </si>
  <si>
    <r>
      <t>FFK 22</t>
    </r>
    <r>
      <rPr>
        <vertAlign val="superscript"/>
        <sz val="10"/>
        <rFont val="Calibri"/>
        <family val="2"/>
        <scheme val="minor"/>
      </rPr>
      <t>o</t>
    </r>
    <r>
      <rPr>
        <sz val="10"/>
        <rFont val="Calibri"/>
        <family val="2"/>
        <scheme val="minor"/>
      </rPr>
      <t xml:space="preserve"> DN 125</t>
    </r>
  </si>
  <si>
    <t>Demontaža, vađenje postojećih PVC cijevi, PEHD cijevi, duktil cijevi i pocinčanih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</si>
  <si>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PVC cijevi fi 110 mm</t>
  </si>
  <si>
    <t>PVC cijevi fi 90 mm</t>
  </si>
  <si>
    <t>Pocinčane cijevi fi 50 mm</t>
  </si>
  <si>
    <t>Okno svjetlih dim. 120 x 140 cm, debljina dna 20 cm, zidovi 20 cm, ploča 20 cm
- dubine 2,35 m</t>
  </si>
  <si>
    <t>Okno svjetlih dim. 140 x 190 cm, debljina dna 20 cm, zidovi 20 cm, ploča 20 cm
- dubine 2,35 m</t>
  </si>
  <si>
    <t>Okno  svjetlih dim. 150 x 160 cm, debljina dna 20 cm, zidovi 20 cm, ploča 20 cm
- dubine 2,35 m</t>
  </si>
  <si>
    <t>Okno svjetlih dim. 120 x 120 cm, debljina dna 20 cm, zidovi 20 cm, ploča 20 cm
- dubine 2,35 m</t>
  </si>
  <si>
    <t>Okno svjetlih dim. 120 x 130 cm, debljina dna 20 cm, zidovi 20 cm, ploča 20 cm
- dubine 2,35 m</t>
  </si>
  <si>
    <t>Okno svjetlih dim. 120 x 150 cm, debljina dna 20 cm, zidovi 20 cm, ploča 20 cm
- dubine 2,35 m</t>
  </si>
  <si>
    <t>Okno svjetlih dim. 160 x 190 cm, debljina dna 20 cm, zidovi 20 cm, ploča 20 cm
- dubine 2,35 m</t>
  </si>
  <si>
    <t>Okno svjetlih dim. 210 x 130 cm, debljina dna 20 cm, zidovi 20 cm, ploča 20 cm
- dubine 2,35 m</t>
  </si>
  <si>
    <t>Okno svjetlih dim. 140 x 140 cm, debljina dna 20 cm, zidovi 20 cm, ploča 20 cm
- dubine 2,35 m</t>
  </si>
  <si>
    <t>Okno svjetlih dim. 120 x 100 cm, debljina dna 20 cm, zidovi 20 cm, ploča 20 cm
- dubine 2,35 m</t>
  </si>
  <si>
    <t>Okno svjetlih dim. 80 x 60 cm, debljina dna 20 cm, zidovi 15 cm, ploča 20 cm
- dubine do 2,0 m</t>
  </si>
  <si>
    <t>Poklopac dim. 600x600 mm, klasa C250 kN</t>
  </si>
  <si>
    <t>E-Flex - prirubnička spojnica za spoj ACC ili POC. cijevi</t>
  </si>
  <si>
    <r>
      <t>DN 100/1" , s kutnim fitingom 90</t>
    </r>
    <r>
      <rPr>
        <vertAlign val="superscript"/>
        <sz val="10"/>
        <rFont val="Calibri"/>
        <family val="2"/>
        <scheme val="minor"/>
      </rPr>
      <t>o</t>
    </r>
    <r>
      <rPr>
        <sz val="10"/>
        <rFont val="Calibri"/>
        <family val="2"/>
        <scheme val="minor"/>
      </rPr>
      <t xml:space="preserve"> 1", za spoj PEHD cijevi d25</t>
    </r>
  </si>
  <si>
    <t>Ugradna garnitura za zasun nadzemnog hidranta ili zasun na ogranku</t>
  </si>
  <si>
    <r>
      <t xml:space="preserve">Odzračni ventil na navoj. 
</t>
    </r>
    <r>
      <rPr>
        <sz val="10"/>
        <rFont val="Calibri"/>
        <family val="2"/>
        <scheme val="minor"/>
      </rPr>
      <t>Automatski odzračni ventil
Prema HRN EN 1074-1:2002 I HRN EN 1074-4:2002.
DN 50/25 mm, PN 10 bara</t>
    </r>
  </si>
  <si>
    <r>
      <t xml:space="preserve">Kuglasti ventil na navoj </t>
    </r>
    <r>
      <rPr>
        <sz val="10"/>
        <rFont val="Calibri"/>
        <family val="2"/>
        <scheme val="minor"/>
      </rPr>
      <t>(za OV)</t>
    </r>
  </si>
  <si>
    <t>pocinčana cijev fi 50 mm (2")</t>
  </si>
  <si>
    <t xml:space="preserve">pocinčana cijev fi 63 mm </t>
  </si>
  <si>
    <t>Kompletna izvedba sklopa na krajevima dionice cjevovoda koja se tlačno ispituje, uprtog u sidrene blokove. Sklop se sastoji od potrebnih fazonskih komada s betonskim blokom. Uključeni potrebni građevinski radovi. Nakon provedene tlačne probe sklop se kompletno demontira i ugrađuje na novoj poziciji.
Obračun po kompletno izvedenom pa naknadno demontiranom sklopu.</t>
  </si>
  <si>
    <r>
      <rPr>
        <sz val="10"/>
        <color rgb="FFFF0000"/>
        <rFont val="Calibri"/>
        <family val="2"/>
        <scheme val="minor"/>
      </rPr>
      <t xml:space="preserve">Kompletna izrada betonske pokrovne ploče za PEHD okna DN 1000: 180x180 cm, debljine 15cm. </t>
    </r>
    <r>
      <rPr>
        <b/>
        <sz val="10"/>
        <color rgb="FFFF0000"/>
        <rFont val="Calibri"/>
        <family val="2"/>
        <scheme val="minor"/>
      </rPr>
      <t xml:space="preserve">
</t>
    </r>
    <r>
      <rPr>
        <sz val="10"/>
        <color rgb="FFFF0000"/>
        <rFont val="Calibri"/>
        <family val="2"/>
        <scheme val="minor"/>
      </rPr>
      <t>Prosječne količine materijala za 1 okno:
beton C25/30 (0,49m</t>
    </r>
    <r>
      <rPr>
        <vertAlign val="superscript"/>
        <sz val="10"/>
        <color rgb="FFFF0000"/>
        <rFont val="Calibri"/>
        <family val="2"/>
        <scheme val="minor"/>
      </rPr>
      <t>3</t>
    </r>
    <r>
      <rPr>
        <sz val="10"/>
        <color rgb="FFFF0000"/>
        <rFont val="Calibri"/>
        <family val="2"/>
        <scheme val="minor"/>
      </rPr>
      <t xml:space="preserve">), 
ankeri kom 4,
armatura  kg 95,
ugradnja poklopca ,Ø 600 mm, kom1
Obračun po 1 kompletno izrađenoj i montiranoj ploči. </t>
    </r>
  </si>
  <si>
    <t>Doprema s odlagališta gradilišta,  spuštanje na pripremljenu podlogu, te kompletna montaža kanalizacijskih tangencijalnih PEHD okana kružnog oblika DN 1000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Obračun po komadu ugrađenog okna.</t>
  </si>
  <si>
    <t>Okno dim.1,60 x 1,60 cm, debljina dna 20 cm, zidovi 20 cm, ploča 15 cm
- dubine preko 2,15 m</t>
  </si>
  <si>
    <t>Z zasun sa elastičnim dosjedom za ugradnu garnituru</t>
  </si>
  <si>
    <t>Utovar i  transport  sa privremene deponije izvođača radova do mjesta ugradnje te  montaža podne i grube rešetke u okno grube rešetke od nerđajučeg čelika: Č. 45703 (W.Nr. 1.4404, AISI 316L). Jedinična cijena stavke uključuje sve potrebne radove, materijale, pomoćna sredstva i transporte za kompletnu izvedbu stavke.
Obračun po komadu.</t>
  </si>
  <si>
    <r>
      <t>Izvođenje završne  obrade a-b zidova i pokrovne ploče niše za elektroormare i kemijskog filtra (vanjske i unutarnje plohe). Završnu obradu izvesti premazima za beton. Predviđen akrilni premaz za elastkolor boju  i zaštitana i dekorativna elastična boja na osnovu akrilnih smola (bijela) u dva sloja. Svi detalji se izvode prema uputstvima proizvođača. Izvesti prema uputstvima proizvođača. Jedinična cijena stavke uključuje sve potrebne radove, materijale, pomoćna sredstva i transporte za kompletnu izvedbu stavke. 
Obračun po m</t>
    </r>
    <r>
      <rPr>
        <sz val="10"/>
        <color rgb="FFFF0000"/>
        <rFont val="Trebuchet MS"/>
        <family val="2"/>
      </rPr>
      <t>².</t>
    </r>
  </si>
  <si>
    <t>Zaštitna vrata niše za el.ormare:svjetli otvor . 135 x 170 cm</t>
  </si>
  <si>
    <t>Zaštitna vrata niše za kemijski filter:svjetli otvor . 140 x 170 cm</t>
  </si>
  <si>
    <t>L 50 x 50 x 5 mm   L = 4,00</t>
  </si>
  <si>
    <t>Doprema s skladišta gradilišta, istovar, manipulacija i ugradnja-montaža čeličnih fazonskih komada na navoj za mjerenjue tlaka. Materijal: nehrđajući čelik Č.45703  (W:Nr. 1.4404, AISI 316L).
Jediničnom cijenom obuhvaćen sav potrebni spojni i brtveni materijal. 
Obračun po komadu i m'.</t>
  </si>
  <si>
    <t>Doprema s skladišta gradilišta, istovar, manipulacija i ugradnja-montaža čeličnih fazonskih komada i cijevi za dovod zraka na kemijski filter. Stavkom obuhvaćeno rezanje cijevi i varenje cijevi i prirubnica na cijev,  Materijal inox čelik AISI 316L.
Obračun po komadu izrađenog i ugrađenog elementa.</t>
  </si>
  <si>
    <t>Izvođenje hidroizolacije pokrovne ploče crpne stanice sa gornje (vanjske) strane tekućom poliuretanske-hidroizolacije u ekućom poliuretansko-bitumenskom membranom  u 2 sloja, na podloge tretirane primerom s gornje strane ploče. Slojeve nanijeti ručno ili strojnim prskanjem. Jedinična cijena stavke uključuje sve potrebne radove, materijale, pomoćna sredstva i transporte za kompletnu izvedbu.  Premaz se nanosi na pripremljenu podlogu koja je uključena u cijenu. Svi detalji se izvode prema uputstvima proizvođača.
Obračun po m².</t>
  </si>
  <si>
    <t>Hidroizolacija unutarnjih elemenata crpne stanice</t>
  </si>
  <si>
    <t>Hidroizolacija pokrovne ploče crpne stanice</t>
  </si>
  <si>
    <t>Okno dim. 120 x 120 cm, debljina dna 20 cm, zidovi 20 cm, ploča 15 cm
- dubine do 2,05 m</t>
  </si>
  <si>
    <t>Okno dim. 120 x 135 cm, debljina dna 20 cm, zidovi 20 cm, ploča 15 cm
- dubine preko 2,15 m</t>
  </si>
  <si>
    <t>Z zasun s elastičnim dosjedom za ugradnu garnituru</t>
  </si>
  <si>
    <t>Ugradna garnitura za nadzemni i podzemni hidrant</t>
  </si>
  <si>
    <t>Spoj DN 150 mm do 250 mmm</t>
  </si>
  <si>
    <t>Nosivi sloj - AC 22 base 50/70, debljine 8,0 cm</t>
  </si>
  <si>
    <t>Doprema s odlagališta gradilišta,  spuštanje na pripremljenu podlogu, te kompletna montaža kanalizacijskih tangencijalnih PEHD okana kružnog oblika DN 1000 mm i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Obračun po komadu ugrađenog okna.</t>
  </si>
  <si>
    <t>Demontaža, vađenje postojećih PEHD DN 225mm (cijevi postojeći tlačni vod), PVC cijevi, duktil cijevi i pocinčanih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</si>
  <si>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poklopac : priključna okna:   600 x 600 mm    nosivost 400 kN.</t>
  </si>
  <si>
    <t>Nabava, doprema i istovar na deponiju gradilišta, tipskih lijevanoželjeznih poklopaca od sivog lijeva, teški tip, za priključna okna. Poklopac se sastoji od kvadratnog ugradnog okvira, s kvadratnim poklopcem i dvije upuštene ručke za podizanje poklopca.
Poklopac mora zadovoljavati HRN EN 124 ili jednakovrijedno.</t>
  </si>
  <si>
    <t>Nabava, doprema i istovar na deponiju gradilišta, tipskih lijevanoželjeznih poklopaca od sivog lijeva, teški tip, za zasunsku komoru. Poklopac se sastoji od kvadratnog ugradnog okvira, s kvadratnim poklopcem i dvije upuštene ručke za podizanje poklopca.
Poklopac mora zadovoljavati HRN EN 124 ili jednakovrijedno.</t>
  </si>
  <si>
    <t xml:space="preserve">Nabava, doprema i ugradnja zaštitnih vrata niše za elektroormare dimenzije: svjetli otvor 135 x 170 cm. Predvidjeti dvokrilna vrata (izmjera na licu mjesta). Veličinu krila uskladiti s ugrađenim ormarima radi neometanog otvaranja. Okov: I klase s bravom, tri kompleta ključeva. Zaštitna vrata niše za kemijski filter: dimenzije: svjetli otvor 140 x 170 cm. Predvidjeti dvokrilna vrata - kompletno sa lamelama (izmjera na licu mjesta). Materijal izvedbe vrata : aluminijski profili.  Stavkom je obuhvaćen sav spojni i pomoćni materijal i rad potreban za Obračun po kompletu ugrađenih vrata. </t>
  </si>
  <si>
    <t xml:space="preserve">Nabava, doprema i ugradnja zaštitnih vrata niše za elektroormare dimenzije: svjetli otvor 135 x 170 cm. Predvidjeti dvokrilna vrata (izmjera na licu mjesta). Veličinu krila uskladiti s ugrađenim ormarima radi neometanog otvaranja. Okov: I klase s bravom, tri kompleta ključeva. Zštitna vrata niše za kemijski filter: dimenzije: svjetli otvor 140 x 170 cm : Predvidjeti dvokrilna vrata - kompletno sa lamelama
(izmjera na licu mjesta). Materijal izvedbe vrata : aluminijski profili. 
Stavkom je obuhvaćen sav spojni i pomoćni materijal i rad potreban za Obračun po kompletu ugrađenih vrata. </t>
  </si>
  <si>
    <t>Dobava, izrada i doprema na privremenu deponiju izvođača radova - grube rešetke i podne rešetke. Materijal izvedbe: nerđajući čelik Č.45703 (W:Nr. 1.4404, AISI 316L) ili jednakovrijedan. Izvedba stavke prema shemi bravarije. U cijenu je uračunat sav potreban rad (varenje, izrada i montaža), materijal za izradu rešetke i podesta sa svim spojnim i pričvrsnim elementima, pomoćna sredstva i transporti.
Obračun po kompletu.</t>
  </si>
  <si>
    <t>Nabava, izrada i transport  čeličnih kutnih profila  L 50 x 50 x 5mm,za ugradnju prilikom izvođenja betonskih radova, po ivicama energetskog kanala niše za elektroormare sa sidrima od čeličnih traka vel. 50 x 50 x 150 mm,zavarenih za kutne profile na cca 50 cm (ugradnja uključena u betonskim radovima). Zaštita od korozije - toplo cinčanje.
Obračun po m'.</t>
  </si>
  <si>
    <t>Crpka je slijedećih tehničkih karakteristika:
kapacitet q = 10 l/s
Hman = 16,0 m'
rotor: vortex impeler
promjer tlačne prirubnice DN80mm
sistem rada 2 (1+1)
Crpka je opremljena sistemima zaštite (minimalno):
- termička zaštita motora
- signalizacija prodora vode.
Slobodni prolaz kroz crpku je min. 65 mm.
Uz crpku se isporučuje slijedeći pribor:
- 10 m priključnog elektro kabela, zaštita IP 68
- donje postolje - lučni komad sa stopalom i sidrenim vijcima
- držač vodilice sa dijelom za učvršćenje u ploču
- vodilica za crpku dužine 5 m
- lanac dužine 5 m
Obračun po kompletu.</t>
  </si>
  <si>
    <t>Izvedba tucaničkog sloja granulacije 32-64, oko ispusta vode na hidrantima, da bi se spriječilo njihovo začepljenje. Sloj je dim. 50x50 cm, debljine 20 cm, cca. 0,05 m³. Jedinična cijena uključuje sav potreban rad, materijal i transporte za izvedbu opisanog rada.
Obračun po 1 kom. hidranta.</t>
  </si>
  <si>
    <t>Spoj DN 150 mm do DN 250 mm</t>
  </si>
  <si>
    <t>NABAVA I DOPREMA KANALIZACIJSKOG MATERIJALA I OPREME</t>
  </si>
  <si>
    <t>GRAĐEVINSKI RADOVI - II. FAZA</t>
  </si>
  <si>
    <t>GRAĐEVINSKI RADOVI - II. FAZA / 1</t>
  </si>
  <si>
    <t>GRAĐEVINSKI RADOVI - 1. FAZA</t>
  </si>
  <si>
    <t>GRAĐEVINSKI RADOVI - II. FAZA / 2</t>
  </si>
  <si>
    <t>PODRUČJE KOTORSKA, CRIKVENICA - GRAĐEVINSKI RADOVI - II. FAZA</t>
  </si>
  <si>
    <t>PODRUČJE SELCE CENTAR - GRAĐEVINSKI RADOVI - II. FAZA / 1</t>
  </si>
  <si>
    <t>PODRUČJE DUBRAČINA, CRIKVENICA - GRAĐEVINSKI RADOVI - 1. FAZA</t>
  </si>
  <si>
    <t>PODRUČJE SELCE CENTAR - GRAĐEVINSKI RADOVI - II. FAZA / 2</t>
  </si>
  <si>
    <t>NABAVA I DOPREMA VODOVODNOG MATERIJALA I OPREME</t>
  </si>
  <si>
    <t>Nabava, doprema i ugradnja u rov pijeska frakcije 0-8 mm kao podloga cijevi. Jedinična cijena stavke uključuje sav potreban rad, materijal i transporte za kompletnu izvedbu stavke.
Obračun po m³ ugrađenog pijeska u zbijenom stanju.</t>
  </si>
  <si>
    <t>Nabava, doprema i ugradnja PVC DN 160 mm tvrde zaštitne cijevi oko postojećih podzemnih instalacija, koje prolaze preko projektiranih cjevovoda, a nije potrebno njihovo prelaganje. Zahvat obavljati u suradnji s nadležnim institucijama. Obuhvaćeno je rezanje cijevi na potrebnu duljinu, tako da krajevi prelaze širinu rova za cca. 0,30 m sa svake strane, iskop-proširenje kanala za duljinu cijevi, razrezivanje cijevi po duljini, na 2 polutke i postavu polutki cijevi oko instalacije i učvršćenje na odgov. način (obujmicama, žicom, ljepljivom trakom). Stavkom su obuhvaćeni svi potrebni radovi, sitni materijal, pomoćna sredstva i dr. za kompletnu izvedbu.
Obračun po komplet izvedenoj zaštiti.</t>
  </si>
  <si>
    <t>Nabava, doprema i ugradnja dilatacijske trake,  radi osiguranja vodonepropusnosti spoja kod prekida betoniranja. Traka je predviđena za ugradbu u crpnom bazenu, zasunskoj komori, retencijskom bazenu i ulaznom oknu na spoju dna i zidova i zida i zida.
Obračun po m' ugrađene trake.</t>
  </si>
  <si>
    <t>Nabava, doprema i ugradnja zaštitnog kaveza oko kemijskog filtarskog modula za pročišćivanje zraka. Kavez je dim. 100x100 cm i visine 150 cm napravljen od INOX 304 mreže dim. 8x8cm i debljine žice 6 mm zavareno na L profil 2x2cm sa lokotom. U cijenu je uračunat sav potreban rad, materijal, pomoćna sredstva i transporti.
Obračun po komadu ugrađenog kaveza.</t>
  </si>
  <si>
    <t>Nabava, doprema i ugradnja pocinčane trake dimenzija poprečnog presjeka 2,5 x 40 mm. Traka se postavlja neposredno pored DUCTIL cijevi (na posteljici) i provodi u okna, gdje ostaje slobodna i povija se prema dolje (cca. 20 cm).
Obračun po m' postavljene trake.</t>
  </si>
  <si>
    <t>Nabava, doprema i ugradnja višemlaznog suhog vodomjera DN 1/2", duljine 165 mm s potvrdom mjeriteljske klase B-MID. Vodomjer treba biti opremljen sa spojnicom koja ima pulsirajući ventil za sprječavanje malih protoka koji je zaštićen od neovlaštenog uklanjanja. U vodomjer je ugrađen radio odašiljač zaštite IP-68-868 MHz a baterija mora izdržati min. 10 godina. Radio odašiljač je ugrađen tako da ga nije moguće skinuti niti ometati njegov rad. Istomjerno je i DATALOGER koji bilježi podatke i generira sljedeće alarme: nepovratni tok vode, stalna potrošnja, nizak nivo napona baterije, manipulacija sa vodomjerom.
Obračun po komadu.</t>
  </si>
  <si>
    <t>Nabava, doprema i ugradnja  drobljenog kamenog materijala frakcije 16-32 mm u projektiranoj debljini kao podloge za betoniranje donje ploče zasunskog okna sa zbijanjem. Modul zbijenosti je 80 MN/m². U jediničnu cijenu uračunat sav potreban rad, materijal i transporti za izvedbu stavke.
Obračun po m³ ugrađenog materijala u zbijenom stanju.</t>
  </si>
  <si>
    <t>Nabava, doprema i ugradnja tampona, čiste kamene frakcije 0-64 mm kao podloge za asfaltiranje ili betoniranje cesta. Stavkom je uključeno je i uređenje posteljice: planiranje, ravnanje i valjanje materijala (Me = 100 MN/m²). Jedinična cijena stavke uključuje sav potreban rad, materijal, valjanje, pomoćna sredstva i transporte za izvedbu opisanog rada.
Obračun po m³ ugrađenog tampona u zbijenom stanju.</t>
  </si>
  <si>
    <t>Nabava, doprema i ugradnja  drobljenog kamenog materijala frakcije 16-32 mm u projektiranoj debljini kao podloge za betoniranje donje ploče okna redukcijske stanice sa zbijanjem. Modul zbijenosti je 80 MN/m². U jediničnu cijenu uračunat sav potreban rad, materijal i transporti za izvedbu stavke.
Obračun po m³ ugrađenog materijala u zbijenom stanju.</t>
  </si>
  <si>
    <t>Nabava, doprema i ugradnja  drobljenog kamenog materijala frakcije 16-32 mm u projektiranoj debljini kao podloge za betoniranje donje ploče zasunskih okana sa zbijanjem. Modul zbijenosti je 80 MN/m². U jediničnu cijenu uračunat sav potreban rad, materijal i transporti za izvedbu stavke.
Obračun po m³ ugrađenog materijala u zbijenom stanju.</t>
  </si>
  <si>
    <t>Nabava, doprema i ugradnja zaštitne ograde ispred objekta. Ogradni sustav se sastoji od panela koje čini čvrsto zavarena mreža s pravokutnim otvorima i horizontalnim ojačanjima koja onemogućuju savijanje panela. Žica je pocinčana, čvrsto zavarena i plastificirana. Stupovi  su  čelični profili- pocinčani s unutrašnje i vanjske strane, plastificirani, te se isporučuju u kompletu s plastičnim zaštitnim kapama. Betoniranje temeljnih blokova ogradnih stupova i stupova ogradnih vratiju uračunati u cijenu stavke. Dimenzije iskopa su 50/50/80 cm, a nakon zatrpavanja betoniranih temelja višak zemlje isplanirati ili odvesti na deponiju što je uključeno u cijenu stavke. Visina ograde je 1,3 m. Na ogradu montirati dvokrilna ulazna (ogradna) vrata za prolaz vozila širine 3,0 m  (2 komada) , opremljenih s kvakom, cilindar bravom i ključevima.  Izvedba ograde u svemu prema uputama Proizvođača. Stupovi ograde, žičani paneli i sve ostalo mora biti uzemljeno na propisani način, prema uputama Proizvođača dobavljene ograde.
Obračun po m' ugrađene ograde.</t>
  </si>
  <si>
    <t>Izrada,Nabava, doprema i ugradnja jednokrilnih unutarnjih vrata.   Vrata su  dim.  700/2000 mm</t>
  </si>
  <si>
    <t>Nabava, doprema i ugradnja nove vodovodne instalacije PPR cijevima ( od post.kupatila do automatske rešetke, odnosno preše, L= 10 m). U cijenu stavke uključiti sav spojni i montažni materijal, fitinge, fazone, ventile, izolaciju i dijelove izmjene postojeće instalacije do pune funkcionalnosti. Stavka uključuje sve građevinske radove (prodore i šliceve)  za novu instalaciju vodovoda. U cijenu stavke uključiti odvoz nastalog šuta na legalni deponij građevinskog materijala.  
Obračun po komplet obavljenom radu.</t>
  </si>
  <si>
    <t>Nabava, doprema i ugradnja ljž poklopca dim.600x600 mm, nosivosti 50 kN</t>
  </si>
  <si>
    <t>Nabava, doprema i ugradnja cijevi f100 mm (za otvore u zidovima)</t>
  </si>
  <si>
    <t>Izrada,Nabava, doprema i ugradnja jednokrilnog prozora. Prozor je dim. 600/600  mm.   Sa vanjske strane se montiraju jednokrilne PVC grilje.</t>
  </si>
  <si>
    <t>Nabava, doprema i ugradnja kamenog materijala frakcije 16-32 mm kao podloga ispod betonskih građevina. Jedinična cijena stavke uključuje sav potreban rad, materijal i transporte za kompletnu izvedbu stavke.
Obračun po m³ ugrađenog materijala u zbijenom stanju.</t>
  </si>
  <si>
    <t>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t>
  </si>
  <si>
    <t>Nabava, doprema i ugradnja u rov pijeska 0-4 mm koji se ugrađuje kao obloga i zaštita cijevi bočno i iznad PEHD cijevi, prema detalju rova. 
Obračun po m³ ugrađenog pijeska u zbijenom stanju.</t>
  </si>
  <si>
    <t xml:space="preserve">Nabava, doprema i ugradnja netkanog geotekstila od polipropilena (PP) prema normama HRN EN ISO 10319:2008 i HRN EN ISO 12956:2010. Postavlja se po rubovima rova koji su pod utjecajem mora/podzemne vode radi odvajanja slojeva materijala različitih karakteristika. Svi radovi prema OTU-u za radove na cestama, stavka 2-08.4. Jedinična cijena stavke uključuje sav potreban rad, materijal i transporte za kompletnu izvedbu stavke.
Obračun po m².
Napomena: OBRAČUNATI RADOVI ZA KANALIZACIJU I VODOVOD  </t>
  </si>
  <si>
    <t>Nabava, doprema i ugradnja kamenog materijala frakcije 4-16 mm za polaganje u rov kao podloga cijevi. Jedinična cijena stavke uključuje sav potreban rad, materijal i transporte za kompletnu izvedbu stavke.
Obračun po m³ ugrađenog kamenog materijala u zbijenom stanju.</t>
  </si>
  <si>
    <t>Nabava, doprema i ugradnja kamenog materijala frakcije 4-16 mm za polaganje u rov kao podloga cijevi, na mjestima koja su pod utjecajem mora/podzemne vode. Jedinična cijena stavke uključuje sav potreban rad, ronioca, materijal i transporte za kompletnu izvedbu stavke.
Obračun po m³ ugrađenog kamenog materijala u zbijenom stanju.</t>
  </si>
  <si>
    <t>Nabava, doprema i ugradnja u rov kamenog materijala frakcije 4-16 mm koji se ugrađuje kao obloga i zaštita cijevi bočno i iznad tjemena cijevi, na dijelu gdje je rov pod utjecajem mora/podzemne vode. Jedinična cijena stavke uključuje sav potreban rad, ronioca, materijal i transporte za kompletnu izvedbu stavke.
Obračun po m³ ugrađenog kamenog materijala u zbijenom stanju.</t>
  </si>
  <si>
    <t>Nabava, doprema i ugradnja pocinčane trake dimenzija poprečnog presjeka 2,5 x 40 mm. Traka se postavlja neposredno pored DUCTIL cijevi tlačnog cjevovoda i provodi u okna, gdje ostaje slobodna i povija se prema dolje (cca. 20 cm).
Obračun po m' postavljene trake.</t>
  </si>
  <si>
    <t>Nabava, doprema i ugradnja pijeska frakcije 4-8 mm za polaganje u rov kao podloga cijevi, na mjestima koja su pod utjecajem mora. Jedinična cijena stavke uključuje sav potreban rad, materijal i transporte za kompletnu izvedbu stavke.
Obračun po m³ ugrađenog pijeska u zbijenom stanju.</t>
  </si>
  <si>
    <t>Nabava, doprema i ugradnja kamenog materijala frakcije 4-16 mm za polaganje u rov kao podloga cijevi, na mjestima koja su pod utjecajem mora. Jedinična cijena stavke uključuje sav potreban rad, materijal i transporte za kompletnu izvedbu stavke.
Obračun po m³ ugrađenog materijala u zbijenom stanju.</t>
  </si>
  <si>
    <t>Nabava, doprema i ugradnja višemlaznog suhog vodomjera  s potvrdom mjeriteljske klase B-MID. Vodomjer treba biti opremljen sa spojnicom koja ima pulsirajući ventil za sprječavanje malih protoka koji je zaštićen od neovlaštenog uklanjanja. U vodomjer je ugrađen radio odašiljač zaštite IP-68-868 MHz a baterija mora izdržati min. 10 godina. Radio odašiljač je ugrađen tako da ga nije moguće skinuti niti ometati njegov rad. Istomjerno je i DATALOGER koji bilježi podatke i generira sljedeće alarme: nepovratni tok vode, stalna potrošnja, nizak nivo napona baterije, manipulacija sa vodomjerom.
Obračun po komadu.</t>
  </si>
  <si>
    <t>Nabava, doprema i ugradnja  drobljenog kamenog materijala frakcije 16-32 mm u projektiranoj debljini kao podloge za betoniranje donje ploče svih djelova crpne stanice, okana, temelja, dna građevinske jame i platoa elektroormara sa zbijanjem. Modul zbijenosti je 80 MN/m². U jediničnu cijenu uračunat sav potreban rad, materijal i transporti za izvedbu stavke.
Obračun po m³ ugrađenog materijala u zbijenom stanju.</t>
  </si>
  <si>
    <t>Betoniranje armirano betonskih zidova  i dna crpne stanice debljine prema nacrtima, vodonepropusnim betonom (vodonepropusnost ispitati prema HRN EN 12390-8). Zidove betonirati u odgovarajućoj dvostranoj glatkoj oplati uz upotrebu pervibratora. Uključena je armatura (ČELIK: B500B - MA i RA) s količinom od 100 kg aramture za 1 m³ betona. Prilikom betoniranja ostaviti sve otvore u zidovima građevine predviđene nacrtima u projektu. U zidovima ostaviti otvore za elektrokabele i odzračnik.  Spoj donje ploče i zida izvesti vodonepropusno. Nabava, doprema i ugradnja fleksibilne hidroekspanzivne traka (waterstop) za osiguravanje vodonepropusnosti svih spojeva na betonskim konstrukcijama uključena je u cijenu stavke.  Jediničnom cijenom obuhvaćen sav rad, materijal, oplata i podupiranje, pomoćna sredstva i transport.
Obračun po m³ ugrađenog betona.</t>
  </si>
  <si>
    <t xml:space="preserve">Nabava, doprema i ugradnja redukcijskog ventila DN 1". Materijal kućišta: bronca, mesing. Maksimalni ulazni pritisak: 25 bara. Moguće podešavanje izlaznog pritiska: 0.5 bara do 6 bara. U kompletu sa reducir ventilom i spojnim dijelovima potrebno je isporučiti manometar.
Obračun po komadu. </t>
  </si>
  <si>
    <t>Nabava, doprema i ugradnja zaštitne ograde oko objekta. Ogradni sustav se sastoji od panela koje čini čvrsto zavarena mreža s pravokutnim otvorima i horizontalnim ojačanjima koja onemogućuju savijanje panela. Žica je pocinčana, čvrsto zavarena i plastificirana. Stupovi  su  čelični profili- pocinčani s unutrašnje i vanjske strane, plastificirani, te se isporučuju u kompletu s plastičnim zaštitnim kapama. Betoniranje temeljnih blokova ogradnih stupova i stupova ogradnih vratiju uračunati u cijenu stavke. Dimenzije iskopa su 50/50/80 cm, a nakon zatrpavanja betoniranih temelja višak zemlje isplanirati ili odvesti na deponiju što je uključeno u cijenu stavke. Visina ograde je 2,0 m. Na ulazu montirati dvokrilna ulazna (ogradna) vrata za prolaz vozila širine 3,0 m, opremljenih s kvakom, cilindar bravom i ključevima.  Izvedba ograde u svemu prema uputama Proizvođača. Stupovi ograde, žičani paneli i sve ostalo mora biti uzemljeno na propisani način, prema uputama Proizvođača dobavljene ograde.
Obračun po m' ugrađene ograde.</t>
  </si>
  <si>
    <t>Nabava, doprema i ugradnja zamjenskog kamenog materijala frakcije 8-32 mm za izvedbu produbljenja  - stabilizaciju temeljnog dna ispod cjevovoda ili okana. Nasuti materijal strojno nabiti u slojevima visine 30 cm, do modula stišljivosti Me = 40 MN/m² (materijal oko PEHD okana).
Obračun po m³ materijala u zbijenom stanju.</t>
  </si>
  <si>
    <t>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t>
  </si>
  <si>
    <t xml:space="preserve">Nabava, doprema i ugradnja netkanog geotekstila od polipropilena (PP) prema normama HRN EN ISO 10319:2008 i HRN EN ISO 12956:2010. Postavlja se po rubovima rova koji su pod utjecajem mora radi odvajanja slojeva materijala različitih karakteristika. Svi radovi prema OTU-u za radove na cestama, stavka 2-08.4. Jedinična cijena stavke uključuje sav potreban rad, materijal i transporte za kompletnu izvedbu stavke.
Obračun po m².
Napomena: OBRAČUNATI RADOVI ZA KANALIZACIJU I VODOVOD  </t>
  </si>
  <si>
    <t>Nabava, doprema i ugradnja zamjenskog kamenog materijala frakcije 8-32 mm za izvedbu produbljenja  - stabilizaciju temeljnog dna ispod cjevovoda ili okana. Nasuti materijal strojno nabiti u slojevima visine 30 cm, do modula stišljivosti Me = 40 MN/m² (oko PEHD tang. okna)
Obračun po m³ materijala u zbijenom stanju.</t>
  </si>
  <si>
    <t>Nabava, doprema i ugradnja pijeska frakcije 4-8 mm koji se ugrađuje kao obloga i zaštita cijevi bočno i iznad tjemena cijevi, na mjestima koja su pod utjecajem mora. Jedinična cijena stavke uključuje sav potreban rad, materijal i transporte za kompletnu izvedbu stavke.
Obračun po m³ ugrađenog pijeska u zbijenom stanju.</t>
  </si>
  <si>
    <t>Nabava i doprema materijala, te ugradnja zaštitne ograde oko građevne jame zasunskog okna.
Obračun po m' ograde.</t>
  </si>
  <si>
    <t>Nabava i doprema materijala te zatrpavanje građevinske jame nakon izgradnje zasunskog okna pijeskom frakcije 0-8 mm, do sloja tampona. Prilikom zatrpavanja treba voditi računa o zbijenosti materijala. Zbijanje se vrši nabijačima u  slojevima od po 30 cm. Zbijenost nasutog materijala ispod sloja tampona, treba biti min. Me = 40 MN/m². Jedinična cijena stavke uključuje sav potreban rad, materijal i transporte za kompletnu izvedbu.
Obračun po m³ ugrađenog materijala u zbijenom stanju.</t>
  </si>
  <si>
    <t>Nabava i doprema materijala te strojno zatrpavanje građevinske jame zamjenskim kamenim materijalom, frakcije 0-64 mm, uz obavezno nabijanje u slojevima (Me = 60 MN/m²).
Obračun po m³ ugrađenog materijala u zbijenom stanju.</t>
  </si>
  <si>
    <t xml:space="preserve">Nabava i doprema materijala te izrada podložnog betona C16/20, X0, debljine 10 cm ispod betonskih okana.
Obračun po m³. </t>
  </si>
  <si>
    <t>Nabava i doprema materijala, te ugradnja zaštitne ograde oko građevne jame okna redukcijske stanice.
Obračun po m' ograde.</t>
  </si>
  <si>
    <t>Nabava i doprema materijala te zatrpavanje građevinske jame nakon izgradnje okna redukcijske stanice pijeskom frakcije 0-8 mm, do sloja tampona. Prilikom zatrpavanja treba voditi računa o zbijenosti materijala. Zbijanje se vrši nabijačima u  slojevima od po 30 cm. Zbijenost nasutog materijala ispod sloja tampona, treba biti min. Me = 40 MN/m². Jedinična cijena stavke uključuje sav potreban rad, materijal i transporte za kompletnu izvedbu.
Obračun po m³ ugrađenog materijala u zbijenom stanju.</t>
  </si>
  <si>
    <t>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Obračun po m² ugrađenog sloja.</t>
  </si>
  <si>
    <t>Nabava i doprema materijala te završna obrada kolne površine bitumeniziranim nosivo-habajućim slojem na površini ispred crpne stanice. Asfaltni sloj nanosi se na prethodno zbijenu tamponsku podlogu ili na postojeći asfalt. Uključena je dobava materijala, te prijenos do mjesta ugradnje i ugradnja.
Obračun po m² ugrađenog sloja.</t>
  </si>
  <si>
    <t>Nabava i doprema materijala i izvedba opločenja betonskim opločnicima (tlakovac ili sl.) nosivosti za teža opterećenja.  Ugradnja prema uputama proizvođača sa svim potrebnim radovima i podložnim slojevima. Obnovu vršiti u dogovoru s nadzornim inženjerom uz obračun po stvarno izvedenim radovima.
Obračun po m².</t>
  </si>
  <si>
    <t>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t>
  </si>
  <si>
    <t>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t>
  </si>
  <si>
    <t>Nabava i doprema materijala, te izvedba betonskih blokova ispod nožice nadzemnog hidranta betonom C20/25, razreda izloženosti X0. Sve kompletno s izradom, montažom i demontažom oplate. Stavkom je obuhvaćeno podbetoniranje ležišta za cestovne kape - škrinjice za zasune nadzemnih hidranata s fiksiranjem na konačnu niveletu terena.
Obračun po komadu.</t>
  </si>
  <si>
    <t>Nabava i doprema materijala te izvedba sidrenih blokova betonom C20/25 za osiguranje vodovoda kod tlačne probe i naknadno razbijanje betonskog bloka. Stavka obuhvaća sav potreban rad, materijal,  pomoćna sredstva i transport potrebne za izvedbu, kao i potrebnu količinu vode za višekratna ispitivanja.
Obračun po komadu.</t>
  </si>
  <si>
    <t>Kompletna izvedba novog ili prespoj postojećeg kućnog priključka na novi opskrbni cjevovod. Stavkom su obuhvaćeni svi potrebni radovi, Nabava i doprema materijala i opreme, transporti, obrtničke pripomoći i pomoćna sredstva za kompletnu izvedbu stavke, do pune funkcionalnosti. Radovi, materijali i oprema potrebni za izvedbu jednog priključka, prosječne duljine 5,00 m: izvedba priključka ogrlicom na duktilnu/PE-HD vodovodnu cijev, ogrlica s ventilom DN 100 mm / 1", vrsta ogrlice usklađena s materijalom glavne (duktil, PE-HD) i cijevi priključka; dobava i ugradba pocinčane cijevi priključka DN 1", prosječne duljine 6,00 m; dobava i ugradba sitnog vodovodnog materijala (brtve, spojnice, spojni pribor i sl.); tlačno ispitivanje mjesta priključka; dobava materijala i izoliranje svih dijelova instalacije  koja se moraju izolirati bitumenskom trakom i premazivanje bitumenskom masom.
Obračun po kompletno izvedenom priključku.</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</si>
  <si>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1", nepovratnog ventila DN 1",  kuglastog ventila DN 1" s ručkom ispred vodomjera,  kuglastog ventila s ispustom DN 1" s ručkom iza vodomjera, duge i kratke spojnice 1/2",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</si>
  <si>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 xml:space="preserve">Nabava i doprema materijala te izvedba betonske stabilizacije polusuhim betonom klase C16/20, uz obavezno nabijanje u slojevima (Me = 80 MN/m²). Polusuhim betonom rov se zatrpava do sloja tampona na svim poprečnim prekopima prometnice.
Obračun po m³ ugrađenog materijala u zbijenom stanju.
Napomena: OBRAČUNATI RADOVI ZA KANALIZACIJU I VODOVOD   </t>
  </si>
  <si>
    <t>Nabava i doprema materijala te izvedba zaštite obloge oko  cijevi koje su plitko položene i na mjestima križanja s ostalim cjevovodima, betonom C20/25.  U jediničnoj cijeni stavke obuhvaćena je armatura B500B i oplata te sav potreban materijal, rad, pomoćna sredstva i transport za kompletnu izvedbu.
Obračun po m³.</t>
  </si>
  <si>
    <t>Nabava i doprema materijala te izvedba betonskog opločnika (tlakovac ili sl.) nosivosti za teža opterećenja.  Ugradnja prema uputama proizvođača sa svim potrebnim radovima i podložnim slojevima. Obnovu vršiti u dogovoru s nadzornim inženjerom uz obračun po stvarno izvedenim radovima.
Obračun po m².
Napomena: OBRAČUNATI RADOVI ZA KANALIZACIJU I VODOVOD</t>
  </si>
  <si>
    <t>Nabava i doprema materijala te izvedba betonskih kanala, rigola i pasica. Sve izvesti prema postojećem stanju. Jedinična cijena stavke uključuje sav potreban rad, materijal, pomoćna sredstva i transporte za izvedbu stavke. Obračunat će se stvarno izvedeni radovi.
Obračun po m' izvedenih kanala, rigola i pasica.
Napomena: OBRAČUNATI RADOVI ZA KANALIZACIJU I VODOVOD</t>
  </si>
  <si>
    <t xml:space="preserve">Nabava i doprema materijala te izrada podložnog betona C16/20, X0, debljine 10 cm ispod betonskih okana, betoniranje podloge pod morem/podzemne vode. Jedinična cijena uključuje svu potrebnu opremu, materijal, ronioca i ostalo za komplet izvedbu stavke.
Obračun po m³. </t>
  </si>
  <si>
    <t>Nabava i doprema materijala, te izvedba podložnih betonskih blokova ispod fazonskih komada i armatura u oknu na tlačnom cjevovodu betonom C25/30, XC1 (viši blokovi konstruktivno armirani). Sve kompletno s izradom, montažom i demontažom oplate.
Obračun po komadu.</t>
  </si>
  <si>
    <t>Nabava i doprema materijala te izrada betonske podloge na dnu rova betonom C16/20 debljine 15 cm kao podloga za postavu cjevovoda.
Obračun po m³.</t>
  </si>
  <si>
    <t>Kompletna izvedba novog ili prespoj postojećeg kućnog priključka na novi opskrbni cjevovod. Stavkom su obuhvaćeni svi potrebni radovi, Nabava i doprema materijala i opreme, transporti, obrtničke pripomoći i pomoćna sredstva za kompletnu izvedbu stavke, do pune funkcionalnosti. Radovi, materijali i oprema potrebni za izvedbu jednog priključka, prosječne duljine 5,00 m: izvedba priključka ogrlicom na duktilnu/PE-HD vodovodnu cijev, ogrlica s ventilom DN 100/150/200 mm / 2", ugradbenom garniturom  i uličnom kapom, vrsta ogrlice usklađena s materijalom glavne (duktil, PE-HD) i cijevi priključka; dobava i ugradba pocinčane cijevi priključka DN 2", prosječne duljine 6,00 m; dobava i ugradba sitnog vodovodnog materijala (brtve, spojnice, spojni pribor i sl.); tlačno ispitivanje mjesta priključka; dobava materijala i izoliranje svih dijelova instalacije  koja se moraju izolirati bitumenskom trakom i premazivanje bitumenskom masom.
Obračun po kompletno izvedenom priključku.</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</si>
  <si>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1 1/2", nepovratnog ventila DN 1 1/2",  kuglastog ventila DN 1 1/2" s ručkom ispred vodomjera,  kuglastog ventila s ispustom DN 1 1/2" s ručkom iza vodomjera, duge i kratke spojnice,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</si>
  <si>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1", nepovratnog ventila DN 1",  kuglastog ventila DN 1" s ručkom ispred vodomjera,  kuglastog ventila s ispustom DN 1" s ručkom iza vodomjera, duge i kratke spojnice 1",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</si>
  <si>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1 1/4", nepovratnog ventila DN 1 1/4",  kuglastog ventila DN 1 1/4" s ručkom ispred vodomjera,  kuglastog ventila s ispustom DN 1 1/4" s ručkom iza vodomjera, duge i kratke spojnice 1 1/4",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</si>
  <si>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Kompletna izvedba kućnog vodovodnog mjernog mjesta. Oprema vodomjernog kompleta ugrađuje se u standardno vodomjerno okno do potpune gotovosti sa pripremom za ugradnju vodomjera. Stavkom su obuhvaćeni svi potrebni radovi, Nabava i doprema materijala i opreme, transporti, obrtničke pripomoći i pomoćna sredstva za kompletnu izvedbu stavke, do pune funkcionalnosti. Radovi, materijali i oprema potrebni za izvedbu vodmjernog kompleta: Nabava, doprema i ugradnja stand. hvatača nečistoća (finog filtra) DN 2", nepovratnog ventila DN 2",  kuglastog ventila DN 2" s ručkom ispred vodomjera,  kuglastog ventila s ispustom DN 2" s ručkom iza vodomjera, duge i kratke spojnice, sitnog vodovodnog materijala (koljena, redukcije, T-komad, nipeli, brtve, spojnice, spojni pribor i sl.), tlačno ispitivanje vodomjernog sklopa. Nabava, dobava materijala za izolaciju cijevi i fazonskih komada. Izolacija se sastoji od premaza bitumenskom masom te omatanjem bitumenskom trakom sa grijanjem iste, kako bi se uhvatila za cijev.
Obračun po kompletno izvedenom vodomjernom sklopu.</t>
  </si>
  <si>
    <t>Nabava i doprema materijala, te ugradnja zaštitne ograde oko građevne jame crpne stanice.
Obračun po m' ograde.</t>
  </si>
  <si>
    <t>Nabava i doprema materijala te završna obrada kolne površine bitumeniziranim nosivo-habajućim slojem. Asfaltni sloj nanosi se na prethodno zbijenu tamponsku podlogu. Uključena je dobava materijala, te prijenos do mjesta ugradnje i ugradnja.
Obračun po m² ugrađenog sloja.</t>
  </si>
  <si>
    <t>Nabava i doprema materijala, te izvedba betonskih blokova ispod nožice nadzemnog i podzemnog hidranta betonom C20/25, razreda izloženosti X0. Sve kompletno s izradom, montažom i demontažom oplate. Stavkom je obuhvaćeno podbetoniranje ležišta za cestovne kape - škrinjice za zasune nadzemnih hidranata s fiksiranjem na konačnu niveletu terena.
Obračun po komadu.</t>
  </si>
  <si>
    <t>Nabava i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t>
  </si>
  <si>
    <t>Nabava i doprema materijala te izvedba betonskog opločnika (tlakovac ili sl.) nosivosti za teža opterećenja.  Ugradnja prema uputama proizvođača sa svim potrebnim radovima i podložnim slojevima. Obnovu vršiti u dogovoru s nadzornim inženjerom uz obračun po stvarno izvedenim radovima.
Obračun po m².</t>
  </si>
  <si>
    <t>Nabava i doprema materijala, te izvedba podložnih betonskih blokova ispod fazonskih komada i armatura u zasunskoj komori betonom C25/30, XC1 (viši blokovi konstruktivno armirani). Sve kompletno s izradom, montažom i demontažom oplate.
Obračun po komadu.</t>
  </si>
  <si>
    <t xml:space="preserve">Nabava i doprema materijala te izvedba betonske stabilizacije polusuhim betonom klase C16/20, uz obavezno nabijanje u slojevima (Me = 80 MN/m²). Polusuhim betonom rov se zatrpava do sloja tampona na svim poprečnim prekopima županijske, lokalne i državne prometnice.
Obračun po m³ ugrađenog materijala u zbijenom stanju.
Napomena: OBRAČUNATI RADOVI ZA KANALIZACIJU I VODOVOD   </t>
  </si>
  <si>
    <t xml:space="preserve">Nabava i doprema materijala te izrada podložnog betona C16/20, X0, debljine 15 cm ispod betonskih okana.
Obračun po m³. </t>
  </si>
  <si>
    <t>Nabava i doprema materijala te zatrpavanje građevinske jame nakon ugradnje montažne poliesterske crpne stanice pijeskom frakcije 0-8 mm, do sloja tampona. Prilikom zatrpavanja treba voditi računa o zbijenosti materijala. Zbijanje se vrši nabijačima u  slojevima od po 30 cm. Zbijenost nasutog materijala ispod sloja tampona, treba biti min. Me = 40 MN/m². Jedinična cijena stavke uključuje sav potreban rad, materijal i transporte za kompletnu izvedbu.
Obračun po m³ ugrađenog materijala u zbijenom stanju.</t>
  </si>
  <si>
    <t>Nabava, doprema i istovar na skladište gradilišta, svih PE 100 PEHD fazonskih komada i spojnih elemenata, potrebnih za međusobno spajanje PEHD cijevi, te za spajanje i prijelaz sa PEHD cijevi na fazonske komade u crpnoj stanici i u prekidnom oknu tlačnog voda. Spojni komadi od polietilena PE 100. Jedinična cijena stavke uključuje sve potrebne materijale, radove, pomoćna sredstva, spojni materijal (elektrospojnice) za sva spajanja kako međusobno tako i na opremu, te sve transporte.
Obračun po komadu.</t>
  </si>
  <si>
    <t>Nabava, doprema i istovar  na skladište gradilišta fazonskih komada od DUKTIL nodularnog lijeva, za tlačne kanalizacijske cjevovode za otpadne vode. Sve prirubnice, tyton spojevi s brtvom,  vanjska i unutarnja zaštita prema normama HRN EN 598:2009 i HRN EN 1092-2:2001. U cijenu je uključen sav spojni i brtveni materijal (vijci i slično).
Obračun po komadu.</t>
  </si>
  <si>
    <t>Nabava, doprema i istovar  na skladište gradilišta fazonskih komada od DUKTIL nodularnog lijeva, za vertikalno vođenje kolektora SK-7, prema nacrtanoj dokumntaciji. Sve prirubnice, tyton spojevi s brtvom,  vanjska i unutarnja zaštita prema normama HRN EN 598:2009 i HRN EN 1092-2:2001. U cijenu je uključen sav spojni i brtveni materijal (vijci i slično).
Obračun po komadu.</t>
  </si>
  <si>
    <t>Nabava, doprema i istovar na odlagalište gradilišta i istovar čepova DN 160 mm. Čepovi se dobavljaju za privremeno zatvaranje cijevi kućnih priključaka (bočnih uljeva).
Obračun po komadu dobavljenog čepa.</t>
  </si>
  <si>
    <t>Nabava, doprema i istovar na odlagalište gradilišta i istovar lukova 15° za odabranu cijev prema prethodnoj stavci.
Obračun po komadu dobavljenog luka.</t>
  </si>
  <si>
    <t>Nabava, doprema i istovar na odlagalište gradilišta i istovar lukova 45° za odabranu cijev prema prethodnoj stavci.
Obračun po komadu dobavljenog luka.</t>
  </si>
  <si>
    <t xml:space="preserve">Nabava, doprema i istovar na deponiju gradilišta,  tlačnih cijevi profila DN 75 mm za pripremu tlačnog voda kućnih priključaka na javnoj površini. U jediničnoj cijeni obuhvaćeni su svi potrebni radovi i transporti za kompletno izvršenje stavke.
Obračun po m'.   </t>
  </si>
  <si>
    <t>Nabava, doprema i istovar na odlagalište gradilišta i istovar čepova za odabranu cijev prema prethodnoj stavci. Čepovi se dobavljaju za privremeno zatvaranje cijevi kućnih priključaka.
Obračun po komadu dobavljenog čepa.</t>
  </si>
  <si>
    <t>Nabava, doprema i istovar na skladište gradilišta tipskih ljestvi od inox čelika AISI 316L za potrebe vertikalne komunikacije. Ljestve su dim. 45x15 cm, sa međusobno povezanim prečkama profila ø 16 mm na razmaku 30 cm. Ljestve  sukladne s pozitivnim zakonskim propisima o zaštiti na radu i normama. Završna obrada  jetkanje i pasivizacija sve u kupelji.  U cijenu je uračunat sav potreban rad, materijal, pomoćna sredstva i transporti.
Obračun po komadu.</t>
  </si>
  <si>
    <t>Nabava, doprema i istovar na skladište gradilišta ručne košare od INOX AISI 304 čelika za prihvat krupnog otpada u oknu prije ulaza u crpnu stanicu.
Obračun po komadu.</t>
  </si>
  <si>
    <t>Nabava, doprema i istovar na skladište gradilišta tipskih ljestvi s leđobranom sve od inox čelika AISI 316L za potrebe vertikalne komunikacije. Ljestve su dim. 45x15 cm, sa međusobno povezanim prečkama profila DN 16 mm na razmaku 30 cm s leđobranom u obliku kaveza načinjenog od lukova. Ljestve  sukladne s pozitivnim zakonskim propisima o zaštiti na radu i normama. Završna obrada  jetkanje i pasivizacija sve u kupelji. U cijenu je uračunat sav potreban rad, materijal, pomoćna sredstva i transporti.
Obračun po komadu.</t>
  </si>
  <si>
    <t xml:space="preserve">Nabava, doprema i istovar na skladište gradilišta vodovodnih cijevi iz DUKTIL nodularnog lijeva s TYTON kolčakom, sve prema normi HRN EN 545:2010, klase C40. Cijevi su duljine 6,00 m. Vanjska zaštita je legura cink-aluminija s najmanje 400 g/m², i završni epoxi premaz u plavoj boji, a unutarnja zaštita je cementna obloga za pitku vodu. Jediničnom cijenom obuhvaćen je sav spojni i brtveni materijal, brtva je od EPDM-a prema HRN EN 681-1:2003/A3:2007, kao i mazivno sredstvo za montažu.
Obračun po m' cijevi.                                                            </t>
  </si>
  <si>
    <t>Nabava, doprema i istovar na skladište gradilišta lukova iz DUKTIL nodularnog lijeva s obostranim naglavkom. Lukovi iste kvalitete kao i cijevi, za PN kao cijevi, sa spojem tipa "TYTON", u svemu prema standardu HRN EN 545:2010. Uz lukove nabaviti i dopremiti sav potreban spojni i brtveni materijal, te potrebne alate za montažu prema uputama proizvođača. Za zaštitu spojeva dobaviti odgovarajući omot.
Obračun po kompletno dobavljenom luku.</t>
  </si>
  <si>
    <t>Nabava, doprema i istovar na skladište gradilišta fazonskih komada s fleksibilnim spojem, odnosno kolčakom i fazonskih komada s prirubničkim spojem od DUKTIL nodularnog lijeva prema HRN EN 545:2010. Fazonski komadi s vanjskom zaštitom (pocinčano, a zatim premazano bitumenskim premazom i epoxy) i unutarnjom zaštitom za pitku vodu (cementni mort za pitku vodu). Jediničnom cijenom obuhvaćen je sav spojni i brtveni materijal, armirana brtva je od EPDM-a prema HRN EN 681-1:2003/A3:2007, kao i mazivno sredstvo za montažu. Za vijčane spojeve dobaviti vijke sa maticama i podloškama, kao i armirane brtve prema, prema normi HRN EN 1092-2:2001.
Obračun po kompletno dobavljenom fazonskom komadu sa spojnim materijalom.</t>
  </si>
  <si>
    <t xml:space="preserve">Nabava, doprema i istovar  na skladište gradilišta vodovodnih armatura od DUKTIL nodularnog lijeva, GGG prema normama HRN EN 545:2010, HRN EN 1074, HRN EN 558-1. Uz armature s prirubnicama dobaviti potreban broj vijaka s maticom i podloškama i armirane brtve za spoj, sve prema normi HRN EN 1092-2:2001.
Obračun po komadu armature sa spojnim i brtvenim materijalom. </t>
  </si>
  <si>
    <t>Nabava, doprema i istovar na odlagalište gradilišta PEHD vodovodnih cijevi NP 10 bara, sa svim potrebnim fitinzima, spojnim materijalom i sl. za prespoj vodovodnih ogranaka.
Obračun po m' dobavljenih cijevi.</t>
  </si>
  <si>
    <t>Nabava, doprema i istovar na deponiju gradilišta, te kompletna montaža PVC DN 160 mm tvrde zaštitne cijevi za zaštitu projektiranog vodovoda  koji se vodi paralelno uz projektiranu kanalizaciju. Stavkom su obuhvaćeni svi potrebni radovi, sitni materijal, distanceri, pomoćna sredstva i dr. za kompletnu izvedbu.
Obračun po m' kompletno postavljene zaštitne cijevi.</t>
  </si>
  <si>
    <t xml:space="preserve">Nabava, doprema i istovar na skladište gradilišta pocinčane cijevi DN 1". Jediničnom cijenom obuhvaćen je sav spojni i brtveni materijal.
Obračun po m'. </t>
  </si>
  <si>
    <t>Nabava, doprema i istovar na skladište gradilišta vodovodnih komada DN 1".
Obračun po kompletno dobavljenom komadu sa spojnim i brtvenim materijalom.</t>
  </si>
  <si>
    <t xml:space="preserve">Nabava, doprema i istovar na skladište gradilišta redukcijskog ventila DN 1". Materijal kućišta: bronca, mesing. Maksimalni ulazni pritisak: 25 bara. Moguće podešavanje izlaznog pritiska: 0.5 bara do 6 bara. U kompletu sa reducir ventilom i spojnim dijelovima potrebno je isporučiti manometar.
Obračun po komadu. </t>
  </si>
  <si>
    <t>Nabava, doprema i istovar na skladište gradilišta  poklopca za natkrivanje otvora.   Poklopac izrađen od nehrđajućeg čelika  AISI 316L, završna obrada tvorničkim jetkanjem u kupelji i  pasivizacijom u kupelji.  Poklopac je od rebrastog lima (suze) debljine 4/5 mm, sa upuštenim ručkama, donjim križnim lamama-ukrutama, kutni nosači 80/80/5 mm  i  inox spojnim materijalom. Svaki poklopac ima šipku f10 za fiksiranje poklopca kod otvaranja, te bravu. Poklopac krojiti nakon detaljne izmjere otvora na građevini. U cijenu je uračunat sav potreban spojni materijal (sidreni vijci).
Obračun po komadu poklopca.</t>
  </si>
  <si>
    <t>Nabava, doprema i istovar na skladište gradilišta dvodijelnog poklopca (u plinotijesnoj izvedbi)  za natkrivanje otvora.  Poklopac izrađen od nehrđajućeg čelika  AISI 316L, završna obrada tvorničkim jetkanjem u kupelji i  pasivizacijom u kupelji. Poklopac je od rebrastog lima (suze) debljine 4/5 mm, sa upuštenim ručkama, donjim križnim lamama-ukrutama, kutnim L nosačima 100/80/5 mm, L nosačima 30/30/5 mm za ugradnju gumene trake, u sredini pravokutni nosač 60/40/5 mm  i  inox spojnim materijalom. Svaki poklopac ima šipku f10 za fiksiranje kod otvaranja, te bravu. Poklopac krojiti nakon detaljne izmjere otvora na građevini. U cijenu je uračunat sav potreban spojni materijal (sidreni vijci).
Obračun po komadu poklopca.</t>
  </si>
  <si>
    <t>Nabava, doprema i istovar na skladište gradilišta fleksibilne instalacijskih  PVC cijevi  promjera DN 50 mm, za elektro instalaciju.  U cijenu je uračunat sav potreban rad, materijal, pomoćna sredstva i transporti za komplet izvedbu odzrake.
Obračun po m' .</t>
  </si>
  <si>
    <t>Nabava, doprema i istovar na skladište gradilišta armatura od DUKTIL nodularnog lijeva sa  spojem na prirubnicu prema normama HRN EN 598:2009, HRN EN 1074, HRN EN 558-1, HRN EN 1092-2:2001. Armatura za ugradnju na tlačnim kanalizacijskim cjevovodima za otpadne vode. U cijenu je uključen sav spojni i brtveni materijal (vijci i slično).
Obračun po komadu.</t>
  </si>
  <si>
    <t>Nabava, doprema i istovar na skladište gradilišta čeličnih fazonskih komada i cijevi. Materijal  inox čelik AISI 316L. U cijenu je uključen sav spojni i brtveni materijal (vijci i slično).
Obračun po komadu.</t>
  </si>
  <si>
    <t>Nabava, doprema i istovar na skladište gradilišta fleksibilne instalacijskih  PVC cijevi  promjera DN 50 mm, za elektro instalaciju.  U cijenu je uračunat sav potreban rad, materijal, pomoćna sredstva i transporti za komplet izvedbu odzrake.
Obračun po m'.</t>
  </si>
  <si>
    <t>Nabava, doprema i istovar i istovar na skladište gradilišta cijevi za tlačni kanalizacijski cjevovod za otpadne vode iz DUKTIL nodularnog lijeva. Cijevi, spojni dijelovi, pribor i njihovi spojevi za cjevovode, kao i unutarnja i vanjska zaštita prema  normi HRN EN 598:2009. Unutarnja zaštita je cementna obloga. Vanjska zaštita je pocinčana prevlaka s pokrivnim slojem epoksidne smole u crvenom tonu. Cijevi su duljine 6,00 m, a proizvode se s naglavkom i spajaju Tyton spojem uključujući odgovarajuću NBR brtvu  za radni pritisak do max. 40 bara. Jediničnom cijenom obuhvaćen je sav potreban spojni i brtveni materijal, kao i mast za podmazivanje, te potreban alat za montažu.
Obračun po m' dobavljenih cijevi.</t>
  </si>
  <si>
    <t>Nabava, doprema i istovar na skladište gradilišta lukova od DUKTIL nodularnog lijeva, za tlačni kanalizacijski cjevovod za otpadne vode. Tyton spojevi s  brtvom,  vanjska i unutarnja zaštita sve sukladno normi HRN EN 598:2009. U cijenu je uključen sav spojni i brtveni materijal.
Obračun po komadu.</t>
  </si>
  <si>
    <t>Nabava, doprema i istovar  na skladište gradilišta komada za propiranje tlačnih cjevovoda za otpadne vode. U cijenu je uključen sav spojni i brtveni materijal (vijci i slično).
Obračun po komadu.</t>
  </si>
  <si>
    <t>Nabava, doprema i istovar na skladište gradilišta inox cijevi, s odgovarajućom zaštitnom kapom i mrežicom  za izvedbu ventilacije. Materijal inox čelik AISI 316L.  U cijenu je uračunat sav potreban rad, materijal, pomoćna sredstva i transporti za komplet izvedbu odzrake.
Obračun po m' i kom.</t>
  </si>
  <si>
    <t xml:space="preserve">Nabava, doprema i istovar na skladište gradilišta vodovodnih cijevi iz DUKTIL nodularnog lijeva s TYTON kolčakom, sve prema normi HRN EN 545:2010, klase C40. Cijevi su duljine 6,00 m. Unutarnja zaštita je cementna obloga za pitku vodu. Zaštita spojeva gumenom manžetom, omotom. Jediničnom cijenom obuhvaćen je sav spojni, zaštita spojeva i brtveni materijal, brtva je od EPDM-a prema HRN EN 681-1:2003/A3:2007, kao i mazivno sredstvo za montažu.
Obračun po m' cijevi.                                                            </t>
  </si>
  <si>
    <t>Nabava, doprema i istovar na skladište gradilišta lukova iz DUKTIL nodularnog lijeva s obostranim naglavkom. Lukovi iste kvalitete kao i cijevi, za PN kao cijevi, sa spojem tipa "TYTON", u svemu prema standardu HRN EN 545:2010.   Uz lukove nabaviti i dopremiti sav potreban spojni i brtveni materijal, te potrebne alate za montažu prema uputama proizvođača.  Za zaštitu spojeva dobaviti odgovarajuću gumenu mažetu, omot.
Obračun po kompletno dobavljenom luku.</t>
  </si>
  <si>
    <t>Nabava, doprema i istovar na skladište gradilišta fazonskih komada s fleksibilnim spojem, odnosno kolčakom i fazonskih komada s prirubničkim spojem od DUKTIL nodularnog lijeva prema HRN EN 545:2010. Fazonski komadi s vanjskom zaštitom pocinčano i  epoxy, te unutarnjom zaštitom za pitku vodu (cementni mort za pitku vodu). Jediničnom cijenom obuhvaćen je sav spojni i brtveni materijal, armirana brtva je od EPDM-a prema HRN EN 681-1:2003/A3:2007, kao i mazivno sredstvo za montažu.  Za vijčane spojeve dobaviti vijke sa maticama i podloškama, kao i armirane brtve prema, prema normi HRN EN 1092-2:2001. Za izolaciju spojeva  stavka obuhvaća nabavu gumene manžete, omota.
Obračun po kompletno dobavljenom fazonskom komadu sa spojnim, brtvenim i izolirajućim materijalom.</t>
  </si>
  <si>
    <t>Nabava, doprema i istovar na odlagalište gradilišta nosača/obujmica za učvršćenje cijevi u zid okna. Stavkom obuhvaćeni i vijci za učvršćenje nosača /obujmice u zid, 4 vijka po nosaču.
Obračun po komadu dobavljenog nosača/obujmica.</t>
  </si>
  <si>
    <t>Nabava, doprema i istovar na skladište gradilišta plino-vodotjesnog poklopca sa zaključavanjem i plinskim oprugama za lagano zatvaranje
Materijal: pocinčani čelik. Jedinična cijena stavke uključuje sve potrebne radove, materijale  pomočna sredstva i transporte za kompletnu izvedbu stavke.
Obračun po komadu poklopca.</t>
  </si>
  <si>
    <t>Nabava, doprema i istovar na skladište gradilišta čeličnih fazonskih komada i cijevi za dovod zraka na kemijski filter.
Materijal  inox čelik AISI 316L. U cijenu je uključen sav spojni i brtveni materijal (vijci i slično).
Obračun po komadu.</t>
  </si>
  <si>
    <t>Nabava, doprema i istovar na odlagalište gradilišta i istovar  lukova od termoplastičnih materijala (PE, PP ili PVC), u skladu s odabranim materijalom i tipom cjevovoda. Lukovi se dobavljaju za savladavanje horizontalnih i/ili vertikalnih kutova na trasi kanalizacije. Svi lukovi tjemene nosivosti min. SN8.
Obračun po komadu dobavljenog luka.</t>
  </si>
  <si>
    <t>Nabava, doprema i istovar na skladište gradilišta u vodotijesnoj i  plinotijesnoj izvedbi poklopca za natkrivanje otvora. Poklopac je opremljen dodatnom gumenom brtvom za osiguranje pune  vodotijesnosti i plinotijesnosti s upuštenim ručkama za podizanje poklopca i  inox spojnim materijalom. Poklopac je namijenjen za naknadnu ugradnju utiplavanjem. Poklopac izrađen od nehrđajućeg čelika  AISI 316L, završna obrada tvorničkim jetkanjem u kupelji i  pasivizacijom u kupelji. U cijenu je uračunat sav potreban spojni materijal (sidreni vijci).
Obračun po komadu poklopca.</t>
  </si>
  <si>
    <t>Nabava, doprema i istovar na skladište gradilišta poklopca s otvorom i biološkom ispunom, s protuprovalnom zaštitom. Poklopac predviđen za naknadnu ugradnju na betonsku podlogu.  Pokrovna konstrukcija s ojačanjima donje strane poklopca. Poklopac je opremljen bravicom sa ključem, hidrauličkom zategom za fiksiranje položaja otvorenog poklopca (2 kom). Poklopac izrađen od nehrđajućeg čelika  AISI 316L, završna obrada tvorničkim jetkanjem u kupelji i  pasivizacijom u kupelji.  U cijenu je uračunat sav potreban spojni materijal (sidreni vijci).
Obračun po komadu poklopca.</t>
  </si>
  <si>
    <t>Nabava, doprema i istovar na odlagalište gradilišta i istovar lukova 45° od termoplastičnih materijala (PE, PP ili PVC).
Obračun po komadu dobavljenog luka.</t>
  </si>
  <si>
    <t xml:space="preserve">Nabava, doprema i istovar na odlagalište gradilišta kanalizacijskih cijevi za kućne priključke od staklenim vlaknima ojačane duromerne plastike na temelju nezasićene poliesterske smole (GRP),  uključivo spojni i brtveni materijal. Minimalni unutarnji promjer cijevi je DN 150 mm.
Obračun po m' dobavljene cijevi.                                   </t>
  </si>
  <si>
    <t>Nabava, doprema i istovar na odlagalište gradilišta i istovar lukova 45° od staklenim vlaknima ojačane duromerne plastike na temelju nezasićene poliesterske smole (GRP).
Obračun po komadu dobavljenog luka.</t>
  </si>
  <si>
    <t>Nabava, doprema i istovar  na skladište gradilišta  čeličnih komada na navoj, za tlačne kanalizacijske cjevovode za otpadne vode.
Obračun po komadu.</t>
  </si>
  <si>
    <t>Nabava, doprema i istovar na skladište gradilišta plino-vodotjesnog poklopca sa zaključavanjem i plinskim oprugama za lagano zatvaranje. Materijal: pocinčani čelik. Jedinična cijena stavke uključuje sve potrebne radove, materijale  pomočna sredstva i transporte za kompletnu izvedbu stavke.
Obračun po komadu poklopca.</t>
  </si>
  <si>
    <t>Nabava, doprema i istovar na odlagalište gradilišta i istovar lukova 45° za odabranu cijev prema prethodnoj stavci.
Obračun po komadu dobavljenog luka. Materijal PP, PE, PVC.</t>
  </si>
  <si>
    <t>Nabava, doprema i istovar na odlagalište gradilišta i istovar lukova 45° za odabranu cijev prema prethodnoj stavci.
Obračun po komadu dobavljenog luka.  Materijal GRP.</t>
  </si>
  <si>
    <t>Nabava, doprema i istovar na skladište gradilišta, te kompletna montaža čeličnih fazonskih komada i cijevi. Materijal  čelik St. 37-2. U cijenu je uključen sav spojni i brtveni materijal (vijci i slično), svi potrebni radovi, materijali, pomagala i transporti za kompletnu izvedbu rada.
Obračun po komadu.</t>
  </si>
  <si>
    <t>Nabava, doprema i istovar na skladište gradilišta  zidne pločaste zapornice za otvor u zidu, komplet sve od nehrđajućeg čelika  AISI 316L. Otvaranje/zatvaranje zapornice preko produženog vretena  i ručnog kola.  Zapornica se ugrađuje na zid preko sidrenih vijaka i ima samonosivu konstrukciju te mora osiguravati vodotijesnost. Završna obrada tvorničkim jetkanjem u kupelji i pasivizacijom u kupelji. U cijenu je uračunat sav potreban rad, materijal, spojna sredstva (sidreni vijci), pomoćna sredstva i transporti. NAPOMENA: Prije dobave provjeriti mjere na terenu.
Obračun po komadu  komplet dobavljene zapornice.</t>
  </si>
  <si>
    <t>Nabava, doprema i istovar na odlagalište gradilišta pocinčanih vodovodnih cijevi NP 10 bara, sa svim potrebnim fitinzima, spojnim materijalom i sl. za izvedbu vodovodnih ogranaka.
Obračun po m' dobavljenih cijevi.</t>
  </si>
  <si>
    <t xml:space="preserve">Nabava, doprema i ugradnja pijeska veličine zrna 0-8 mm za izradu pješčane posteljice 10 cm ispod cijevi, te pijeska 0-8 mm za zatrpavanje oko i cca 30 cm iznad tjemena cijevi el.kablova i odzraka. Zbijanje posteljice izvoditi pažljivo, isključivo ručnim nabijačima. Posebno dobro nabiti posteljicu bočno oko cijevi. Jedinična cijena stavke uključuje dobavu, dopremu, raznašanje duž rova prirodnog ili strojnog pijeska, ubacivanje pijeska u rov sa razastiranjem i planiranjem posteljice, kao i ostale radove vezane za izradu posteljice.
Obračun po 1 m³  ugrađenog pijeska. </t>
  </si>
  <si>
    <t>Nabava, doprema, transport i betoniranje temelja, zidova i pokrovne ploče niše za el.ormarei i niše kemijskog filtra, betonom razreda izloženosti XC1 i razreda tlačne čvrstoće C25/30 u dvostranoj oplati, uz obvezno pervibriranje, s otvorima prema nacrtu crpne stanice. Ugraditi potrebnu armaturu a na gornjim rubovima enrgetskog kanala ubetonirati čelične kutne profile L 50 x 50 x 5 mm sa sidrima.U betonski temelj ubetonirati potrebne fleksibilne cijevi PEHD DN 100 mm,za el instalacije. Jedinična cijena stavke uključuje sve potrebne radove, materijale, pomoćna sredstva i transporte za kompletnu
izvedbu stavke.
Obračun po m³.</t>
  </si>
  <si>
    <t>Nabava, izrada i doprema na privremenu deponiju izvođača radova - grube rešetke i podne rešetke. Materijal izvedbe: nerđajući čelik Č.45703 (W:Nr. 1.4404, AISI 316L) ili jednakovrijedan. Izvedba stavke prema shemi bravarije. U cijenu je uračunat sav potreban rad (varenje, izrada i montaža), materijal za izradu rešetke i podesta sa svim spojnim i pričvrsnim elementima, pomoćna sredstva i transporti.
Obračun po kompletu.</t>
  </si>
  <si>
    <t>Nabava, doprema, prijevoz, isporuka i ugradnja fleksibilnih rebrastih cijevi DN 110 mm  za ugradnju el.kablova od crpne stanice do el.ormara. U cijenu je uračunat sav potreban rad, pomoćna sredstva i transporti za izvedbu opisanog rada.
Obračun po m'.</t>
  </si>
  <si>
    <t>Nabava, doprema, prijevoz, isporuka i ugradnja cijevi, PVC DN 100 mm, DN150mm, DN250mm, SN 4  te za ugradnju  u zidove crpne stanice. Za prolaz el.kablova,odzrake i sanitarne kanalizacije. Stavkom obuhvaćeno i rezanje cijevi.
Obračun po m'.</t>
  </si>
  <si>
    <t>Nabava, doprema, prijevoz, isporuka i istovar fazonskih komada račvi sa gumenom brtvom za spojeve cijevi od termoplastičnog materijala na privremenu deponiju Izvoditelja radova. Račve se montiraju na pozicijama priključivanja kućnih priklučaka "cijev na cijev".
Obračun po komadu.</t>
  </si>
  <si>
    <t>Nabava, doprema, prijevoz, isporuka i istovar uronjene kanalizacijske centrifugalne crpke (fiksna izvedba) za ugradnju u crpni zdenac na privremenu deponiju Izvođača radova. Crpka je za otpadnu vodu.
Crpka je slijedećih tehničkih karakteristika:
kapacitet q = 10 l/s
Hman = 16,0 m'
rotor - adaptivno samočišćeće nezačepljivo radno kolo ili vortex radno kolo.
promjer tlačne prirubnice DN80/100mm
sistem rada 2 (1+1)
Crpka je opremljena sistemima zaštite (minimalno):
- termička zaštita motora
- signalizacija prodora vode.
Slobodni prolaz kroz crpku je min. 65 mm.
Uz crpku se isporučuje slijedeći pribor:
- 10 m priključnog elektro kabela, zaštita IP 68
- donje postolje - lučni komad sa stopalom i sidrenim vijcima
- držač vodilice sa dijelom za učvršćenje u ploču
- vodilica za crpku dužine 5 m
- lanac dužine 5 m
Obračun po kompletu.</t>
  </si>
  <si>
    <t>Nabava, doprema, prijevoz, isporuka i istovar fazonskih komada račvi sa gumenom brtvom za spojeve cijevi od termoplastičnih materijala (PE, PP ili PVC) na privremenu deponiju Izvoditelja radova. Račve se montiraju na pozicijama priključivanja kućnih priklučaka "cijev na cijev".
Obračun po komadu.</t>
  </si>
  <si>
    <t>Nabava, doprema, prijevoz, isporuka i istovar fazonskih komada račvi sa gumenom brtvom za spojeve cijevi od staklenim vlaknima ojačane duromerne plastike na temelju nezasićene poliesterske smole (GRP) na privremenu deponiju Izvoditelja radova. Račve se montiraju na pozicijama priključivanja kućnih priklučaka "cijev na cijev".
Obračun po komadu.</t>
  </si>
  <si>
    <t xml:space="preserve">Nabva, doprema i polagane tucanika frakcije 0 - 32 mm u dno vodovodnih okana.Debljine d = 10 cm,radi procjeđivanja u teren. Jedinična cijena uključuje sav potreban rad, materijal i transporte za izvedbu opisanog rada.
Obračun po 1 m³ ugrađenog tucanika. </t>
  </si>
  <si>
    <t xml:space="preserve">Nabava, doprema i izvedba armirano-betonskog okna biofiltera betonom razreda izloženosti XC1 i razreda tlačne čvrstoće C30/37 u dvostranoj oplati, uz obvezno pervibriranje, s otvorima prema nacrtu crpne stanice.  Jedinična cijena stavke uključuje sve potrebne radove, materijale, pomoćna sredstva i transporte za kompletnu izvedbu stavke.
Obračun po 1 m³. </t>
  </si>
  <si>
    <t>Poklopac bez ventilacijskih otvora - klasa C 250
- za okna kućnih priključaka</t>
  </si>
  <si>
    <t>U-flex - spojni komad za spoj za PCV I DUCTIL cijevi</t>
  </si>
  <si>
    <t>Ugradna garnitura za zasun nadzemnog hidranta</t>
  </si>
  <si>
    <t>Nabava, dobava i istovar i istovar na skladište gradilišta cijevi za tlačni kanalizacijski cjevovod za otpadne vode iz DUKTIL nodularnog lijeva. Cijevi, spojni dijelovi, pribor i njihovi spojevi za cjevovode, kao i unutarnja i vanjska zaštita prema  normi HRN EN 598:2009. Unutarnja zaštita je cementna obloga. Vanjska zaštita je pocinčana prevlaka s pokrivnim slojem epoksidne smole u crvenom tonu. Spoj cijevi je na naglavak i to rastavljivi, sidreni, bez-vijčani, s brtvenim prstenom i mehanizmom zaključavanja (za prijenos uzdužnih sila bez izvedbe sidrenih blokova),  zaštićen gumenom manžetom. Cijevi su duljine 6,00 m za radni tlak do max. 40 bara. Jediničnom cijenom obuhvaćen je sav potreban spojni i brtveni materijal, te potreban alat za montažu.
Obračun po m' dobavljenih cijevi.</t>
  </si>
  <si>
    <t>Vanjska zaštita cijevi izvedena sa 400 g/m2 Zn+Al i završni premaz od epoksidne smole u crveno-smeđoj boji.</t>
  </si>
  <si>
    <t xml:space="preserve">MMK 11˚ </t>
  </si>
  <si>
    <t>Nabava, dobava i istovar  na skladište gradilišta fazonskih komada od DUKTIL nodularnog lijeva, za tlačne kanalizacijske cjevovode za otpadne vode. Sve prirubnice, spojevi s naglavkom,  vanjska i unutarnja zaštita prema normama HRN EN 598:2009 i HRN EN 1092-2:2001.  Spoj na naglavak je rastavljivi, sidreni, bez-vijčani, s brtvenim prstenom i mehanizmom zaključavanja (za prijenos uzdužnih sila bez izvedbe sidrenih blokova),  zaštićen gumenom manžetom. U cijenu je uključen sav spojni i brtveni materijal (vijci i slično).
Obračun po komadu.</t>
  </si>
  <si>
    <t>Doprema s skladišta gradilišta, istovar, spuštanje u rov i kompletna montaža cijevi za tlačni kanalizacijski cjevovod iz duktil nodularnog lijeva. Predhodno cijev postaviti na  posteljicu i poravnati u horizontalnom i vertikalnom smjeru. Prije umetanja i pritiskanja brtve u žljeb naglavka, potrebno je isti očistiti od eventualnih nečistoća i premazati, a tek onda umetnuti brtvu. Spoj cijevi je na naglavak i to rastavljivi, sidreni, bez-vijčani, s brtvenim prstenom i mehanizmom zaključavanja,  zaštićen gumenom manžetom. Na dijelu rova pod utjecajem mora/podzemne vode uz rad ronioca. Jedinična cijena stavke uključuje sve potrebne radove, materijale, pomoćna sredstva, ronioca i transporte za kompletnu izvedbu stavke.
Obračun po m' ugrađene cijevi.</t>
  </si>
  <si>
    <r>
      <t>m</t>
    </r>
    <r>
      <rPr>
        <sz val="10"/>
        <rFont val="Trebuchet MS"/>
        <family val="2"/>
      </rPr>
      <t>²</t>
    </r>
  </si>
  <si>
    <t xml:space="preserve">Čišćenje lokacije  gradilišta od stare opreme, starog namještaja i raznog krupnog otpada. Materijal odvesti na deponiju koju osigurava izvođač radova.  Jedinična cijena stavka uključuje sve potrebne radnje i predradnje za izvedbu iste, pomoćna sredstva i transporte za kompletnu izvedbu stavke. 
Obračun po m² očišćene površine. </t>
  </si>
  <si>
    <t xml:space="preserve">Čišćenje unutrašnjosti objekta od razne deponirane stare opreme, starog namještaja i raznog drugog otpada otpada. Materijal odvesti na deponiju koju osigurava izvođač radova.  Jedinična cijena stavka uključuje sve potrebne radnje i predradnje za izvedbu iste, pomoćna sredstva i transporte za kompletnu izvedbu stavke.                                                                      Obračun po m² očišćene površine. </t>
  </si>
  <si>
    <t xml:space="preserve">Demontaža postojećih poklopaca-gazišta iznad kanala rešetki, te poklopca energetskog knaala. Materijal odvesti na deponiju koju osigurava izvođač radova.  Jedinična cijena stavka uključuje sve potrebne radnje i predradnje za izvedbu iste, pomoćna sredstva i transporte za kompletnu izvedbu stavke.                                                                      
Obračun po m² demontiranih poklopaca. </t>
  </si>
  <si>
    <t xml:space="preserve">Skidanje starih podnih i zidnih  obloga  (keramičke pločice, zvučna izolacija)  koje se zbog oštećenosti zamjenjuju novima.  Materijal odvesti na deponiju koju osigurava izvođač radova.  Jedinična cijena stavka uključuje sve potrebne radnje i predradnje za izvedbu iste, pomoćna sredstva i transporte za kompletnu izvedbu stavke.                                                                      Obračun po m². </t>
  </si>
  <si>
    <t>Bijeljenje stropa i zidova CS, bojom otpornom na vlagu u nijansi po izboru Investitora.  Prije bojanja potrebno je površinu pripremiti gletanjem sa masom koja je primjenjiva za građevine koje su izložene vlaženju i kondenziranju.  Prilikom izvođenja ovih radova izvođač je obavezan zaštititi od prljanja svu opremu, podove i bravariju u  prostorijama. Ukoliko se ipak nešto zaprlja izvođač je obavezan sve očistiti. U jediničnu cijenu uračunat sav potreban rad, materijal i transporti za izvedbu stavke.
Obračun po m² površine.</t>
  </si>
  <si>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razbijanje betona/obnova  0,50 m²                                             
- iskop  4,20 m³ materijala                                                       
- pijesak 0-8   2,40 m³                                                                  
- zatrpavanje mat. iz iskopa  1,80 m³
- odvoz 2,40 m³                                   
- montaža/polaganje-PVC cijevi  DN 50 mm  l = 20,0 m
 Obračun po komplet izvedenom radu.</t>
  </si>
  <si>
    <t>Predviđa se stolarija izrađena od PVC-a postojanog i otpornog na vremenske utjecaje, koji sadrži UV stabilizator koji spriječava promjenu boje i starenje materijala.  Stolarija je izrađena od peterokomornih profila, trostruko brtvljenje, u bijeloj boji. Profili su ojačani pocinčanim čelikom dimenzioniranim prema smjernicama proizvođača. Ostakljenja prosora i ostakljenih dijelova vrata ke trostrukim izolacijskim staklom. Sva stolarija se isporučuje komplet  s okovom s ugrađenim sistemom dodatnog prozračivanja, u bijeloj boji, poluolivama za prozore, kvakama sa štitnicima, bravom i cilindrom s tri ključa za vrata, te pričvrsnim materijalom.U cijenu stavke uključiti izradu, dobavu, i montažu stolarije, uvijanje turbo vijcima te zaptivanje poliuretanskom pjenom, odnosno sve potrebno za potpuno dovršenje stavke.  Prije izrade stolarije sve mjere obavezno uzeti na samoj građevini.
Obračun po komadu.</t>
  </si>
  <si>
    <t>Izrada, nabava, doprema i ugradnja dvokrilnih vanjskih vrata sa  ugrađenim fiksnom žaluzinom u donjem dijelu (30 cm) . Vrata su dim.  2000/2200 mm</t>
  </si>
  <si>
    <t>Izrada, nabava, doprema i ugradnja jednokrilnih vanjskih vrata.  Vrata se sastoje  od pokretnog dijela sa  ugrađenim fiksnom žaluzinom u donjem dijelu (30 cm) i  fiksnim ostakljenim dijelom  (h=35 cm) . Vrata su  dim.  950/2550 mm</t>
  </si>
  <si>
    <t>Izrada, nabava, doprema i ugradnja jednokrilnih unutarnjih vrata.   Vrata su  dim.  700/2000 mm</t>
  </si>
  <si>
    <t>Izrada, nabava, doprema i ugradnja jednokrilnih unutarnjih vrata.   Vrata su  dim.  900/2000 mm</t>
  </si>
  <si>
    <t>Izrada, nabava, doprema i ugradnja jednokrilnog prozora. Prozor je dim. 600/1200  mm.   Sa vanjske strane se montiraju jednokrilne PVC grilje.</t>
  </si>
  <si>
    <t>Izrada, nabava, doprema i ugradnja jednokrilnog prozora. Prozor je dim. 1200/1700  mm.  Prozor se sastoji od fiksnog gornjeg dijela (h=50 cm) koji se otvara na ventus i dvokrilnog donjeg dijela (h=120 cm).  Sa vanjske strane se montiraju jednokrilne PVC grilje.</t>
  </si>
  <si>
    <t xml:space="preserve">Izrada, nabava, doprema i ugradnja fiksne PVC žaluzine. Žaluzina je dim. 400/400  mm i ima ugrađenu mrežicu protiv insekata.  </t>
  </si>
  <si>
    <t xml:space="preserve">Izrada, nabava, doprema i ugradnja fiksne PVC žaluzine. Žaluzina je dim. 600/800  mm i ima ugrađenu mrežicu protiv insekata.  </t>
  </si>
  <si>
    <t>Nabava, dobava i ugradnja dvokrilnih ulaznih (ogradnih) kolnih vrata ukupne širine 4.00 m sa ugrađenim jednokrilnim pješačkim vratima širine 1.00 m , visine 1.80 m (zaštićenih protiv korozije te dodano plastificirana), u svemu prema detalju i uputama proizvođača. Vrata su opremljenia s kvakom, cilindar bravom i ključevima.  Izvedba ograde u svemu prema uputama Proizvođača. Stupovi ogradnih vratiju, žičani paneli i sve ostalo mora biti uzemljeno na propisani način, prema uputama Proizvođača.
Obračun po komadu ogradnih vratiju.</t>
  </si>
  <si>
    <r>
      <t>Nabava, doprema i ugradnja  gazišta/podnih rešetki iznad kanala. Podna rešetka je od stakloplastike, sa smolastim vlaknima , debljine 38mm, dimenzije otvora 38x38mm, sa punom pokrovnom pločom debljine 3 mm. Uz rešetke dobaviti sav potreban spojni materijal. Stavka uključuje sve poslove oko ugradnje rešetke. 
Obračun po m</t>
    </r>
    <r>
      <rPr>
        <sz val="10"/>
        <rFont val="Calibri"/>
        <family val="2"/>
      </rPr>
      <t>²</t>
    </r>
    <r>
      <rPr>
        <sz val="10"/>
        <rFont val="Calibri"/>
        <family val="2"/>
        <scheme val="minor"/>
      </rPr>
      <t xml:space="preserve"> dobavljene i ugrađene rešetke, zajedno s spojnim materijalom.   </t>
    </r>
  </si>
  <si>
    <r>
      <t>Čišćenje lokacije  gradilišta. Krčenje raslinja i sječa stabala koji smetaju  sa uklanjanjem većeg korjenja.   Materijal odvesti na deponiju koju osigurava izvođač radova.  Jedinična cijena stavka uključuje sve potrebne radnje i predradnje za izvedbu iste, pomoćna sredstva i transporte za kompletnu izvedbu stavke.     
 Obračun po m</t>
    </r>
    <r>
      <rPr>
        <sz val="10"/>
        <rFont val="Trebuchet MS"/>
        <family val="2"/>
      </rPr>
      <t>²</t>
    </r>
    <r>
      <rPr>
        <sz val="10"/>
        <rFont val="Calibri"/>
        <family val="2"/>
        <scheme val="minor"/>
      </rPr>
      <t xml:space="preserve"> očišćene površine. </t>
    </r>
  </si>
  <si>
    <t>Bijeljenje stropa i zidova elektroprostorije, bojom otpornom na vlagu u nijansi po izboru Investitora.  Prije bojanja potrebno je površinu pripremiti gletanjem sa masom koja je primjenjiva za građevine koje su izložene vlaženju i kondenziranju.  Prilikom izvođenja ovih radova izvođač je obavezan zaštititi od prljanja svu opremu, podove i bravariju u  prostorijama. Ukoliko se ipak nešto zaprlja izvođač je obavezan sve očistiti. U jediničnu cijenu uračunat sav potreban rad, materijal i transporti za izvedbu stavke.
Obračun po m² površine.</t>
  </si>
  <si>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razbijanje betona/obnova  0,50 m²                                             
- iskop  4,20 m³ materijala                                                       
- pijesak 0-8   2,40 m³                                                                  
- zatrpavanje mat. iz iskopa  1,80 m³
- odvoz 2,40 m³                                   
- montaža/polaganje-PVC cijevi  DN 50 mm  l = 30,0 m
 Obračun po komplet izvedenom radu.</t>
  </si>
  <si>
    <t xml:space="preserve">Nabava, doprema i ugradnja gazišta/podnih rešetki iznad kanala. Podna rešetka je od stakloplastike, sa smolastim vlaknima , debljine 38mm, dimenzije otvora 38x38mm, sa punom pokrovnom pločom debljine 3 mm. Uz rešetke dobaviti sav potreban spojni materijal. Stavka uključuje sve poslove oko ugradnje rešetke. 
Obračun po m² dobavljene i ugrađene rešetke, zajedno s spojnim materijalom.   </t>
  </si>
  <si>
    <t>Doprema s skladišta gradilišta, istovar, manipulacija i kompletna ugradnja  PVC cijevi  i  lukova  za odzračivanje crpne stanice. Stavkom uključeni svi podzemni radovi na polaganje PVC cijevi i lukova, te povezivanje crpnog bazena i kanala rešetke sa uređajem za pročišćavanje zraka (kemijski filter). Montaža svih PVC cijevi sustava odzrake koji se montiraju po zidovima i stropu uključeni su  stavku dobave i ugradnje kemijskog filtera. Cijev se polaže u rov dubine 65 cm i širine 50 cm, te se cijev stavlja u betonsku zaštitu. Na kraju se cijev diže okomito iznad terena i spaja na filter.   U cijenu je uračunat sav potreban rad, materijal, pomoćna sredstva i transporti za komplet izvedbu odzrake.
Za izvedbu stavke potrebno je:                                              
- razbijanje betona/asfalta 600 m²   
- iskop  2,00 m³ materijala                                                     
- beton C16/20 1,50 m³  
- zatrpavanje 0,30 m³  
- odvoz 0,20 m³                                  
- montaža-PVC cijevi  DN 100/150 mm  l = 9,0 m                         
- montaža-PVC luka 90° DN 100 (kom.2) 
- montaža-PVC luka 90° DN 150 (kom.1)         
 Obračun po komplet izvedenoj podzemnoj ventilacijskoj instalaciji.</t>
  </si>
  <si>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razbijanje betona/obnova  0,50 m²                                             
- iskop  3,60 m³ materijala                                                       
- pijesak 0-8  1,50 m³                                                                  
- zatrpavanje mat. iz iskopa  2,10 m³
- odvoz 1,50 m³                                   
- montaža/polaganje-PVC cijevi  DN 50 mm  l = 20,0 m
 Obračun po komplet izvedenom radu.</t>
  </si>
  <si>
    <t>Izrada, nabava, doprema i ugradnja jednokrilnih vanjskih vrata.  Vrata se sastoje  od pokretnog dijela sa  ugrađenim fiksnom žaluzinom u donjem dijelu (30 cm). Vrata su  dim.  900/1900 mm</t>
  </si>
  <si>
    <t xml:space="preserve">Izrada, nabava, doprema i ugradnja trokrilnog prozora (750+700+750/650 mm)  koji se ugrađuje u zidarski otvor  220/65  cm. Jedan dio pokretni, dva dijela fiksna. Otvaranje na ventus.  Sa vanjske strane se ugrađuje fiksna PVC žaluzina sa pregradom u sredini (2x1100 mm) i sa mrežicom protiv insekata. </t>
  </si>
  <si>
    <t>Izrada, nabava, doprema i ugradnja četverkrilnih vanjskih vrata ( elektro niša) sa  ugrađenim fiksnim žaluzinama u donjem dijelu (30 cm). Otvaranje na preklop. Vrata su dim.  1550/2600 mm</t>
  </si>
  <si>
    <t>Izrada, nabava, doprema i ugradnja jednokrilnih vanjskih vrata sa  ugrađenim fiksnom žaluzinom u donjem dijelu (30 cm). Vrata su  dim.  850/2000 mm</t>
  </si>
  <si>
    <t>Izrada, nabava, doprema i ugradnja jednokrilnog prozora (600/600 mm)  koji se ugrađuje u zidarski otvor  60/60  cm.  Sa vanjske strane se ugrađuje fiksna PVC žaluzina  sa mrežiom protiv insekata.</t>
  </si>
  <si>
    <t>Izrada, nabava, doprema i ugradnja dvokrilnih vanjskih vrata sa  ugrađenim fiksnom žaluzinom u donjem dijelu (30 cm) . Vrata su dim.  2000/2000 mm</t>
  </si>
  <si>
    <t>Izrada, nabava, doprema i ugradnja dvokrilnih vanjskih vrata sa  ugrađenim fiksnom žaluzinom u donjem dijelu (30 cm) . Vrata su dim.  1200/1600 mm</t>
  </si>
  <si>
    <t>Izrada, nabava, doprema i ugradnja jednokrilnih vanjskih vrata sa  ugrađenim fiksnom žaluzinom u donjem dijelu (30 cm) . Vrata su dim.  1000/2000 mm</t>
  </si>
  <si>
    <t>Izrada, nabava, doprema i ugradnja jednokrilnih unutarnjih vrata.   Vrata su  dim.  800/2000 mm</t>
  </si>
  <si>
    <t xml:space="preserve">Izrada, nabava, doprema i ugradnja fiksne PVC žaluzine. Žaluzina je dim. 600/1000  mm i ima ugrađenu mrežicu protiv insekata.  </t>
  </si>
  <si>
    <t>nabava, doprema i ugradnja pijeska 0-8 mm</t>
  </si>
  <si>
    <t>nabava, doprema i ugradnja lj.ž. poklopca dim.600/600 mm, nos.400kN</t>
  </si>
  <si>
    <t>nabava, doprema i ugradnja pijeska 0-4 mm</t>
  </si>
  <si>
    <t>nabava, doprema i zatrpavanje  rova zamjenskim kam.materijalom 0-64 mm</t>
  </si>
  <si>
    <t>nabava, doprema i polaganje u rov tampon frakcije 0-64mm</t>
  </si>
  <si>
    <r>
      <t>Čišćenje unutrašnjosti objekta od razne deponirane stare opreme, starog namještaja i raznog drugog otpada otpada. Materijal odvesti na deponiju koju osigurava izvođač radova.  Jedinična cijena stavka uključuje sve potrebne radnje i predradnje za izvedbu iste, pomoćna sredstva i transporte za kompletnu izvedbu stavke.                                                                      Obračun po m</t>
    </r>
    <r>
      <rPr>
        <sz val="10"/>
        <rFont val="Calibri"/>
        <family val="2"/>
      </rPr>
      <t xml:space="preserve">² </t>
    </r>
    <r>
      <rPr>
        <sz val="10"/>
        <rFont val="Calibri"/>
        <family val="2"/>
        <scheme val="minor"/>
      </rPr>
      <t xml:space="preserve">očišćene površine. </t>
    </r>
  </si>
  <si>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razbijanje betona/obnova 4,00 m²                                             
- iskop  1,50 m³ materijala                                                       
- pijesak 0-8   0,50 m³     
- beton   0,30 m³                                                                 
- zatrpavanje mat. iz iskopa  0,50 m³
- odvoz 1,00 m³                                   
- montaža/polaganje-PVC cijevi  DN 50 mm  l =5,0 m
 Obračun po komplet izvedenom radu.</t>
  </si>
  <si>
    <t xml:space="preserve">Pažljiva demontaža postojećih kulir ploča sa posteljicom (do ab pokrovne ploče).  Materijal odvesti na deponiju koju osigurava izvođač radova.  Jedinična cijena stavka uključuje sve potrebne radnje i predradnje za izvedbu iste, pomoćna sredstva i transporte za kompletnu izvedbu stavke.   
Obračun po m². </t>
  </si>
  <si>
    <t>Doprema s skladišta gradilišta, istovar, manipulacija i kompletna ugradba-montaža  PVC cijevi DN 100 i  lukova  za odzračivanje crpne stanice u dužini od 3,5 m.  Stavkom uključeno spajanje PVC cijevi i lukova, te povezivanje crpnog bazena i uređaja za pročišćavanje zraka (kemijski filter). Usisna cijev se u bočnom zidu priključuje na crpni bazen, te se cijev stavlja u betonsku zaštitu, a ispušna cijev iz ventilatora vodi do ispusta u vanjskom zidu. U cijenu je uračunat sav potreban rad, materijal, pomoćna sredstva i transporti za komplet izvedbu odzrake.
Za izvedbu stavke potrebno je:  
- razbijanje betona  0,30 m²                                             
- iskop  0,15 m³ materijala                                                       
- beton C16/20   0,15 m³                                                                  
- zatrpavanje mat. iz iskopa  0,00 m³
- odvoz 0,05 m³                                   
- montaža-PVC cijevi  DN 100 mm  l = 4,0 m                         
- montaža-PVC luka 90° DN 100 (kom.2)      
- montaža-PVC luka 30° DN 100 (kom.2)       
 Obračun po komplet izvedenoj ventilacijskoj instalaciji.</t>
  </si>
  <si>
    <r>
      <t xml:space="preserve">Elektromagnetsko induktivno mjerilo protoka.                                                              </t>
    </r>
    <r>
      <rPr>
        <sz val="10"/>
        <rFont val="Calibri"/>
        <family val="2"/>
        <scheme val="minor"/>
      </rPr>
      <t xml:space="preserve">  Mikroprocesorska izvedba, odvojena izvedba, sa samokontrolom, tehničkih karakteristika kako slijedi:
- nazivni promjer i radni tlak: DN 200 PN 10 bara 
- materijal kučišta/zaštita: Polycarbonat, IP67, odvojena izvedba
- senzor IP67 sa 25 m kabela 
- unutrašnji dio mjerača, koji je u dodiru s mjernim medijem: obloga od poliuretana
- procesni priključak: pomično rotirajuće prirubnice od čelika ST 37.2 prema (DIN2501); površinska protukorozivna zaštita prirubnica Zn/Al 
- napajanje univerzalno 100 - 240 VAC / 24 VAC/VDC
-strujni izlaz 4-20mA za registraciju trenutnog protoka
-min 2 izlazna relejna kontakta s mogućnošću podešavanja/parametriranja
- 4 elektrode iz nehrđajućeg čelika 2 mjerne, 1 uzemljenje i 1 za dojavu prazne cijevi,
- mogućnost rezanja malih protoka (Low Flow cut off),
- ukupna greška 0,2 %
- mjerni opseg 1:1000
- Sučelje: LCD osvjetljeni zaslon, 2-linijski, sa tri tipke za parametriranje.
- dozvoljena temp. medija -20 do +50°C (poliuretan)</t>
    </r>
  </si>
  <si>
    <t>C.1</t>
  </si>
  <si>
    <t>SANACIJA KOLEKTORA BEZ ISKOPA</t>
  </si>
  <si>
    <t>C.1.1</t>
  </si>
  <si>
    <t>CCTV video inspekcija kanalizacije prije sanacije uz izdavanje DVD video i pisanog izvještaja sukladno normi HRN EN13508-2. CCTV inspekciju vrši mjeriteljski ispitni laboratorij akreditiran kod Hrvatske akreditacijske agencije sukladno HRN EN ISO/IEC 17025:2007.
Obračun po m' kolektora.</t>
  </si>
  <si>
    <t>Inženjerska analiza izvedenog CCTV snimka za potrebe utvrđivanja stanja kolektora prije izvedbe radova sanacije kolektora. Cilj analize je utvrditi možebitnu razliku stanja kolektora u odnosu na prethodno izrađen snimak korišten pri izradi projekta sanacije.
Obračun po m' kolektora.</t>
  </si>
  <si>
    <t>t</t>
  </si>
  <si>
    <t>C.1.2</t>
  </si>
  <si>
    <t>Sanacija cjelokupnih revizijskih okana cementnim mortom s dodatkom za vodonepropusnost te premaz cijelog okna hidroizolacijskom žbukom.  Posebno obraditi spojeve cjevi sa betonskim oknima. Izrada kinete od betona C 16/20 u visini 2/3 profila u pravilnoj hidrauličkoj liniji. Zamjena poklopca nije predviđena. Jedinična cijena uključuje dobavu i dopremu materijala, sav potreban rad, pomoćna sredstva i transport za kompletnu izvedbu stavke.
Obračun po komadu saniranog okna.</t>
  </si>
  <si>
    <t>C.1.3</t>
  </si>
  <si>
    <t>MONTERSKI RADOVI</t>
  </si>
  <si>
    <t>DN150, min. debljina stijenke nakon otvrdnjavanja CIPP cijevi d= 4,5mm</t>
  </si>
  <si>
    <t>DN190, min. debljina stijenke nakon otvrdnjavanja CIPP cijevi d= 4,5mm</t>
  </si>
  <si>
    <t>DN200, min. debljina stijenke nakon otvrdnjavanja CIPP cijevi d= 4,5mm</t>
  </si>
  <si>
    <t>DN250, min. debljina stijenke nakon otvrdnjavanja CIPP cijevi d= 6,0mm</t>
  </si>
  <si>
    <t>DN290, min. debljina stijenke nakon otvrdnjavanja CIPP cijevi d= 6,0mm</t>
  </si>
  <si>
    <t>DN300, min. debljina stijenke nakon otvrdnjavanja CIPP cijevi d= 6,0mm</t>
  </si>
  <si>
    <t>DN400, min. debljina stijenke nakon otvrdnjavanja CIPP cijevi d= 6,0mm</t>
  </si>
  <si>
    <t>DN490, min. debljina stijenke nakon otvrdnjavanja CIPP cijevi d= 9,0mm</t>
  </si>
  <si>
    <t>DN500, min. debljina stijenke nakon otvrdnjavanja CIPP cijevi d= 12,0mm</t>
  </si>
  <si>
    <t>DN590, min. debljina stijenke nakon otvrdnjavanja CIPP cijevi d= 12,0mm</t>
  </si>
  <si>
    <t>Sanacija postojećih kanalizacijskih cijevi "PACKER" metodom, prema HRN EN 13566-4:2003 ili jednakovrijedno. Jedinična cijena uključuje nabavu, dopremu i ugradnju materijala, sav potreban rad, pomoćna sredstva i transport za kompletnu izvedbu stavke.
Obračun po komadu.</t>
  </si>
  <si>
    <t>Unutarnji profil cijevi DN 150mm.</t>
  </si>
  <si>
    <t>Unutarnji profil cijevi DN 190mm.</t>
  </si>
  <si>
    <t>Unutarnji profil cijevi DN 200mm.</t>
  </si>
  <si>
    <t>Unutarnji profil cijevi DN 290mm.</t>
  </si>
  <si>
    <t>Unutarnji profil cijevi DN 300mm.</t>
  </si>
  <si>
    <t>Unutarnji profil cijevi DN 380mm.</t>
  </si>
  <si>
    <t>Unutarnji profil cijevi DN 390mm.</t>
  </si>
  <si>
    <t>Unutarnji profil cijevi DN 400mm.</t>
  </si>
  <si>
    <t>Unutarnji profil cijevi DN 490mm.</t>
  </si>
  <si>
    <t>C.1.4</t>
  </si>
  <si>
    <t>ZAVRŠNI RADOVI</t>
  </si>
  <si>
    <t>Ispitivanje vodonepropusnosti cjevovoda koji su sanirani CIPP, PACKER i ŠEŠIR metodom po normi HRN EN 1610:2015, od strane akreditiranog i ovlaštenog laboratorija za ispitivanje nepropusnosti kanalizacijskih sustava. Mjeriteljski ispitni laboratorij mora biti akreditiran kod Hrvatske akreditacijske agencije sukladno HRN EN ISO/IEC 17025:2007 i ovlašten od nadležnog Ministarstva uz izdavanje pisanog izvještaja. 
Obračun po m' kolektora.</t>
  </si>
  <si>
    <t>kompl</t>
  </si>
  <si>
    <t>Snimanje stanja rehabilitiranog cjevovoda CCTV kamerom prema situaciji kolektora. Vrši akreditirani ispitni laboratorij sukladno HRN EN ISO/IEC 17025 za postupke prema HRN EN 13508-2.  Stavka obuhvaća i sve potrebne manipulacije i montažne radove potrebne za provedbu snimanja cjevovoda, te predaju protokola na na DVDu u video formatu, te fotodokumentacije sa stacionažama svih karakterističnih mjesta duž trase cjevovoda.
Obračun po m' kolektora.</t>
  </si>
  <si>
    <t>C.2</t>
  </si>
  <si>
    <t>SANACIJA KOLEKTORA SA ISKOPOM</t>
  </si>
  <si>
    <t>C.2.1</t>
  </si>
  <si>
    <t>Iskolčenje trase svih cjevovoda prije početka zemljanih radova s izbacivanjem pomoćnih točaka izvan područja iskopa, stacioniranjem istih i obilježavanjem visina, te kontrolom visina tijekom gradnje. Cijena stavke uključuje sve neophodne terenske i uredske poslove za kompletnu provedbu radova.
Obračun po m' iskolčene trase.</t>
  </si>
  <si>
    <t>C.2.2</t>
  </si>
  <si>
    <t>C.2.3</t>
  </si>
  <si>
    <t>Kompletna izvedba armirano-betonsko-kamenih potpornih zidova betonom C25/30. Prvo se izvodi temeljna traka na uvaljanoj podlozi. Zid se zida s licem od kamena i betonom C25/30 uporedo, u jednostranoj oplati. Kamen grubo tesan, s dubokim reškama, obrađenim cementnim mortom. Predviđena dobava, obrada i doprema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t>
  </si>
  <si>
    <t>C.2.4</t>
  </si>
  <si>
    <t>C.2.5</t>
  </si>
  <si>
    <t>C.2.6</t>
  </si>
  <si>
    <t>C.2.7</t>
  </si>
  <si>
    <t>C.2.8</t>
  </si>
  <si>
    <t>Nabava i doprema materijala te izvedba zaštite obloge oko cijevi koje su duboko položene i na mjestima križanja s ostalim cjevovodima, betonom C20/25. U jediničnoj cijeni stavke obuhvaćena je armatura B500B i oplata te sav potreban materijal, rad, pomoćna sredstva i transport za kompletnu izvedbu.
Obračun po m³.</t>
  </si>
  <si>
    <t>Nabava, doprema i postavljanje čeličnih ploča širine 2,50 m za prijelaz automobila preko iskopanog rova za vrijeme izvođenja radova.
Obračun po komadu mostića.</t>
  </si>
  <si>
    <t>Strojno razbijanje i skidanje asfaltnog zastora i betonskih površina bez obzira na debljinu sloja. Na mjestima gdje je potrebno, razbijanje i skidanje obaviti ručno i uz pomoć ručnog pneumatskog alata, što je uključeno u cijenu stavke. Uključeno skidanje asfalta ili betona za kućne priključke. Skinuti asfaltni i betonski materijal utovariti na vozilo i odvesti na deponiju.
Obračun po m² skinutog, utovarenog i odvezenog asfalta ili betona.</t>
  </si>
  <si>
    <t>Doprema sa skladišta, istovar, spuštanje u rov i kompletna ugradba lukova od DUKTILE nodularnog lijeva, za tlačne kanalizacijske cjevovode. Spoj je rastavljivi, sidreni, bez-vijčani, s brtvenim prstenom i mehanizmom zaključavanja,  zaštićen gumenom manžetom. Na dijelu rova pod utjecajem mora/podzemne vode uz rad ronioca. U cijenu uključen sav spojni materijal.
Obračun po kompletno izvedenom spoju.</t>
  </si>
  <si>
    <t>Doprema sa skladišta, istovar, manipulacija i kompletna ugradba DUKTIL fazonskih komada na naglavak. Spoj je rastavljivi, sidreni, bez-vijčani, s brtvenim prstenom i mehanizmom zaključavanja,  zaštićen gumenom manžetom. Na dijelu rova pod utjecajem mora/podzemne vode uz rad ronioca.  U cijenu stavke uključen i sav spojni materijal (vijci, brtve i sl).
Obračun po kompletno izvedenom spoju.</t>
  </si>
  <si>
    <t>PN 25 bara - rastavljivi, sidreni, bez-vijčani spoj , s brtvenim prstenom i mehanizmom zaključavanja</t>
  </si>
  <si>
    <t>PN 10 bara  - TYTON spoj</t>
  </si>
  <si>
    <t>Nabava, doprema i istovar na skladište gradilišta lukova iz DUKTIL nodularnog lijeva s obostranim naglavkom. Lukovi iste kvalitete kao i cijevi, sa spojem tipa "TYTON" za PN 10 bara s EPDM brtvom i omotom oko spoja. Drugi spoj je na naglavak i to rastavljivi, sidreni, bez-vijčani, s brtvenim prstenom i mehanizmom zaključavanja,  zaštićen gumenom manžetom. U svemu prema standardu HRN EN 545:2010. Uz lukove nabaviti i dopremiti sav potreban spojni i brtveni materijal, te potrebne alate za montažu prema uputama proizvođača.
Napomena: Za rastavljivi, sidreni, bez-vijčani spoj nudi se originalni MMK komad. Alternativno se može nuditi jednakovrijedni MK lučni komad ili jednakovrijedni MMK lučni komad s umetkom za spoj na cijevi.
Obračun po kompletno dobavljenom luku.</t>
  </si>
  <si>
    <t>MMK 30 lučni komad</t>
  </si>
  <si>
    <t>MMK 45 lučni komad</t>
  </si>
  <si>
    <t>MMQ 90 lučni komad</t>
  </si>
  <si>
    <t>PN 10 bara - prirubnica / TYTON spoj</t>
  </si>
  <si>
    <t>PN 25 bara prirubnica / rastavljivi, sidreni, bez-vijčani spoj , s brtvenim prstenom i mehanizmom zaključavanja</t>
  </si>
  <si>
    <t xml:space="preserve">Nabava, doprema i istovar na skladište gradilišta vodovodnih cijevi iz DUKTIL nodularnog lijeva. Prva vrsta spoja za PN 10 bara je TYTON kolčak s EPDM brtvom i omotom oko spoja. Drugi spoj je na naglavak i to rastavljivi, sidreni, bez-vijčani, s brtvenim prstenom i mehanizmom zaključavanja (za prijenos uzdužnih sila bez izvedbe sidrenih blokova),  zaštićen gumenom manžetom.  Cijevi su klase C40, sve prema normi HRN EN 545:2010, duljine 6,00 m. Vanjska zaštita je legura cink-aluminija s najmanje 400 g/m², i završni epoxi premaz u plavoj boji, a unutarnja zaštita je cementna obloga za pitku vodu. Jediničnom cijenom obuhvaćen je sav spojni i brtveni materijal, brtva je od EPDM-a prema HRN EN 681-1:2003/A3:2007, kao i mazivno sredstvo za montažu.
Obračun po m' cijevi.                                                            </t>
  </si>
  <si>
    <t>Kompletna izrada svih spojeva cijevi i fazonskih komada pomoću naglavaka.  Prva vrsta spoja za PN 10 bara je TYTON kolčak s EPDM brtvom i omotom oko spoja. Drugi spoj je na naglavak i to rastavljivi, sidreni, bez-vijčani, s brtvenim prstenom i mehanizmom zaključavanja,  zaštićen gumenom manžetom. Spojevi u svemu prema uputama proizvođača. Uključeno je spuštanje cijevi i fazonskih komada na pripremljenu posteljicu ili u okno, poravnanje po pravcu i niveleti uz kontrolu geodetskim instrumentom, čišćenje spojnih mjesta, priprema i postava brtvi, uvlačenje u naglavak i sve ostalo. Nakon izvedenog spoja spoj zaštititi omotom prema uputama Proizvođača. Takoder, uključeni su potrebni pomoćni radovi, postavljanje komada koji se spajaju u položaj prema monterskom planu, pomoćna sredstva (pomoćne skele, podupore, ručne dizalice, pridržavanja i sl.).
Obračun po m' kompletno spojenog cjevovoda, uključivo: cijevi međusobno, cijevi + fazonski komadi, fazonski kom. + fazonski kom.</t>
  </si>
  <si>
    <t>Nabava, doprema i istovar na skladište gradilišta fazonskih komada s fleksibilnim spojem, odnosno kolčakom i fazonskih komada s prirubničkim spojem od DUKTIL nodularnog lijeva prema HRN EN 545:2010. Fazonski komadi s vanjskom zaštitom (pocinčano i epoxy) i unutarnjom zaštitom za pitku vodu (cementni mort za pitku vodu). Jediničnom cijenom obuhvaćen je sav spojni i brtveni materijal, armirana brtva je od EPDM-a prema HRN EN 681-1:2003/A3:2007, kao i mazivno sredstvo za montažu. Za vijčane spojeve dobaviti vijke sa maticama i podloškama, kao i armirane brtve prema, prema normi HRN EN 1092-2:2001. Spojevi tipa tipa "TYTON" za PN 10 bara s EPDM brtvom i omotom oko spoja. Drugi spoj je na naglavak i to rastavljivi, sidreni, bez-vijčani, s brtvenim prstenom i mehanizmom zaključavanja,  zaštićen gumenom manžetom.
Obračun po kompletno dobavljenom fazonskom komadu sa spojnim materijalom.</t>
  </si>
  <si>
    <t>Strojno-ručni iskop rova pod utjecajem podzemne vode, bez obzira na kategoriju terena i neovisno o dubini iskopa. Uključeno crpljenje površinske i podzemne i ugradnja oplate-razupiranje rova za zaštitu od obrušavanja, sa svim potrebnim radom, roniocem i opremom za radove pod podzemnom vodom. Materijal  se utovaruje i odvozi na trajnu deponiju što je  obračunato stavkom odvoza. Jediničnom cijenom stavke   obuhvatiti i sve potrebne radove-troškove na dopremi, ugradnji, vađenju-demontaži i transportu oplate. Dno kanala isplanirati  (eventualna udubljenja ispuniti kamenom sitneži krupnoće zrna do 4- 16 mm). Pažljivi  iskop oko postojećih instalacija te njihovo osiguranje i podupiranje.
Obračun po m³ iskopanog materijala u sraslom stanju.</t>
  </si>
  <si>
    <t>Teleskopski poklopac Ø  600 mm (okrugli)</t>
  </si>
  <si>
    <t>Teleskopski poklopac Ø  800 mm (okrugli)</t>
  </si>
  <si>
    <t>Poklopac Ø  600 mm (okrugli), sa četvrtastim okvirom</t>
  </si>
  <si>
    <t>Vodotijesan poklopac Ø  600 mm</t>
  </si>
  <si>
    <t>S.17.3</t>
  </si>
  <si>
    <t>S.17.4</t>
  </si>
  <si>
    <t>S.17.5</t>
  </si>
  <si>
    <t>S.17.6</t>
  </si>
  <si>
    <t>S.17.7</t>
  </si>
  <si>
    <t>S.17.8</t>
  </si>
  <si>
    <t>S.¸5</t>
  </si>
  <si>
    <t>S.7.7</t>
  </si>
  <si>
    <t>S.7.8</t>
  </si>
  <si>
    <t>S.7.9</t>
  </si>
  <si>
    <t>Strojno-ručni iskop rova pod utjecajem podzemne vode, bez obzira na kategoriju terena i neovisno o dubini iskopa. Uključeno crpljenje površinske i podzemne i ugradnja oplate-razupiranje rova za zaštitu od obrušavanja, sa svim potrebnim radom, ronioc i opremom za radove pod podzemnom vodom. Materijal  se utovaruje i odvozi na trajnu deponiju što je  obračunato stavkom odvoza.  Jediničnom cijenom stavke   obuhvatiti i sve potrebne radove-troškove na dopremi, ugradnji, vađenju-demontaži i transportu oplate. Dno kanala poravnati  (eventualna udubljenja ispuniti kamenom sitneži krupnoće zrna do 4- 16 mm). Pažljivi iskop oko postojećih instalacija te njihovo osiguranje i podupiranje.
Obračun po m³ iskopanog materijala u sraslom stanju.</t>
  </si>
  <si>
    <t>Strojno-ručni iskop  za izvedbu proširenja i produbljenja rova na mjestima izrade raznih građevina na trasi. Uključeno razupiranje za zaštitu od obrušavanja, sa svim potrebnim radom i materijalom te crpljenje površinske i podzemne vode. Materijal  se utovaruje i odvozi na trajnu deponiju što je  obračunato stavkom odvoza. Jediničnom cijenom stavke   obuhvatiti i sve potrebne radove-troškove na dopremi, ugradnji, vađenju-demontaži i transportu oplate. 
Obračun po m³ iskopanog materijala u sraslom stanju.</t>
  </si>
  <si>
    <t xml:space="preserve">MMB otcjepni komad s kolčacima </t>
  </si>
  <si>
    <t>Poklopac svj. otvor 800x800 mm klasa D400</t>
  </si>
  <si>
    <t>Mimovod od cijevi PEHD DN 250 mm PN 16 bara</t>
  </si>
  <si>
    <t>min. svjetli otvor Ø 600, vodotijesan - klasa D 400</t>
  </si>
  <si>
    <r>
      <t xml:space="preserve">Strojno-ručni iskop  za izvedbu proširenja i produbljenja rova na mjestima izrade raznih građevina na trasi (kanalizacijska i  okna na tlačnim cjevovodima, ...). Uključeno razupiranje za zaštitu od obrušavanja, sa svim potrebnim radom i materijalom te crpljenje površinske i podzemne vode.  Materijal  se utovaruje i odvozi na trajnu deponiju što je  obračunato stavkom odvoza.  </t>
    </r>
    <r>
      <rPr>
        <sz val="10"/>
        <color rgb="FF7030A0"/>
        <rFont val="Calibri"/>
        <family val="2"/>
        <scheme val="minor"/>
      </rPr>
      <t>Jediničnom cijenom stavke   obuhvatiti i sve potrebne radove-troškove na dopremi, ugradnji, vađenju-demontaži i transportu oplate. 
Obračun po m³ iskopanog materijala u sraslom stanju.</t>
    </r>
  </si>
  <si>
    <t>D.7</t>
  </si>
  <si>
    <t>D.7.1</t>
  </si>
  <si>
    <t>HAVARIJSKI ISPUSTI</t>
  </si>
  <si>
    <t>Betoniranje dna, zidova i pokrovne ploče okana na tlačnom cjevovodu, vodonepropusnim betonom (vodonepropusnost ispitati prema HRN EN 12390-8). Zidove okana izvoditi u dvostranoj oplati uz obavezno pervibriranje. Debljine zidova i dna su 20 cm, ploče 15 cm. Uključena je armatura (ČELIK: B500B) s količinom od 100 kg armature za 1 m³ betona. U ploči ostaviti otvor za ugradnju poklopca. Cijenom je obuhvaćena obrada spojeva cijevi i okana.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</si>
  <si>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Betoniranje dna, zidova i pokrovne ploče kanalizacijskih revizijskih okana, vodonepropusnim betonom (vodonepropusnost ispitati prema HRN EN 12390-8). Zidove okana izvoditi u dvostranoj oplati uz obavezno pervibriranje. Uključena je armatura (ČELIK: B500B) s količinom od 100 kg aramture za 1 m³ betona. U ploči ostaviti otvor za ugradnju poklopca. Osiguravanje vodonepropusnosti unutrnjih površina je obradom cementnim mortom sa zaglađivanjem površina ili vodonepropusnom masom. Kinetu u dnu obraditi u hidraulički ispravnom obliku, betonom C16/20, a površinski zagladiti do crnog sjaja. Cijenom je obuhvaćena obrada spojeva cijevi i okana. Jedinična cijena uključuje nabavu, dopremu i ugradnju betona, oplatu, sav potreban rad, materijal, pomoćna sredstva i transport za kompletnu izvedbu stavke.
Obračun po kompletno izvedenom oknu.</t>
  </si>
  <si>
    <t>Betoniranje dna, zidova i pokrovnih ploča vodovodnog okna redukcijske stanice vodonepropusnim betonom (vodonepropusnost ispitati prema HRN EN 12390-8).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150 kg aramture za 1 m³ betona. Vertikalni prilaz u okno sukladno zakonskoj regulativi iz zaštite na radu. Jedinična cijena uključuje nabavu, dopremu i ugradnju betona, oplatu, sav potreban rad, materijal, pomoćna sredstva i transport za kompletnu izvedbu stavke.
Obračun po kompletno izvedenom oknu.</t>
  </si>
  <si>
    <t>Betoniranje dna, zidova i pokrovnih ploča vodovodnog okna redukcijske stanice vodonepropusnim betonom (vodonepropusnost ispitati prema HRN EN 12390-8).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135 kg aramture za 1 m³ betona. Vertikalni prilaz u okno sukladno zakonskoj regulativi iz zaštite na radu. Jedinična cijena uključuje nabavu, dopremu i ugradnju betona, oplatu, sav potreban rad, materijal, pomoćna sredstva i transport za kompletnu izvedbu stavke.
Obračun po kompletno izvedenom oknu.</t>
  </si>
  <si>
    <t>Betoniranje dna, zidova i pokrovne ploče kanalizacijskih revizijskih okana, vodonepropusnim betonom (vodonepropusnost ispitati prema HRN EN 12390-8). Zidove okana izvoditi u dvostranoj oplati uz obavezno pervibriranje. Uključena je armatura (ČELIK: B500B) s količinom od 150 kg aramture za 1 m³ betona. U ploči ostaviti otvor za ugradnju poklopca. Osiguravanje vodonepropusnosti unutrnjih površina je obradom cementnim mortom sa zaglađivanjem površina ili vodonepropusnom masom. Kinetu u dnu obraditi u hidraulički ispravnom obliku, betonom C16/20, a površinski zagladiti do crnog sjaja. Cijenom je obuhvaćena i ugradnja odgovarajućih spojnica za spoj cjevi na okno te njihova obrada spojeva cijevi i okana. Jedinična cijena uključuje nabavu, dopremu i ugradnju betona, oplatu, sav potreban rad, materijal, pomoćna sredstva i transport za kompletnu izvedbu stavke.
Obračun po kompletno izvedenom oknu.</t>
  </si>
  <si>
    <t>Kompletna izvedba  vodomjernog okna  unutarnjih dimenzija 180 x 100 cm i prosječne visine 180 cm. Uključeno: betoniranje dna 25 cm, zidova 25 cm i ploče 20 cm betonom C35/45. Beton ugrađivati pomoću pervibratora, posebnu pažnju obratiti na vodonepropusnost spoja između zida i cijevi. Uključivo s ljestvama od čelika AISI 316L za vertikalni prilaz, ljestve izrađene sukladno zakonskoj regulativi iz zaštite na radu.  U ploču ugraditi lijevano željezni pokolopac  dim. 600x600, nabava, doprema i ugradnja uiključena u stavku. Sve kompletno s izradom, montažom i demontažom glatke oplate te izravnavanjem  eventualnih neravnina unutarnjih površina okna ako nisu potpuno ravne i glatke. Uključena je armatura (ČELIK: B500B) s količinom od 150 kg aramture za 1 m³ betona.   Jedinična cijena uključuje nabavu, dopremu i ugradnju betona, oplatu, sav potreban rad, materijal, pomoćna sredstva i transport za kompletnu izvedbu stavke.
Obračun po kompletno izvedenom oknu.</t>
  </si>
  <si>
    <r>
      <t xml:space="preserve">Betoniranje dna, zidova i pokrovne ploče </t>
    </r>
    <r>
      <rPr>
        <sz val="10"/>
        <color theme="7"/>
        <rFont val="Calibri"/>
        <family val="2"/>
        <scheme val="minor"/>
      </rPr>
      <t>ulaznog okna</t>
    </r>
    <r>
      <rPr>
        <sz val="10"/>
        <rFont val="Calibri"/>
        <family val="2"/>
        <scheme val="minor"/>
      </rPr>
      <t>, vodonepropusnim betonom (vodonepropusnost ispitati prema HRN EN 12390-8). Zidove izvoditi u dvostranoj oplati uz obavezno pervibriranje</t>
    </r>
    <r>
      <rPr>
        <sz val="10"/>
        <color theme="7"/>
        <rFont val="Calibri"/>
        <family val="2"/>
        <scheme val="minor"/>
      </rPr>
      <t>. Debljine dna 20 cm, zidova 20 cm i ploče 15 cm, uključivo s izradom vijenca za poklopac debljine 20 cm.</t>
    </r>
    <r>
      <rPr>
        <sz val="10"/>
        <rFont val="Calibri"/>
        <family val="2"/>
        <scheme val="minor"/>
      </rPr>
      <t xml:space="preserve"> Uključena je armatura (ČELIK: B500B) s količinom od 100 kg aramture za 1 m³ betona. U ploči ostaviti otvor za ugradnju poklopaca. </t>
    </r>
    <r>
      <rPr>
        <sz val="10"/>
        <color theme="7"/>
        <rFont val="Calibri"/>
        <family val="2"/>
        <scheme val="minor"/>
      </rPr>
      <t>Uključena i ugradnja</t>
    </r>
    <r>
      <rPr>
        <sz val="10"/>
        <rFont val="Calibri"/>
        <family val="2"/>
        <scheme val="minor"/>
      </rPr>
      <t xml:space="preserve"> vertikalnih prilaza u okno sukladno zakonskoj regulativi iz zaštite na radu. Cijenom je obuhvaćena </t>
    </r>
    <r>
      <rPr>
        <sz val="10"/>
        <color theme="7"/>
        <rFont val="Calibri"/>
        <family val="2"/>
        <scheme val="minor"/>
      </rPr>
      <t xml:space="preserve">i ugradnja odgovarajućih spojnica za spajanje cjevovoda </t>
    </r>
    <r>
      <rPr>
        <sz val="10"/>
        <rFont val="Calibri"/>
        <family val="2"/>
        <scheme val="minor"/>
      </rPr>
      <t>te obrada spojeva cijevi i zidova. Jedinična cijena stavke uključuje dobavu i dopremu betona, oplatu, sav potreban rad, materijal, pomoćna sredstva i transport za kompletnu izvedbu stavke.
Obračun po m³.</t>
    </r>
  </si>
  <si>
    <t>Kompletna izvedba standardnog vodomjernog okna za 1 vodomjer, unutarnjih dimenzija 60 x 60 cm i prosječne visine 80 cm. Uključeno: betoniranje trakastog temelja zidova okna betonom C20/25, dimenzija 20x10 cm, zidanje zidova okna od pune opeke, deblj. 12 cm, cementnim mortom, ugradnja poklopca zajedno s izradom betonskog vijenca okna betonom C20/25 s min. poveznom armaturom, izvedba poda okna iz čistog kamenog agregata 16/32 mm debljine 10 cm, nabava, doprema i ugradnja lijevanoželjeznog poklopca s ugradnim okvirom, veličine 500/500 mm, nosivosti 50 kN.
Obračun po kompletno izrađenom oknu.</t>
  </si>
  <si>
    <t>Kompletna izvedba standardnog vodomjernog okna za 2-3 vodomjera, unutarnjih dimenzija 60 x 80 cm i prosječne visine 80 cm. Uključeno: betoniranje trakastog temelja zidova okna betonom C20/25, dimenzija 20x10 cm, zidanje zidova okna od pune opeke, deblj. 12 cm, cementnim mortom, ugradnja poklopca zajedno s izradom betonskog vijenca okna betonom C20/25 s min. poveznom armaturom, izvedba poda okna iz čistog kamenog agregata 16/32 mm debljine 10 cm, nabava, doprema i ugradnja lijevanoželjeznog poklopca s ugradnim okvirom, veličine 600/600 mm, nosivosti 250 kN.
Obračun po kompletno izrađenom oknu.</t>
  </si>
  <si>
    <t>Betoniranje dna, zidova i pokrovne ploče vodovodnih okana vodonepropusnim betonom (vodonepropusnost ispitati prema HRN EN 12390-8). U dnu okna ostavlja se otvor u koji se ugrađuje tucanik zbog procjeđivanja vode u teren.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100 kg aramture za 1 m³ betona.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</si>
  <si>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Betoniranje dna, zidova i pokrovne ploče vodovodnih okana vodonepropusnim betonom (vodonepropusnost ispitati prema HRN EN 12390-8). U dnu okna ostavlja se otvor u koji se ugrađuje tucanik zbog procjeđivanja vode u teren. Beton ugrađivati pomoću pervibratora, posebnu pažnju obratiti na vodonepropusnost spoja između zida i cijevi. Sve kompletno s izradom, montažom i demontažom glatke oplate te izravnavanjem  eventualnih neravnina unutarnjih površina okna ako nisu potpuno ravne i glatke. Uključena je armatura (ČELIK: B500B) s količinom od 150 kg aramture za 1 m³ betona.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</si>
  <si>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Nabava, doprema i istovar na skladište gradilišta, te nakon toga doprema sa skladišta, istovar, manipulacija i ugradnja  tipskih ljestvi od inox čelika AISI 316L za potrebe vertikalne komunikacije. Ljestve su dim. 45x15 cm, s međusobno povezanim prečkama profila ø 16 mm na razmaku 30 cm. Ljestve  sukladne s pozitivnim zakonskim propisima o zaštiti na radu i normama. Ljestve se ugrađuju u zid, uključeno je bušenje rupa u zidu i mort za ugradnju. Završna obrada  jetkanje i pasivizacija sve u kupelji. U cijenu je uračunat sav potreban materijal, rad, pomoćna sredstva i transporti.
Obračun po komadu.</t>
  </si>
  <si>
    <t>Strojno-ručni iskop rova na dijelu trase koja je pod utjecajem mora. Iskop u suhom do kote + 0,50 m n.m bez obzira na kategoriju terena i neovisno o dubini iskopa. Dubina, širina iskopa i pokos stranica rova prema uzdužnom profilu i detaljima. Sva eventualna oštećenja zbog neprimijenjene zaštite i nestručnog rada past će na teret izvoditelja radova. Uključena ugradnja oplate-razupiranje rova za zaštitu od obrušavanja, sa svim potrebnim radom i materijalom te crpljenje površinske i podzemne vode. Materijal  se utovaruje i odvozi na trajnu deponiju što je  obračunato stavkom odvoza. Pažljivi ručni iskop oko postojećih instalacija te njihovo osiguranje i podupiranje. Jediničnom cijenom stavke   obuhvatiti i sve potrebne radove-troškove na dopremi, ugradnji, vađenju-demontaži i transportu oplate.
Obračun po m³ iskopanog materijala u sraslom stanju.</t>
  </si>
  <si>
    <t>Strojno-ručni iskop rova na dijelu trase koja je pod utjecajem mora. Iskop pod utjecajem mora/podzemne vode, iskop  ispod kote + 0,50 m n.m, bez obzira na kategoriju terena i neovisno o dubini iskopa. Uključena ugradnja oplate-razupiranje rova za zaštitu od obrušavanja, sa svim potrebnim radom, roniocem i opremom za radove pod morem. Materijal  se utovaruje i odvozi na trajnu deponiju što je  obračunato stavkom odvoza. Jediničnom cijenom stavke   obuhvatiti i sve potrebne radove-troškove na dopremi, ugradnji, vađenju-demontaži i transportu oplate te crpljenje površinske i podzemne vode. Dno kanala isplanirati  (eventualna udubljenja ispuniti kamenom sitneži krupnoće zrna do 4- 16 mm). Pažljivi  iskop oko postojećih instalacija te njihovo osiguranje i podupiranje.
Obračun po m³ iskopanog materijala u sraslom stanju</t>
  </si>
  <si>
    <t>Strojno-ručni iskop  za izvedbu proširenja i produbljenja rova pod utjecajem mora na mjestima izrade raznih građevina na trasi (kanalizacijska i  okna na tlačnom cjevovodu, ...). Uključeno razupiranje za zaštitu od obrušavanja, sa svim potrebnim radom i materijalom te radom ronioca i crpljenje površinske i podzemne vode. Materijal  se utovaruje i odvozi na trajnu deponiju što je  obračunato stavkom odvoza. Jediničnom cijenom stavke   obuhvatiti i sve potrebne radove-troškove na dopremi, ugradnji, vađenju-demontaži i transportu oplate.
Obračun po m³ iskopanog materijala u sraslom stanju.</t>
  </si>
  <si>
    <t>Strojno-ručni iskop rova na dijelu trase koja je pod utjecajem mora. Iskop pod utjecajem mora/podzemne vode, iskop  ispod kote + 0,50 m n.m, bez obzira na kategoriju terena i neovisno o dubini iskopa. Uključena ugradnja oplate-razupiranje rova za zaštitu od obrušavanja, sa svim potrebnim radom, roniocem i opremom za radove pod morem. Materijal  se utovaruje i odvozi na trajnu deponiju što je  obračunato stavkom odvoza. Jediničnom cijenom stavke   obuhvatiti i sve potrebne radove-troškove na dopremi, ugradnji, vađenju-demontaži i transportu oplate te crpljenje površinske i podzemne vode. Dno kanala poravnati  (eventualna udubljenja ispuniti kamenom sitneži krupnoće zrna do 4- 16 mm). Pažljivi ručni iskop oko postojećih instalacija te njihovo osiguranje i podupiranje.
Obračun po m³ iskopanog materijala u sraslom stanju.</t>
  </si>
  <si>
    <t>Strojno-ručni iskop  za izvedbu proširenja i produbljenja rova pod utjecajem mora na mjestima izrade raznih građevina na trasi (vodovodna okna, hidranti, ...). Uključeno razupiranje za zaštitu od obrušavanja, sa svim potrebnim radom i materijalom te radom ronioca i crpljenje površinske i podzemne vode. Materijal  se utovaruje i odvozi na trajnu deponiju što je  obračunato stavkom odvoza.  Jediničnom cijenom stavke   obuhvatiti i sve potrebne radove-troškove na dopremi, ugradnji, vađenju-demontaži i transportu oplate.
Obračun po m³ iskopanog materijala u sraslom stanju.</t>
  </si>
  <si>
    <t>Izrada, nabava, doprema i postavljanje privremene informacijske ploče. Ploča treba sadržavati amblem EU, tekst: "Europska Unija", hrvatsku zastavu, informacije o korištenim sredstvima, naziv projekta, naziv korisnika i sve ostale podatke sukladno naputku naručitelja. Prije izrade ploče sa nadzornim inženjerom i predstavnikom naručitelja definirati dimenzije i točan sadržaj. Ploče moraju biti postavljene na vidljivom mjestu, sigurno utemeljene i otporne na atmosferske uvjete. U slučaju oštećenja ploče, Izvođač će ju zamijeniti o svom trošku. Stavka obuhvaća i uklanjanje ploča po završetku izvođenja radova.
Obračun po komadu postavljene ploče.</t>
  </si>
  <si>
    <t>Izrada, nabava, doprema i postavljanje trajne informacijske ploče. Ploča treba sadržavati amblem EU, tekst: "Europska Unija", hrvatsku zastavu, informacije o korištenim sredstvima, naziv projekta i sve ostale podatke sukladno naputku naručitelja. Prije izrade ploče sa nadzornim inženjerom i predstavnikom naručitelja definirati dimenzije i točan sadržaj. Ploče moraju biti postavljene na vidljivom mjestu, sigurno utemeljene i otporne na atmosferske uvjete. 
Obračun po komadu postavljene ploče.</t>
  </si>
  <si>
    <t>Ishođenje suglasnosti za prekop javne površine od nadležnog upravitelja javne ceste temeljem dobivenog prometnog rješenja, a sukladno dinamici izvođenja radova predviđeno od strane izvođača. Stavka obuhvaća ishođenje potrebnog broja dozvola za prekop na cijeloj duljini trase.
Obračun prema računu nadležnog upravitelja javne ceste.</t>
  </si>
  <si>
    <t>Nabava, doprema i ugradnja u rov pijeska 0-8 mm koji se ugrađuje kao obloga i zaštita cijevi bočno i iznad tjemena cijevi, prema detalju rova.
Obračun po m³ ugrađenog pijeska u zbijenom stanju.</t>
  </si>
  <si>
    <t>Nabava, doprema i ugradnja u rov pijeska 0-4 mm koji se ugrađuje kao podloga, obloga i zaštita cijevi bočno i iznad tjemena cijevi, prema detalju rova.
Obračun po m³ ugrađenog pijeska u zbijenom stanju.</t>
  </si>
  <si>
    <t>Nabava, doprema i ugradnja u rov kamenog materijala frakcije 4-16 mm koji se ugrađuje kao obloga i zaštita cijevi bočno i iznad tjemena cijevi, prema detalju rova. Jedinična cijena stavke uključuje sav potreban rad,  materijal i transporte za kompletnu izvedbu stavke.
Obračun po m³ ugrađenog kamenog materijala u zbijenom stanju.</t>
  </si>
  <si>
    <t>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Iskaz količina ugrađenog asfalta: za samostalni rov s jednom instalacijom (kanalizacija ili vodovod) količina se iskazuje za tu instalaciju, a na mjestima gdje je zajednički rov količina se iskazuje na način: 2/3 kanalizacija, 1/3 vodovod.
Obračun po m² ugrađenog sloja.</t>
  </si>
  <si>
    <t>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Obračun po m² ugrađenog sloja.</t>
  </si>
  <si>
    <t>Nabava, doprema i istovar na odlagalište gradilišta i istovar  lukova od staklenim vlaknima ojačane duromerne plastike na temelju nezasićene poliesterske smole (GRP) proizvedene prema HRN EN 14364:2013, lukovi i osnovna cijev moraju biti međusobno sukladni. Lukovi se dobavljaju za savladavanje horizontalnih i/ili vertikalnih kutova na trasi kanalizacije.  Svi lukovi tjemene nosivosti min. SN 10000.
Obračun po komadu dobavljenog luka.</t>
  </si>
  <si>
    <t>Nabava, doprema i istovar na odlagalište gradilišta i istovar  lukova od termoplastičnih materijala (PE, PP ili PVC), u skladu s odabranim materijalom i tipom cjevovoda. Lukovi se dobavljaju za savladavanje horizontalnih i/ili vertikalnih kutova na trasi kanalizacije.  Svi lukovi tjemene nosivosti min. SN8.
Obračun po komadu dobavljenog luka.</t>
  </si>
  <si>
    <t>Nabava, doprema i istovar na odlagalište gradilišta i istovar  lukova od staklenim vlaknima ojačane duromerne plastike na temelju nezasićene poliesterske smole (GRP) proizvedene prema HRN EN 14364:2013, tjemena nosivost SN10000, u skladu s odabranim materijalom i tipom cjevovoda. Lukovi se dobavljaju za savladavanje horizontalnih i/ili vertikalnih kutova na trasi kanalizacije.  
Obračun po komadu dobavljenog luka.</t>
  </si>
  <si>
    <t>DN240, min. debljina stijenke nakon otvrdnjavanja CIPP cijevi d= 6,0mm</t>
  </si>
  <si>
    <t>Unutarnji profil cijevi DN 240mm.</t>
  </si>
  <si>
    <t>Unutarnji profil cijevi DN 250mm.</t>
  </si>
  <si>
    <t>Nabava, dobava i ugradnja u rov pijeska frakcije 0-8 mm kao podloga cijevi. Jedinična cijena stavke uključuje sav potreban rad, materijal i transporte za kompletnu izvedbu stavke.
Obračun po m³ ugrađenog pijeska u zbijenom stanju.</t>
  </si>
  <si>
    <t>Nabava, dobava i ugradnja u rov pijeska 0-8 mm koji se ugrađuje kao obloga i zaštita cijevi bočno i iznad tjemena cijevi, prema detalju rova. Spojna mjesta cijevi ostaviti slobodna dok se ne ispitaju montirane dionice na vodonepropusnost.
Obračun po m³ ugrađenog pijeska u zbijenom stanju.</t>
  </si>
  <si>
    <t>Visokotlačno hidrodinamičko čišćenje i ispiranje kanalizacije  upotrebom specijalnog kombiniranog vozila sa canal-jet sustavom i sustavom za recikliranje vode za čišćenje kapaciteta 400 l/min, tlaka 200 do 1000 bar. Dužina cjevovoda u ovoj stavci je zbroj duljina predviđenih za sanaciju CIPP, PACKER i ŠEŠIR metodom, a nisu uključene dionice koje se saniraju iskopom i zamjenom.
Obračun po m'.</t>
  </si>
  <si>
    <t>Visokotlačno hidrodinamičko čišćenje i ispiranje revizijskih okana upotrebom specijalnog kombiniranog vozila sa canal-jet sustavom i sustavom za recikliranje vode za čišćenje kapaciteta 400 l/min, tlaka 200 do 1000 bar.
Obračun po komadu.</t>
  </si>
  <si>
    <t>Izvlačenje i zbrinjavanje neopasnog otpadnog materijala nastalog čišćenjem kanalizacije i zbrinjavanje istog sukladno propisima RH.
Obračun po toni.</t>
  </si>
  <si>
    <t>Rad specijalne freze i robota za čišćenje korjenja i ostalih naslaga u kanalizacijskim cijevima.
Obračun po satu.</t>
  </si>
  <si>
    <t>Sanacija kanalizacijskih cjevovoda bez iskopavanja, upotrebom CIPP metode  ili jednakovrijedno uz sav potrebni matrijal i opremu, prema HRN EN 13566-4:2003 - Nabava, doprema i ugradnja poliesterske CIPP cijevi. CIPP cijev mora imati minimalno dva sloja upijajućeg netkanog poliesterskog filca i biti konstruirana tako da podnese instalacijske tlakove, te imati zaštitni sloj (coating) od polipropilena (PP) minimalne debljine 0,5 mm. U ponudi je potrebno priložiti Potvrdu o sukladnosti građevnog proizvoda (poliesterske CIPP cijevi) s HRN EN 13566-4:2003 - Plastični cjevni sustavi za obnavljanje podzemnih netlačnih mreža za odvodnju i kanalizaciju - 4. dio: Obnavljanje nanošenjem strukturiranih duromernih slojeva na terenu sukladno Zakonu o građevnim proizvodima, prema iskazanim promjerima i debljinama stijenki.
Obračun po m'.</t>
  </si>
  <si>
    <t>Sanacija spojeva direktnih priključaka na kolektor, tehnologijom „šešir“. Minimalna eksenzija šešira u laterami cijev mora biti 150 mm. Obod šešira mora prekrivati kolektor/cjevovod ne manje od 50mm. Stavka sadrži sve troškove nabave, dobave i ugradnje te sve energente i sav potreban dodatni repromaterijal.
Obračun po komadu.</t>
  </si>
  <si>
    <t>Ispitivanje vodonepropusnosti revizijskih okana nakon sanacije, po normi HRN EN 1610:2015. Mjeriteljski ispitni laboratorij je akreditiran kod Hrvatske akreditacijske agencije sukladno HRN EN ISO/IEC 17025:2007 i ovlašten od nadležnog Ministarstva uz izdavanje pisanog izvještaja.
Obračun po komadu.</t>
  </si>
  <si>
    <t>Izrada geodetske snimke i elaborata izvedenog stanja kanalizacijskog sustava, te predaja investitoru u papirnatom (3x) i elektronskom formatu. Obuhvaćeno je snimanje položaja i dubine cijevi, te položaj okana. Dokumentacija treba biti izrađena u DWG formatu, s jasnim statusom svake pojedine dionice (CIPP rehabilitacija, PACKER rehabilitacija, rehabilitacija sa iskopavanjem, zadržano postojeće stanje i sl.). Cijena stavke sadrži sve terenske i uredske radove, situacijski plan trase s naznačenim kotama terena i kotama nivelete okana i izradu položajnih skica lomnih točaka.
Obračun po kompletu.</t>
  </si>
  <si>
    <t xml:space="preserve">Izrada nacrta izvedenog stanja, te predaja investitoru u papirnatom (3x) i elektronskom formatu. Projekt treba biti izrađen u AUTO CAD-u, sa jasnim statusom svake pojedine dionice(CIPP sanacija, PACKER sanacija, zadržano postojeće stanje i sl.).
Obračun po kompletu. </t>
  </si>
  <si>
    <t>Čišćenje radnog pojasa i uklanjanje materijala, te dovođenje gradilišta u prvobitno stanje po završetku radova.
Obračun po kompletu.</t>
  </si>
  <si>
    <t>Ishodovanje svih potrebnih suglasnosti i rješenja od nadležnih institucija za izvođenje predmetnih radova uključujući izradu elaborata privremene regulacije prometa na prometnicama u vrijeme radova (prometni projekt). Elaborat je potrebno izraditi u šest primjeraka prije početka radova na prometnicama u skladu s važećim propisima i uvjetima nadležne uprave za ceste. U stavku je uključena i regulacija prometa za vrijeme trajanja radova.
Obračun kompletno izvedenih radova.</t>
  </si>
  <si>
    <t>Rad specijalnih samohodnih robota glodalica za pripremu, prilagođavanje/obradu, te uklanjanje betonskih naslaga i prepreka iz kanalizacijskih cijevi i priključaka prije ugradnje CIPP cijevi, te za otvaranje lateralnih priključaka nakon instalacije CIPP cijevi.
Obračun po satu.</t>
  </si>
  <si>
    <t>Demontaža postojeće stolarije/bravarije  (koja se zbog dotrajalosti zamjenjuju novom) uz minimalna oštećenja sa vanjske i unutranje strane. U cijenu uključena sva potrebna zaštita, rezanje, demontaža te odvoz bravarije na deponiju koju osigurava izvođač radova.
Obračun po kompletno demontiranom komadu zajedno sa okvirom.</t>
  </si>
  <si>
    <t>Demontaža i rezanje postojećih fazonskih komada, armatura  i crpnih agregata (2.kom) u unutrašnjosti crpne stanice i zasunske komore, koji se zbog dotrajalosti zamjenjuju novima.  Jedinična cijena stavke uključuje rezanje, demontažu prijevoz kolicima i kamionom, te utovar i istovar sa kamiona, odnosno sav potreban rad i materijal za kompletnu izradu stavke.  
Obračun po kompletno demontiranim fazonskim komadima i armaturama.</t>
  </si>
  <si>
    <t>Okrugli otvor fi 150 mm</t>
  </si>
  <si>
    <t>Okrugli otvor fi 200 mm</t>
  </si>
  <si>
    <t>Nabava, dobava i ugradnja parkovnik rubnjaka. Rubnjaci se postavljaju na razmaku 2 cm. Uključena i izrada betona ta temelj rubnjaka. Jedinična cijena stavke uključuje sav potreban rad, materijal, pomoćna sredstva i transporte za izvedbu stavke. Obračunat će se stvarno izvedeni radovi.
Obračun po m' ugrađenih rubnjaka.</t>
  </si>
  <si>
    <t>Čišćenje, pranje, odmašćivanje tlačnim peračem svih unutarnjih površina postojeće crpne stanice (crpni bazen, kanali rešetke, zasunsko okno...), te zidarski obraditi i sanirati oštećene površine reparaturnim mortom. U jediničnu cijenu uračunat sav potreban rad, materijal i transporti za izvedbu stavke.
Obračun po m² površine.</t>
  </si>
  <si>
    <t>otvor fi 150 mm</t>
  </si>
  <si>
    <t>otvor fi 200 mm</t>
  </si>
  <si>
    <t>Kompletno zatvaranje i zidarska obrada novo probijenih  otvora za prolaz cijevi u crpnoj stanici.  Prodor je potrebno zatvoriti odgovarajućim materijalima da se postigne vodootporno i plinotijesno brtvljenje. U jediničnu cijenu uračunat sav potreban rad, materijal i transporti za izvedbu stavke.
Obračun po komadu.</t>
  </si>
  <si>
    <t>Kompletno zatvaranje i zidarska obrada novo probijenih  otvora za prolaz cijevi u vanjskom zidu CS i kanalu.  Prodor je potrebno zatvoriti odgovarajućim materijalima. U jediničnu cijenu uračunat sav potreban rad, materijal i transporti za izvedbu stavke.
Obračun po komadu.</t>
  </si>
  <si>
    <t>Kompletna zidarska obrada  otvora kod ugradnje stolarije. Cijena uključuje dovođenje otvora u oblik potreban za ugradnju stolarije, uz sva potrebna štemanja, ispune, špric žbukanje špaleta grubim i finim cementnim mortom, te popravke na unutarnjim i vanjskim plohama zidova prema postojećoj strukturi, a prije završne obrade.  Stavka uključuje i završnu obradu površina nakon ugradnje prozora/vrata. U jediničnu cijenu uračunat sav potreban rad, materijal i transporti za izvedbu stavke.
Obračun po komadu.</t>
  </si>
  <si>
    <t>Izrada, dobava i ugradnja vanjskih prozorskih klupčica od punog PVC-a. Montaža na poliuretansku pjenu.  Klupčica širine do 35 cm. U jediničnu cijenu uračunat sav potreban rad, materijal i transporti za izvedbu stavke. 
Obračun po komadu.</t>
  </si>
  <si>
    <t>Kompletno zatvaranje i zidarska obrada novo probijenog  otvora za prolaz cijevi odzrake u  vanskom zidu CS.  Prodor je potrebno zatvoriti odgovarajućim materijalima. Stavka uključuje i zatvaranje otvora sa vanjske strane žaluzinom sa mrežicom. U jediničnu cijenu uračunat sav potreban rad, materijal i transporti za izvedbu stavke.
Obračun po komadu.</t>
  </si>
  <si>
    <t>Izrada, nabava, doprema i ugradnja vanjskih prozorskih klupčica od punog PVC-a. Montaža na poliuretansku pjenu.  Klupčica širine do 35 cm. U jediničnu cijenu uračunat sav potreban rad, materijal i transporti za izvedbu stavke. 
Obračun po komadu.</t>
  </si>
  <si>
    <t>Kompletno zatvaranje i zidarska obrada novo probijenih  otvora za prolaz cijevi u zidovima crpne.  Prodor je potrebno zatvoriti odgovarajućim materijalima da se postigne vodootporno i plinotijesno brtvljenje. U jediničnu cijenu uračunat sav potreban rad, materijal i transporti za izvedbu stavke.
Obračun po komadu.</t>
  </si>
  <si>
    <t>Izravnavnje i priprema  unutarnjih površina stropa i zidova građevine za ličenje.  Priprema se sastoji od dersovanja što uključuje štemanje svih neravnina i nakupina procijeđenog cementnog mlijeka, te zaribavanje istih finim cementnim mortom. U jediničnu cijenu uračunat sav potreban rad, materijal i transporti za izvedbu stavke.
Obračun po m² površine.</t>
  </si>
  <si>
    <t>Nabava, doprema i ugradnja keramičkih zidnih pločica I klase tipa “Greis”, boje prema izboru Investitora, koje se polažu na zid  svih prostorija do visine  H=2,00m.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</si>
  <si>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podnih nekliznih pločica I klase tipa “Greis”, boje prema izboru Investitora, koje se polažu na pod svih prostorija.  Na postojeću podlogu nakon što su skinute stare pločice izvesti sloj samonivelirajuće mase za izravnavanje poda.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</si>
  <si>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zidnih pločica I klase tipa “Greis”, boje prema izboru Investitora, koje se polažu na zid prostorije CS do visine stropne ploče, H=2,15m.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</si>
  <si>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podnih nekliznih pločica I klase tipa “Greis”, boje prema izboru Investitora, koje se polažu na pod prostorije CS  Na postojeću podlogu nakon što su skinute stare pločice izvesti sloj samonivelirajuće mase za izravnavanje poda.Pločice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</si>
  <si>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zidnih pločica I klase tipa “Greis”, boje prema izboru Investitora, koje se polažu na zid svih prostorija  do visine  H=2,00m.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</si>
  <si>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zidnih pločica I klase tipa “Greis”, boje prema izboru Investitora, koje se polažu na zid prostorije za smještaj elektro opreme do visine stropne ploče, H=2,00m.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</si>
  <si>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doprema i ugradnja keramičkih podnih nekliznih pločica I klase tipa “Greis”, boje prema izboru Investitora, koje se polažu na pod prostorije za smještaj elektro opreme.  Na postojeću podlogu nakon što su skinute stare pločice izvesti sloj samonivelirajuće mase za izravnavanje poda. Pločice se polažu u odgovarajuće ljepilo predviđeno za ovakve građevine. Pločice se postavljaju na 5 mm fugu, a na rubove ugrađuju uzidne ukrasne zaštite. Nakon polaganja fugiranje izvesti fugirnom masom u boji po izboru projektanta ili Investitora. Postavljene pločice moraju biti potpuno čiste i uredno postavljene.   U jediničnu cijenu uračunat sav potreban rad, materijal i transporti za izvedbu stavke.
Obračun po m² postavljenih pločica.</t>
  </si>
  <si>
    <t>Nabava, dobava sveg materijala i kompletna izvedba ličenja površinama potpornog zida. Nijansiranje sloja prema izboru Investitora. Izvedba svih faza radova, uključivo predradnje prema uputama Proizvođača.   Prije nanošenja završnog sloja, potrebno je postojeće betonske dijelove zida sanirati, što uključuje skidanje labavih dijelova  i obnova površina reparaturnim mortom. U jediničnu cijenu uračunat sav potreban rad, materijal i transporti za izvedbu stavke.
Obračun po m² površine.</t>
  </si>
  <si>
    <t>Nabava, dobava sveg materijala i kompletna izvedba završnog sloja na svim vanjskim  površinama pročelja. Nijansiranje sloja prema izboru Investitora. Izvedba svih faza radova, uključivo predradnje prema uputama Proizvođača.   Prije nanošenja završnog sloja, potrebno je postojeće betonske dijelove fasade sanirati, što uključuje skidanje labavih dijelova fasade i obnova površina reparaturnim mortom. U jediničnu cijenu uračunat sav potreban rad, materijal i transporti za izvedbu stavke.
Obračun po m² površine.</t>
  </si>
  <si>
    <t>Nabava i dobava sveg materijala i kompletna izvedba završnog sloja na svim vanjskim  površinama pročelja. Nijansiranje sloja prema izboru Investitora. Izvedba svih faza radova, uključivo predradnje prema uputama Proizvođača.   Prije nanošenja završnog sloja, potrebno je postojeće betonske dijelove fasade sanirati, što uključuje skidanje labavih dijelova fasade i obnova površina reparaturnim mortom. U jediničnu cijenu uračunat sav potreban rad, materijal i transporti za izvedbu stavke.
Obračun po m² površine.</t>
  </si>
  <si>
    <t>Brtveni uložak za prolaz cijevi fi 100 mm</t>
  </si>
  <si>
    <t>Nabava, doprema i kompletna ugradnja brtvenog elementa za podore cijevi kroz armiranobetonski zid. Brtveni element se ugrađuje u postojećem zidu u otvoru izbušenom krunskom pilom.Brtveni element je izrađen od EPDM gume i inoxa AISI 316 a unutar elementa se nalaze listići čijim uklanjanjem se otvor brtvenog elementa prilagođava promjeru cijevi.  Nakon ugradnje cijevi brtveni element se priteže vijcima koji su integrirani u brtveni element. Brtveni element se isporučuje zajedno sa mazivom za instalaciju. Brtveni element mora biti certificiran za S90  minuta protupožarnosti prema HRN DIN 4012-9 normi te za 4 bar vodotjesnosti i 2,5 bar plinotjesnosti.
Obračun po komadu.</t>
  </si>
  <si>
    <t xml:space="preserve">Nabava, doprema i kompletna ugradnja sanitarnih elemenata prvoklasne proizvodnje u bijeloj boji, sve komplet gotovo i funkcionalno. 
Obračun po komadu. </t>
  </si>
  <si>
    <t>Nabava, doprema i kompletna ugradnja brtvenog elementa za podore cijevi kroz armiranobetonski zid. Brtveni element se ugrađuje u postojećem zidu u otvoru izbušenom krunskom pilom. Brtveni element je izrađen od EPDM gume i inoxa AISI 316 a unutar elementa se nalaze listići čijim uklanjanjem se otvor brtvenog elementa prilagođava promjeru cijevi.  Nakon ugradnje cijevi brtveni element se priteže vijcima koji su integrirani u brtveni element. Brtveni element se isporučuje zajedno sa mazivom za instalaciju. Brtveni element mora biti certificiran za S90  minuta protupožarnosti prema HRN DIN 4012-9 normi te za 4 bar vodotjesnosti i 2,5 bar plinotjesnosti.
Obračun po komadu.</t>
  </si>
  <si>
    <t xml:space="preserve">Kompletna izrada sanacije postojeće kopnene dionice sigurnosnog preljev CS.  Stavka uključuje sve potrebne radove, zemljane i ostale radove. Zarezivanje i skidanje sfaltna, te kasnija obnova na dijelu prolaza po prometnici.  Stojno-ručni iskop rova i vađenje postojeće cijevi. Dobava, doprema i polaganje u rov pijeska 0-4 mm kao podloga cijevi, odnoso 0-8 kao obloga cijevi.  Dobava i doprema materijela, te strojno zatrpavanje preostalog dijela rova zamjenskim kamenim materijalom, frakcije 0-64 mm. Betoniranje zidova, poda i pokrovne ploče okna, betonom C30/37.   Uključena sva potrebna armatura. Izrada okna uključuje i dobavu,doprema, izradu, montiranje i skidanje oplate.   Nabava, doprema i ugradnja ljevanoželjeznog polopca , veličine 600/600 mm, nosivosti 400kN.  Odvoz viška materijala iz iskopa nakon završenog zatrpavanja, na deponiju.                                       </t>
  </si>
  <si>
    <t>Predviđa se stolarija izrađena od PVC-a postojanog i otpornog na vremenske utjecaje, koji sadrži UV stabilizator koji spriječava promjenu boje i starenje materijala.  Stolarija je izrađena od peterokomornih profila, trostruko brtvljenje, u bijeloj boji. Profili su ojačani pocinčanim čelikom dimenzioniranim prema smjernicama proizvođača. Ostakljenja prosora i ostakljenih dijelova vrata ke trostrukim izolacijskim staklom. Sva stolarija se isporučuje komplet  s okovom s ugrađenim sistemom dodatnog prozračivanja, u bijeloj boji, poluolivama za prozore, kvakama sa štitnicima, bravom i cilindrom s tri ključa za vrata, te pričvrsnim materijalom.U cijenu stavke uključiti izradu, dobavu,i montažu stolarije , uvijanje turbo vijcima te zaptivanje poliuretanskom pjenom, odnosno sve potrebno za potpuno dovršenje stavke.  Prije izrade stolarije sve mjere obavezno uzeti na samoj građevini.
Obračun po komadu.</t>
  </si>
  <si>
    <t>Okrugli otvor fi 225 mm</t>
  </si>
  <si>
    <t>otvor fi 225 mm</t>
  </si>
  <si>
    <t>Ličenje kružnog željeznog nosača za vađenje pumpi u objektu. Stavka uključuje skidanje starog naličja i hrđe, odmašćivanje podloge, nanošenje temeljnog premaza i nanošenje završnog premaza.  
Obračun po 1 m' saniranog nosača, sve komplet.</t>
  </si>
  <si>
    <t>Doprema s odlagališta gradilišta,  spuštanje u rov, te kompletna montaža fleksibilnih PVC cijevi za elektro instalacije.  Stavkom uključeno iskop kanala, polaganje PVC cijevi u pješčanu oblogi i zatrpavanje, te završna obrada rova.  U cijenu je uračunat sav potreban rad, materijal, pomoćna sredstva i transporti za komplet izvedbu odzrake.
Za izvedbu stavke potrebno je:  
- razbijanje betona/obnova 4,00 m²                                             
- iskop  1,50 m³ materijala                                                       
- pijesak 0-8   0,50 m³     
- beton   0,30 m³                                                                 
- zatrpavanje mat. iz iskopa  0,50 m³
- odvoz 1,00 m³                                   
- montaža/polaganje-PVC cijevi  DN 50 mm  l =5,0 m
Obračun po komplet izvedenom radu.</t>
  </si>
  <si>
    <t>Doprema s skladišta gradilišta, istovar, manipulacija i kompletna ugradba-montaža  PVC cijevi DN 100 i  lukova  za odzračivanje crpne stanice u dužini od 3,5 m.  Stavkom uključeno spajanje PVC cijevi i lukova, te povezivanje crpnog bazena i uređaja za pročišćavanje zraka (kemijski filter). Usisna cijev se u bočnom zidu priključuje na crpni bazen, te se cijev stavlja u betonsku zaštitu, a ispušna cijev iz ventilatora vodi do ispusta u vanjskom zidu. U cijenu je uračunat sav potreban rad, materijal, pomoćna sredstva i transporti za komplet izvedbu odzrake.
Za izvedbu stavke potrebno je:  
- razbijanje betona  0,30 m²                                             
- iskop  0,15 m³ materijala                                                       
- beton C16/20   0,15 m³                                                                  
- zatrpavanje mat. iz iskopa  0,00 m³
- odvoz 0,05 m³                                   
- montaža-PVC cijevi  DN 100 mm  l = 4,0 m                         
- montaža-PVC luka 90° DN 100 (kom.2)            
Obračun po komplet izvedenoj ventilacijskoj instalaciji.</t>
  </si>
  <si>
    <t xml:space="preserve">Nabava i dobava na odlagalište gradilišta kanalizacijskih cijevi od staklenim vlaknima ojačane duromerne plastike na temelju nezasićene poliesterske smole (GRP) proizvedene prema HRN EN 14364:2013. Tjemena nosivost SN10000. U cijenu stavke uključen je sav spojni i brtveni materijal (za međusobno spajanje cijevi i spajanje cijevi i okna).
Obračun po m' dobavljenih cijevi. </t>
  </si>
  <si>
    <t xml:space="preserve">Nabava i dobava na odlagalište gradilišta kanalizacijskih cijevi od staklenim vlaknima ojačane duromerne plastike na temelju nezasićene poliesterske smole (GRP) proizvedene prema HRN EN 14364:2013. Tjemena nosivost SN10 000. U cijenu stavke uključen je sav spojni i brtveni materijal (za međusobno spajanje cijevi i spajanje cijevi i okna).
Obračun po m' dobavljenih cijevi. </t>
  </si>
  <si>
    <r>
      <t>Izrada vertikalnog vođenja kolktora SK-7. Stavka obuhvaća izrdau betonske obloge oko ljevano željeznog cjevovoda, debljina obloge minimalne debljine 20 cm. Oblogu izvesti betonom C16/20, cca 1.8 m</t>
    </r>
    <r>
      <rPr>
        <sz val="10"/>
        <color theme="7"/>
        <rFont val="Trebuchet MS"/>
        <family val="2"/>
      </rPr>
      <t>³</t>
    </r>
    <r>
      <rPr>
        <sz val="10"/>
        <color theme="7"/>
        <rFont val="Calibri"/>
        <family val="2"/>
        <scheme val="minor"/>
      </rPr>
      <t>. Jedinična cijena obuhvaća kompletan rad, materijal, oplatu za izvedbu kompltne betonske obloge.
Obračun po kompletu.</t>
    </r>
  </si>
  <si>
    <t>Doprema s skladišta gradilišta, istovar, spuštanje u rov i kompletna montaža cijevi za tlačni kanalizacijski cjevovod iz duktil nodularnog lijeva. Predhodno cijev postaviti na  posteljicu i poravnati u horizontalnom i vertikalnom smjeru. Prije umetanja i pritiskanja brtve u žljeb naglavka, potrebno je isti očistiti od eventualnih nečistoća i premazati, a tek onda umetnuti brtvu. Cijevi su duljine 6,0 m, a proizvode se s naglavkom i spajaju Tyton spojem uključujući odgovarajuću brtvu od NBR-a za radni pritisak do max. 40 bara. Nakon izvedenog spoja spoj zaštititi omotom prema uputama Proizvođača. Jedinična cijena stavke uključuje sve potrebne radove, materijale, pomoćna sredstva i transporte za kompletnu izvedbu stavke.
Obračun po m' ugrađene cijevi.</t>
  </si>
  <si>
    <t>Doprema sa skladišta, istovar, spuštanje u rov i kompletna ugradba lukova od DUKTILE nodularnog lijeva, za tlačne kanalizacijske cjevovode. Nakon izvedenog spoja spoj zaštititi omotom prema uputama Proizvođača. U cijenu stavke uključen i sav spojni materijal (brtve i sl).
Obračun po kompletno izvedenom spoju.</t>
  </si>
  <si>
    <t>Doprema sa skladišta, istovar, manipulacija i kompletna ugradba DUKTIL fazonskih komada sa  spojem na tyton kolčak. U cijenu stavke uključen i sav spojni materijal (vijci, brtve i sl). Nakon izvedenog spoja spoj zaštititi omotom prema uputama Proizvođača.
Obračun po kompletno izvedenom spoju.</t>
  </si>
  <si>
    <t>Monterski radovi na spajanju kućnih priključaka i kolektora. Doprema s odlagališta gradilišta,  spuštanje u rov, te kompletna montaža odabrane cijevi iz monterskih radova. Jediničnom cijenom obuhvaćeni svi monterski radovi kao i ispitivanje vodonepropusnosti. Cijenom jednog priključka obuhvaćeno je:</t>
  </si>
  <si>
    <t>Monterski radovi na spajanju kućnih priključaka i kolektora. Dobava s odlagališta gradilišta,  spuštanje u rov, te kompletna montaža odabrane cijevi iz monterskih radova. Jediničnom cijenom obuhvaćeni svi monterski radovi kao i ispitivanje vodonepropusnosti. Cijenom jednog priključka obuhvaćeno je:</t>
  </si>
  <si>
    <t>Izvedba križanja s elektroinstalacijama i EKI instalacijama koje se nalaze na trasi - niveleti cjevovoda pa ih je potrebno preložiti u suradnji s nadležnim institucijama. Prelaganje pretpostavlja iskop u duljini cca 3,0 m s jedne i druge strane od križanja, zaštita instalacije pijeskom frakcije 0-8 mm i zatrpavanje do vrha rova, ugradnja zaštitne i upozoravajuće trake i sve što čini postojeću instalaciju. Sva eventualna oštećenja zbog neprimijenjene zaštite i nestručnog rada past će na teret izvoditelja radova. Jedinična cijena stavke uključuje sav potreban rad, materijal i transport za kompletnu izvedbu stavke.
Obračun po komplet izvedenom križanju.</t>
  </si>
  <si>
    <t>Izvedba križanja  s postojećim vodovodom na trasi projektiranog kanalizacijskog cjevovoda. Uključeno je pridržavanje (podupiranje), osiguranje i zaštita te ugradnja obloge pijeskom frakcije 0-8 mm, pocinčana i upozoravajuća traka prema važećim propisima,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</si>
  <si>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Nabava, doprema i ugradnja PVC DN 160 mm tvrde zaštitne cijevi za zaštitu postojećih elektroinstalacija i EKI instalacija koje se vode u zajedničkom rovu, paralelno uz projektirani cjevovod. Zahvat obavljati u suradnji s nadležnim institucijama Stavkom su obuhvaćeni svi potrebni radovi, sitni materijal, pomoćna sredstva i dr. za kompletnu izvedbu.
Obračun po m' kompletno postavljene zaštitne cijevi.</t>
  </si>
  <si>
    <t>Radovi na prelaganju i izmještanju postojećih elektroinstalacija i EKI instalacija, koje se nalaze na projektiranoj trasi rova te ih je potrebno premjestiti na propisanu udaljenost. Prelaganje čini iskop rova širine 0,60 m i dubine 0,80 m, odvoz materijala na deponiju, pijesak 0-8 mm za posteljicu i zaštitu cijevi, ugradnju zaštitne i upozoravajuće trake prema važećim propisima i tehničkim uvjetima za određeni tip instalacija i zatrpavanje rova.  Za 1 m' duljine prelaganja potrebno je 0,50 m³ iskopa i odvoza, 0,25 m³ pijeska i 0,25 m³ zatrpavanja.
Obračun po m' duljine prelaganja, komplet sa svim radovima.</t>
  </si>
  <si>
    <t>Probijanje ogradnih zidova od kamena ili betona za prolaz cijevi te sanacija nakon dovršetka radova. U cijenu je uključen sav potreban rad i materijal.
Obračun po m³.</t>
  </si>
  <si>
    <t>Izrada, doprema i ugradnja montažne AB ploče za montažnu crpnu stanicu dimenzija prema nacrtima, betonom C25/30. U ploči ostaviti otvor za ugradnju poklopca. Jediničnom cijenom je uključena i izrada temelja montažne ploče,  betonom C20/25. U cijenu je uračunat sav potreban rad, oprema, armatura, materijal, oplata, transport i ugradnja.
Obračun po kom ugrađene ploče.</t>
  </si>
  <si>
    <t>Spuštanje u rov cjevovoda ili okno, postavljanje u položaj za montažu i montaža kompleta hidranata. Spajanje pomoću prirubnice i naglavka. Uključeno je čišćenje spojnih mjesta, priprema i postava brtvi, spajanje vijcima s maticom i pritezanje te spajanje naglavkom. Hidranti nakon postave moraju biti vertikalni. Postavljaju se na betonski temeljni blok, prethodno izveden.
Obračun po kompletno izvedenom spajanju hidranta.</t>
  </si>
  <si>
    <t>Doprema sa skladišta gradilišta, istovar i  kompletna montaža potopljene kanalizacijske crpke s karakteristikama prema opisu. U stavci je uključena i montaža donjeg postolja s koljenom, vodilice s gornjim nosačem za pričvršćenje vodilice i lancem. Zajedno sa samom pumpom obuhvaćena je ugradnja i sve prateće opreme, uključeni su svi potrebni građ. materijal sitna oprema i pribor za izvedbu.
Obračun po  kompletu ugrađene crpke.</t>
  </si>
  <si>
    <t>Dobava sa skladišta gradilišta, istovar i  kompletna montaža potopljene kanalizacijske crpke s karakteristikama prema opisu. U stavci je uključena i montaža donjeg postolja s koljenom, vodilice s gornjim nosačem za pričvršćenje vodilice i lancem. Zajedno sa samom pumpom obuhvaćena je ugradnja i sve prateće opreme, uključeni su svi potrebni građ. materijal sitna oprema i pribor za izvedbu.
Obračun po  kompletu ugrađene crpke.</t>
  </si>
  <si>
    <t xml:space="preserve">Nabava, doprema i istovar na odlagalište gradilišta kanalizacijskih cijevi za kućne priključke, od PE, PP ili PVC materijala,  uključivo spojni i brtveni materijal. Minimalni unutarnji promjer cijevi je DN 160 mm.
Obračun po m' dobavljene cijevi.                                   </t>
  </si>
  <si>
    <t xml:space="preserve">Reducir račva DN 250/160 45° mm </t>
  </si>
  <si>
    <t xml:space="preserve">PEHD Reducir račva DN 250/160 45° mm </t>
  </si>
  <si>
    <t xml:space="preserve">Nabava, doprema i istovar na odlagalište gradilišta kanalizacijskih cijevi za kućne priključke, od PE, PP ili PVC materijala,  uključivo spojni i brtveni materijal. Minimalni unutarnji promjer cijevi je DN 160 mm.
Obračun po m' dobavljene cijevi. Materijal PP, PE, PVC,                      </t>
  </si>
  <si>
    <t>Nabava, doprema i istovar na odlagalište gradilišta i istovar  sedla / spojnica za spajanje cijevi kućnih priključaka profila DN 160 mm direktno na cijev kolektora od PE, PP ili PVC materijala. Uz sedlo / spojnicu dobaviti sav potreban spojni i brtveni materijal (manžete i sl.).
Obračun po komadu dobavljenog sedla / spojnice.</t>
  </si>
  <si>
    <t>Nabava, doprema i istovar na odlagalište gradilišta i istovar  sedla za spajanje cijevi kućnih priključaka profila DN 160 mm direktno na cijev kolektora od staklenim vlaknima ojačane duromerne plastike na temelju nezasićene poliesterske smole (GRP) proizvedene prema HRN EN 14364:2013. Uz sedlo  dobaviti sav potreban spojni i brtveni materijal (spojnice, brtve i sl.).
Obračun po komadu dobavljenog sedla.</t>
  </si>
  <si>
    <t>Nabava, doprema i istovar na privremenu deponiju gradilišta tipskog biofiltera za odzraku početnih okana kanalizacije, na dugim dionicama malih padova, te u prekidnom oknu tlačnog voda. Tipski proizvod pripremljen je za postavljanje u okvir tipskog ljevanoželjeznog poklopca. Patrona biofiltera je za pročišćavanje zraka Q=10-20 m³/h. Dimenzije filterskog uloška: promjer DN 600 mm i visina max. 500 mm.
Prije narudžbe proizvoda potrebno je provjeriti slobodnu visinu okna  (ugradbenu dimenziju proizvoda), sukladno izmjerenom potrebno je izvršiti narudžbu istog.
Obračun po jednom dobavljenom komadu.</t>
  </si>
  <si>
    <t>Nabava, doprema i istovar na privremenu deponiju gradilišta tipskog biofiltera za odzraku početnih okana kanalizacije, na dugim dionicama malih padova, te u prekidnom oknu tlačnog voda. Tipski proizvod pripremljen je za postavljanje u okvir tipskog ljevanoželjeznog poklopca. Patrona biofiltera je za pročišćavanje zraka Q=10-20 m³/h. Dimenzije filterskog uloška: promjer DN 600 mm i visina max. 500 mm. Prije narudžbe proizvoda potrebno je provjeriti slobodnu visinu okna  (ugradbenu dimenziju proizvoda), sukladno izmjerenom potrebno je izvršiti narudžbu istog.
Obračun po jednom dobavljenom komadu.</t>
  </si>
  <si>
    <t>Doprema sa skladišta gradilišta, istovar i kompletna montaža sedla / spojnica za spajanje cijevi kućnih priključaka profila DN 160 mm direktno na cijev kolektora od PE, PP ili PVC materijala. U cijenu stavke uključeno bušenje cijevi kolektora krunskim svrdlom i kompletna montaža sedla / spojnice, ljepilo, spojnice i sl., te sav potreban rad i materijal.
Obračun po komadu montiranog sedla / spojnice.</t>
  </si>
  <si>
    <t>Doprema sa skladišta gradilišta, istovar i kompletna montaža  sedla za spajanje cijevi kućnih priključaka profila DN 160 mm direktno na cijev kolektora od staklenim vlaknima ojačane duromerne plastike na temelju nezasićene poliesterske smole (GRP) proizvedene prema HRN EN 14364:2013. U cijenu stavke uključeno bušenje cijevi kolektora krunskim svrdlom i kompletna montaža sedla / spojnice, ljepilo, spojnice i sl., te sav potreban rad i materijal.
Obračun po komadu montiranog sedla.</t>
  </si>
  <si>
    <t xml:space="preserve">Nabava i dobava na odlagalište gradilišta kanalizacijskih cijevi od staklenim vlaknima ojačane duromerne plastike na temelju nezasićene poliesterske smole (GRP) proizvedene prema HRN EN 14364:2013. Tjemena nosivost SN10000. U cijenu stavke uključen je sav spojni i brtveni materijal (za međusobno spajanje cijevi i spajanje cijevi i okna). Cijevi se montiraju između ulaznog okna, CS i retencijskog bazena.
Obračun po m' dobavljenih cijevi. </t>
  </si>
  <si>
    <t>Dobava materijala, izrada i ugradnja metalnih zaštitnih dvokrilnih vrata elektroormara od nehrđajućeg čelika W.Nr. 1.4404 (AISI 316L) - inox-a dim. 1,85x1,95 m. Cijenom obuhvatiti sav materijal za izradu i pričvršćivanje vrata, dopremu i montažu vrata. Vrata su opremljena s polucilindar bravicom za prihvat tipskog sustava zaključavanja Komunalanog društva.
Obračun po komplet dobavljenim i ugrađenim vratima.</t>
  </si>
  <si>
    <t>Kompletna izvedba armirano-betonsko-kamenog potpornog / obložnog zida betonom C25/30. Potporni zid se izvodi oko usjeka za smještaj CS Bršljanovica od betona s licem od kamena, vel. 0.30 m x (1.50-3,15) m, ukupne dužine 28 m. Temelj zida je dim. 50x100 cm. Prvo se izvodi temeljna traka na uvaljanoj podlozi. Zid se zida s licem od kamena i betonom C25/30 uporedo. Kamen grubo tesan, s dubokim reškama, obrađenim cementnim mortom. Predviđena dobava, obrada i doprema kamena iz kamenoloma ili uporaba kamena iz iskopa. U zidove ugraditi "barbakane" od PVC cijevi DN 100 mm / 5 m² površine zida. Uključena je armatura (ČELIK: B500B) s količinom od 100 kg aramture za 1 m³ betona i sva potrebna oplata i skela za izvedbu zida. Krunu zida obraditi cementim mortom, kao profilirana traka. U cijenu stavke uključeni svi potrebni zemljani radovi oko iskopa temelja zida kao i sva potrebna zatrpavanja materijalom iza gotovog zida. Cijena uključuje sve potrebne radove, materijale, transporte, opremu i pomoćna sredstva za kompletnu izvedbu.
Obračun po m³ zida i temelja.</t>
  </si>
  <si>
    <t>Izrada izvedbenog projekata za sve radove obuhvaćene ovim troškovnikom, koristeći podatke iskolčenja evidentiranih okana na terenu, kućnih priključaka, trasa postojećih instalacija i ostalo, sve u skladu s glavnim projektom, građevinskom dozvolom i sukladno odabranoj tehnologiji izvođenja radova Izvođača. Izvedbeni projekt mora obuhvatiti potrebne projekte raznih struka, ovisno o predmetu radova (građevinski, strojarski, elektrotehnički, geotehnički i dr.) izrađen sukladno Zakonu o gradnji. Izvođač je dužan Izvedbeni projekt imati na gradilištu prilikom izvođenja radova. Cijena stavke uključuje sve potrebne terenske i uredske radove za izradu projekta. Izvedbeni projekt izraditi u šest tiskanih primjeraka i dva primjerka na digitalnom mediju.
Obračun po kompletu.</t>
  </si>
  <si>
    <t>Izrada geodetskog elaborata iskolčenja projektiranog cjevovoda i građevina, kojeg je obavezno po Zakonu o gradnji imati na gradilištu prilikom izvođenja radova. Geodetski elaborat izraditi u skladu s važećim Zakonima te predati kao digitalnu snimku u .dwg formatu na digitalnom mediju kao i tri tiskana uvezana primjerka. Cijena stavke uključuje sve neophodne terenske i uredske radove za kompletnu izradu.
Obračun po kompletu.
Napomena: OBRAČUNATI RADOVI ZA SVE GRUPE RADOVA OBUHVAĆENE OVIM TROŠKOVNIKOM (kanalizacija, kanalizacijska crpna stanica, vodoopskrba i redukcijska stanica)</t>
  </si>
  <si>
    <t>Izrada projekta izvedenog stanja sa svim izmjenama i dopunama na građevini koje su nastale tijekom gradnje u odnosu na glavni i izvedbeni projekt. Projekt sadrži situacijski plan trase cjevovoda i objekata u MJ 1:1000 (ili prikladno mjerilo katastra), zatim izvedene trase svih cjevovoda (kanalizacija i priključci, vodovod s priključcima i hidrantima, NUS) u vidu uzdužnih profila (kote nivelete i terena, dna rova, položaj i dubina cijevi i okana te položaj i skicu lomnih točaka cjevovoda), poprečne presjeke, izvedbene detalje i radioničke nacrte sa svim objektima na mreži uz opis svih parametara i funkcija izvedenih građevina prema glavnom i izvedbenom projektu. Projekt izvedenog stanja izraditi u tri (3) tiskana primjerka i dva primjerka na digitalnom mediju, prije ishođenja Potvrde o završetku radova.
Obračun po kompletu.
Napomena: OBRAČUNATI RADOVI ZA SVE GRUPE RADOVA OBUHVAĆENE OVIM TROŠKOVNIKOM (kanalizacija, kanalizacijska crpna stanica, vodoopskrba i redukcijska stanica)</t>
  </si>
  <si>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Izraditi u .dwg formatu na digitalnom mediju uz tri primjerka uvezanog i ovjerenog elaborata, s time da se najmanje 4 primjerka moraju predati Investitoru za potrebe tehničkog pregleda. Jedinična cijena stavke uključuje sve terenske i uredske radove, te materijale za izradu elaborata.
Obračun po kompletu.
Napomena: OBRAČUNATI RADOVI ZA SVE GRUPE RADOVA OBUHVAĆENE OVIM TROŠKOVNIKOM (kanalizacija, kanalizacijska crpna stanica, vodoopskrba i redukcijska stanica)</t>
  </si>
  <si>
    <t>Izrada elaborata izvedenog stanja za GIS prilagođenog traženoj formi Investitora. Koristiti sve elemente iz projekta izvedenog stanja. Izraditi prema formi i naputku Investitora koji diktira način unosa podataka u .dwg nacrt radi prilagodbe programu koji se koristi kao podloga za GIS. Predati kao digitalnu snimku u .dwg formatu na CD-u uz dva primjerka uvezanog elaborata.
Obračun po kompletu.
Napomena: OBRAČUNATI RADOVI ZA SVE GRUPE RADOVA OBUHVAĆENE OVIM TROŠKOVNIKOM (kanalizacija, kanalizacijska crpna stanica, vodoopskrba i redukcijska stanica)</t>
  </si>
  <si>
    <t>Izrada geodetskog elaborata iskolčenja projektiranog cjevovoda i građevina, kojeg je obavezno po Zakonu o gradnji imati na gradilištu prilikom izvođenja radova. Geodetski elaborat izraditi u skladu s važećim Zakonima te predati kao digitalnu snimku u .dwg formatu na digitalnom mediju kao i tri tiskana uvezana primjerka. Cijena stavke uključuje sve neophodne terenske i uredske radove za kompletnu izradu.
Obračun po kompletu.</t>
  </si>
  <si>
    <t>Izrada elaborata izvedenog stanja za GIS prilagođenog traženoj formi Investitora. Koristiti sve elemente iz projekta izvedenog stanja. Izraditi prema formi i naputku Investitora koji diktira način unosa podataka u .dwg nacrt radi prilagodbe programu koji se koristi kao podloga za GIS. Predati kao digitalnu snimku u .dwg formatu na CD-u uz dva primjerka uvezanog elaborata.
Obračun po kompletu.</t>
  </si>
  <si>
    <t>Izrada projekta izvedenog stanja sa svim izmjenama i dopunama na građevini koje su nastale tijekom gradnje u odnosu na glavni i izvedbeni projekt. Projekt sadrži situacijski plan trase cjevovoda i objekata u MJ 1:1000 (ili prikladno mjerilo katastra), zatim izvedene trase svih cjevovoda (kanalizacija i priključci, vodovod s priključcima i hidrantima, NUS) u vidu uzdužnih profila (kote nivelete i terena, dna rova, položaj i dubina cijevi i okana te položaj i skicu lomnih točaka cjevovoda), poprečne presjeke, izvedbene detalje i radioničke nacrte sa svim objektima na mreži uz opis svih parametara i funkcija izvedenih građevina prema glavnom i izvedbenom projektu. Projekt izvedenog stanja izraditi u tri (3) tiskana primjerka i dva primjerka na digitalnom mediju, prije ishođenja Potvrde o završetku radova.
Obračun po kompletu.</t>
  </si>
  <si>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Izraditi u .dwg formatu na digitalnom mediju uz tri primjerka uvezanog i ovjerenog elaborata, s time da se najmanje 4 primjerka moraju predati Investitoru za potrebe tehničkog pregleda. Jedinična cijena stavke uključuje sve terenske i uredske radove, te materijale za izradu elaborata.
Obračun po kompletu.</t>
  </si>
  <si>
    <t xml:space="preserve">Nabava, doprema i istovar na odlagalište gradilišta kanalizacijskih cijevi za kućne priključke, uključivo spojni i brtveni materijal. Minimalni unutarnji promjer cijevi je DN 160 mm.
Obračun po m' dobavljene cijevi.                      </t>
  </si>
  <si>
    <t>Nabava, doprema i istovar na odlagalište gradilišta i istovar čepova DN 160 mm. Čepovi se dobavljaju za privremeno zatvaranje cijevi kućnih priključaka (bočnih uljeva).
Obračun po komadu dobavljenog čepa. Materijal PP, PE, PVC.</t>
  </si>
  <si>
    <r>
      <t xml:space="preserve">Kućni priključci (bočni uljevi) prosječne duljine 5 m'. </t>
    </r>
    <r>
      <rPr>
        <sz val="10"/>
        <color rgb="FFFF0000"/>
        <rFont val="Calibri"/>
        <family val="2"/>
        <scheme val="minor"/>
      </rPr>
      <t>Materijal PP, PE, PVC, DN 160 mm.</t>
    </r>
  </si>
  <si>
    <r>
      <t xml:space="preserve">Kućni priključci (bočni uljevi) prosječne duljine 5 m'. </t>
    </r>
    <r>
      <rPr>
        <sz val="10"/>
        <color rgb="FFFF0000"/>
        <rFont val="Calibri"/>
        <family val="2"/>
        <scheme val="minor"/>
      </rPr>
      <t>Materijal GRP, DN 150 mm.</t>
    </r>
  </si>
  <si>
    <t>Nabava, doprema i istovar na odlagalište gradilišta i istovar čepova DN 150 mm. Čepovi se dobavljaju za privremeno zatvaranje cijevi kućnih priključaka (bočnih uljeva).
Obračun po komadu dobavljenog čepa. Materijal GRP.</t>
  </si>
  <si>
    <t xml:space="preserve">PEHD Reducir račva DN 300/150 45° mm </t>
  </si>
  <si>
    <t xml:space="preserve">Reducir račva DN 300/150 45° mm </t>
  </si>
  <si>
    <t>DN 80 mm, Rd=1250 mm</t>
  </si>
  <si>
    <t>Za cijev DN 100 mm</t>
  </si>
  <si>
    <t>Prijelaz ispod Dubračine (duljine 24,00 m'). Izvedba otvora u zidovima uređenog korita za prolaz tlačnih vodova (DN 250 mm 40 x 40 cm komada 2. i DN 150 mm 30 x 30 cm komada 2.). Razbijanje betonske površine sa dna korita vodotoka, čišćenje, utovar i odvoz na privremenu deponiju izvođača radova. Stavkom obuhvačena montaža zaštitinih cijevi tlačnih vodova i ponovna obrada dna korita vodotoka betonom nakon završetka svih građevinskih radova (vraćanje u prvobitno stanje). Jedinična cijena stavka uključuje sve potrebne radove, materijale, pomoćna sredstva i transporte za kompletnu izvedbu stavke.
Obračun po kompletu.</t>
  </si>
  <si>
    <t xml:space="preserve">Nabava, doprema i istovar na odlagalište gradilišta kanalizacijskih cijevi za kućne priključke, od PE, PP ili PVC materijala,  uključivo spojni i brtveni materijal od termoplastičnih materijala (PE, PP ili PVC). Minimalni unutarnji promjer cijevi je DN 160 mm.
Obračun po m' dobavljene cijevi.                                   </t>
  </si>
  <si>
    <t>račva reducirana 45°, DN/ID 250/160mm</t>
  </si>
  <si>
    <t>Teleskopski poklopac DN 600 mm (okrugli), s okruglim okvirom; h=15cm</t>
  </si>
  <si>
    <t>Pokrovna ploče za PEHD okno DN 1000: 180 x 180 cm, debljine 15cm</t>
  </si>
  <si>
    <t>Pokrovna ploče za PEHD okno DN   800: 150 x 150 cm, debljine 15cm</t>
  </si>
  <si>
    <r>
      <t>Kompletna izrada betonske pokrovne ploče za PEHD tangencijalna okna 
DN 1000: 180 x 180 cm, debljine 15 cm. 
Prosječne količine materijala za 1 okno:
beton C25/30 (0,49m</t>
    </r>
    <r>
      <rPr>
        <vertAlign val="superscript"/>
        <sz val="10"/>
        <color rgb="FFFF0000"/>
        <rFont val="Calibri"/>
        <family val="2"/>
        <scheme val="minor"/>
      </rPr>
      <t>3</t>
    </r>
    <r>
      <rPr>
        <sz val="10"/>
        <color rgb="FFFF0000"/>
        <rFont val="Calibri"/>
        <family val="2"/>
        <scheme val="minor"/>
      </rPr>
      <t xml:space="preserve">), ankeri kom 4,
armatura  kg 95, otvor za poklopac, Ø 600 mm, kom 1
DN 800: 150 x 150 cm, debljine 15 cm. 
Prosječne količine materijala za 1 okno :
beton C25/30 (0,34m3), ankeri kom 4,
armatura  kg 65, otvor za poklopac, Ø 600 mm, kom 1
Obračun po 1 kompletno izrađenoj ploči. </t>
    </r>
  </si>
  <si>
    <t xml:space="preserve">Nabava, doprema i polaganje frakcije 0-32 mm u dno vodovodnih okana, debljine sloja 10 cm, radi procjeđivanja u teren. Jediničnom cijenom stavke obuhvaćen je sav potreban rad, pomoćna sredstva, strojevi i transporti za izvedbu kompletne stavke.
Obračun po 1 m³ ugrađenog tucanika. </t>
  </si>
  <si>
    <t>Betoniranje i kompletna izvedba betonskog elektroormara koji je ujedno i ormar u kojem je smješten uređaj za obradu zraka CS-e u svemu po detalju iz projekta. Stavkom obuhvatiti sve potrebne betone (cca 4m3) armature, oplate, crijep (cca 5m2) cijevi za kabele DN110mm (cca 20m) kao i aluminijska vrata za EE ormar i filter (cca 5.5 m2). U jediničnoj stavci obuhvaćeni su svi potrebni materijali, radovi, pomoćna sredstva i transporti za kompletnu izvedbu stavke.
Obračun po kompletu izvedene stavke</t>
  </si>
  <si>
    <t>Nabava, doprema, prijevoz, isporuka, istovar i ugradnja kemijskog filtarskog modula za pročišćivanje zraka, tj. za uklanjanje štetnih otpadnih plinova.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demontažni pokrov, a se sastoji od: 
- tijela za ispunu (cilindričnog oblika)
- poklopca (od stakloplastike)
- ventilatora     
* Tijelo od polietilena otpornog na koroziju od otpadne vode
* Max. protok zraka: 170 m³/h
* Količina ispune: 90-110 kg
* Promjer priključka ulaza zraka: 100 mm
Stavka obuhvaća sve poslove ugradnje uključujući spajanje filtera na usisne cijevi kao i puštanje u rad. Jedinična cijena stavke uključuje sav potreban rad, materijal i transporte za  izvedbu stavke.
Obračun po komadu dobavljenog, ugrađenog i puštenog u rad filtarskog modula za pročišćivanje zraka.</t>
  </si>
  <si>
    <t>Ugradnja elektroormara crpne stanice u projektiranu betonsku nišu koja je obrađena u betonskim radovima. Stavkom obuhvaćena ugradnja i kontrolu ispravnosti samog elektroormara. Kontrola i podešavanje rada mora se odvijati pod vodstvom i nadzorom stručne osobe isporučitelja/proizvođača. Uključeni su svi potrebni građ. materijali,  sitna oprema i pribor za izvedbu. Stavka uključuje sve potrebne radove za izvedbu stavke.</t>
  </si>
  <si>
    <t>Ugradnja elektroormara crpne stanice u projektiranu betonsku nišu koja je obrađena u betonskim radovima. Stavkom obuhvaćena ugradnja i kontrola ispravnosti samog elektroormara. Kontrola i podešavanje rada mora se odvijati pod vodstvom i nadzorom stručne osobe isporučitelja/proizvođača. Uključeni su svi potrebni građ. materijali,  sitna oprema i pribor za izvedbu. Stavka uključuje sve potrebne radove za izvedbu stavke.</t>
  </si>
  <si>
    <t>Ogrlica s ventilom s navojem DN 50 mm</t>
  </si>
  <si>
    <t>Žablja zaklopka  DN 150 mm</t>
  </si>
  <si>
    <t>Skidanje postojeće zaštitne ograde - šetnice, odvoz na deponij te naknado postavljanje ograde (vraćanje u prvobitno stanje, nakon završetka svih građevinskih radova. U jediničnu cijenu uračunat sav potreban rad, pomoćna sredstva i transporti. Zaštitna ograda širine cca 6,00 m'.
Obračun prema stvarno izvedenim radovima po komadu.</t>
  </si>
  <si>
    <r>
      <t xml:space="preserve">Poklopac bez ventilacijskih otvora - klasa D 400 </t>
    </r>
    <r>
      <rPr>
        <sz val="10"/>
        <color rgb="FFFF0000"/>
        <rFont val="Calibri"/>
        <family val="2"/>
        <scheme val="minor"/>
      </rPr>
      <t>- kolektor</t>
    </r>
  </si>
  <si>
    <t>račva reducirana 45°, DN/ID 300/160mm</t>
  </si>
  <si>
    <t>Nabava, doprema i istovar  na skladište gradilišta  komada za propiranje tlačnih cjevovoda za otpadne vode. U cijenu je uključen sav spojni i brtveni materijal (vijci i slično).
Obračun po komadu.</t>
  </si>
  <si>
    <t>Nabava, doprema, transport i betoniranje prostora oko vanjskih zidova, crpnog zdenca i okna grube rešetke komore - kamenim nabačajem + zaljevanjem betonom razreda izloženosti X0 i razreda tlačne čvrstoće C25/30,a nakon montaže (spuštanja) montažnog dijela crpnog zdenca i izvedbe betonske obloge na licu mjesta. Kameni nabačaj + beton izvesti prema nacrtima glavnog projekta, radovi se izvode pod morem od kote -1,94 m.n.m do kote ±0,00 m.n.m. uz korištenje ronioca. Betoniranje kontraktorom. Jedinična cijena stavke uključuje sve potrebne radove, materijale, pomoćna sredstva i transporte za kompletnu izvedbu opisane stavke.
Obračun po m³.</t>
  </si>
  <si>
    <t>Nabava, doprema, transport i betoniranje temelja, zidova i pokrovne ploče niše za el.ormarei i niše kemijskog filtra, betonom razreda izloženosti XC1 i razreda tlačne čvrstoće C25/30 u dvostranoj oplati, uz obvezno pervibriranje, s otvorima prema nacrtu crpne stanice. Ugraditi potrebnu armaturu a na gornjim rubovima enrgetskog kanala ubetonirati čelične kutne profile L 50 x 50 x 5 mm sa sidrima. U betonski temelj ubetonirati potrebne fleksibilne cijevi PEHD DN 100 mm, za el instalacije. Jedinična cijena stavke uključuje sve potrebne radove, materijale, pomoćna sredstva i transporte za kompletnu izvedbu stavke.
Obračun po m³.</t>
  </si>
  <si>
    <t>Nabava, izrada i transport  čeličnih kutnih profila  L 50 x 50 x 5 mm,za ugradnju prilikom izvođenja betonskih radova, po ivicama energetskog kanala niše za elektroormare sa sidrima od čeličnih traka vel. 50 x 50 x 150 mm, zavarenih za kutne profile na cca 50 cm (ugradnja uključena u betonskim radovima). Zaštita od korozije - toplo cinčanje.
Obračun po m'.</t>
  </si>
  <si>
    <t>OGRLICA BEZ VENTILA S NAVOJEM
DN 100mm/1/2''</t>
  </si>
  <si>
    <t>Dobava, doprema (prijevoz), isporuka i istovar na privremenu deponiju izvođača radova fazonskih komada i armatura na navoj za mjerenje tlaka.. Materijal: nehrđajući čelik Č.45703 (W:Nr. 1.4404, AISI 316L) ili jednakovrijedan.
Jediničnom cijenom obuhvaćen sav potrebni spojni i brtveni materijal. 
Obračun po komadu i m'.</t>
  </si>
  <si>
    <t>Nabava, doprema i istovar na skladište gradilišta čeličnih fazonskih komada i cijevi za dovod zraka na kemijski filter. Materijal  inox čelik AISI 316L. U cijenu je uključen sav spojni i brtveni materijal (vijci i slično).
Obračun po komadu.</t>
  </si>
  <si>
    <t>Doprema s skladišta gradilišta, istovar, manipulacija i ugradnja-montaža čeličnih fazonskih komada na navoj za mjerenjue tlaka. Materijal: nehrđajući čelik Č.45703  (W:Nr. 1.4404, AISI 316L). Jediničnom cijenom obuhvaćen sav potrebni spojni i brtveni materijal. 
Obračun po komadu i m'.</t>
  </si>
  <si>
    <t>Doprema s skladišta gradilišta, istovar, manipulacija i ugradnja-montaža čeličnih fazonskih komada i cijevi za dovod zraka na kemijski filter.Stavkom obuhvaćeno rezanje cijevi i varenje cijevi i prirubnica na cijev. Materijal inox čelik AISI 316L.
Obračun po komadu izrađenog i ugrađenog elementa.</t>
  </si>
  <si>
    <t>fazonski komadi DN 100 mm</t>
  </si>
  <si>
    <t>Nabava, doprema, prijevoz, isporuka i ugradnja, fleksibilnih rebrastih cijevi DN 110 mm  za ugradnju el.kablova od crpne stanice do el.ormara. U cijenu je uračunat sav potreban rad, pomoćna sredstva i transporti za izvedbu opisanog rada.
Obračun po m'.</t>
  </si>
  <si>
    <t>DN 110 mm</t>
  </si>
  <si>
    <t>Nabava, doprema, prijevoz, isporuka i ugradnja cijevi, GRP cijevi  DN 450 mm (DN 250 mm) SN 10000  te za ugradnju  u zidove crpne stanice i za dotok sanitarne kanalizacije.
Obračun po m'.</t>
  </si>
  <si>
    <t>Zatvaranje otvora nakon montaže cjevovoda i elektroinstalacija. Izvedba zatvaranja otvora specijalnim mortovima (masama) - vodonepropusnim bubrećim betonom iste kvalitete kao i  beton zida. Na plohi zida koji nije u kontaktu sa vodom, a uz sudarni obod cijevi ostaviti utor veličine 2 x 2 ili 3 x 2 cm koji se popunjavaju trajnoelastičnim kitom.
Obračun po komadu zatvorenog otvora.</t>
  </si>
  <si>
    <t>Izvođenje hidroizolacije s unutrnje strane svih elemenata crpne stanice: okno grube rešetke, tekućom poliuretansko-bitumenskom membranom u 2 sloja ili jednakovrijedno, na podloge tretirane primerom. Slojeve nanijeti ručno ili strojnim prskanjem. Svi detalji se izvode prema uputstvima proizvođača.
Obračun po m².</t>
  </si>
  <si>
    <t>Izvođenje hidroizolacije pokrovne ploče crpne stanice sa gornje (vanjske) strane tekućom poliuretansko-bitumenskom membranom  u 2 sloja, na podloge tretirane primerom s gornje strane ploče. Slojeve nanijeti ručno ili strojnim prskanjem. Jedinična cijena stavke uključuje sve potrebne radove, materijale, pomoćna sredstva i transporte za kompletnu izvedbu. Premaz se nanosi na pripremljenu podlogu koja je uključena u cijenu. Svi detalji se izvode prema uputstvima proizvođača.
Obračun po m².</t>
  </si>
  <si>
    <t>Z - zasun sa elastičnim dosjedom za ugradnu garnituru</t>
  </si>
  <si>
    <t>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se utovaruje i odvozi na trajnu deponiju. Dno kanala isplanirati s točnošću +/- 3 cm (eventualna udubljenja ispuniti kamenom sitneži krupnoće zrna do 8 mm i strojno nabiti). Pažljivi ručni iskop oko postojećih instalacija te njihovo osiguranje i podupiranje. Jediničnom cijenom stavke   obuhvatiti i sve potrebne radove-troškove na dopremi, ugradnji, vađenju-demontaži i transportu oplate.
Obračun po m³ iskopanog materijala u sraslom stanju.</t>
  </si>
  <si>
    <t>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odvesti na trajnu deponiju.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Jediničnom cijenom stavke   obuhvatiti i sve potrebne radove-troškove na dopremi, ugradnji, vađenju-demontaži i transportu oplate.
Obračun po m³ iskopanog materijala u sraslom stanju.</t>
  </si>
  <si>
    <t>Odvoz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t>
  </si>
  <si>
    <t xml:space="preserve">Rušenje postojećih armirano-betonskih okana oborinske, sanitarne kanalizacije i ostalih okana  koja neće ostati u funkciji ili koja se rekonstruiraju. Stavkom je obuhvaćeno rušenje i razbijanje postojećih šahti, slivničkih okana, rešetki i sl. betonskih okana kanalizacije, prosječne dubine 2,0 m. Stavkom je uključen utovar razbijenog materijala na vozilo i odvoz na odlagalište koje osigurava izvoditelj radova.
Obračun po komadu. </t>
  </si>
  <si>
    <t>Demontaža, vađenje postojećih  cijevi, polaganje kraj rova, transport do kamiona, ukrcaj u kamione, odvoz i istovar na deponiju gdje je zakonom dopušteno deponiranje ovakvog materijala. Obavezno se pridržavati Zakona o otpadu i izmjena i dopuna istog: NN 178/04; NN 153/05; NN 111/06; NN 60/08; NN 87/09. Jediničnom cijenom obuhvaćen je sav potreban rad, pomoćna sredstva, strojevi i transporti za izvedbu kompletne stavke.
Obračun po m' izvađene i deponirane cijevi.</t>
  </si>
  <si>
    <t xml:space="preserve">Nabava i doprema materijala te izrada podložnog betona C16/20, X0, debljine 10 cm ispod okana.
Obračun po m³. </t>
  </si>
  <si>
    <t>Betoniranje dna, zidova i pokrovnih ploča kanalizacijskih revizijskih okana s mimovodom, vodonepropusnim betonom (vodonepropusnost ispitati prema HRN EN 12390-8). Zidove okana izvoditi u dvostranoj oplati uz obavezno pervibriranje. Uključena je armatura (ČELIK: B500B) s količinom od 150 kg aramture za 1 m³ betona. U ploči ostaviti otvor za ugradnju poklopca veličine Ø 600 mm. Osiguravanje vodonepropusnosti unutrnjih površina je obradom cementnim mortom sa zaglađivanjem površina ili vodonepropusnom masom. Kinetu u dnu obraditi u hidraulički ispravnom obliku, betonom C16/20, a površinski zagladiti do crnog sjaja. Na dolaznom cjevovodu (DN 400) izvesti mimovod s profilom manjim od profila cjevovoda (DN 300), mimovod komplet betonirati u betonski blok. Cijenom je obuhvaćena nabava i ugradnja cijevi mimovoda te ugradnja odgovarajućih spojnica za spoj cjevi na okno te njihova obrada spojeva cijevi i okana. Jedinična cijena uključuje dobavu i dopremu betona, spojnica, vertikalnog prilaza, oplatu, sav potreban rad, materijal, pomoćna sredstva i transport za kompletnu izvedbu stavke.
Obračun po kompletno izvedenom oknu.</t>
  </si>
  <si>
    <r>
      <t>Izrada i ugradnja montažnih betonskih kanalizacijskih revizijskih okana, vodonepropusnim betonom (vodonepropusnost ispitati prema HRN EN 12390-8). Zidovi i dno debljine 25 cm, ab ploča 20 cm. Uključena je armatura (ČELIK: B500B) s količinom od 150 kg aramture za 1 m³ betona. Ploču betonirati na licu mjesta, na spoju ugraditi</t>
    </r>
    <r>
      <rPr>
        <b/>
        <sz val="10"/>
        <color rgb="FF7030A0"/>
        <rFont val="Calibri"/>
        <family val="2"/>
        <scheme val="minor"/>
      </rPr>
      <t xml:space="preserve"> </t>
    </r>
    <r>
      <rPr>
        <sz val="10"/>
        <color rgb="FF7030A0"/>
        <rFont val="Calibri"/>
        <family val="2"/>
        <scheme val="minor"/>
      </rPr>
      <t>hidroekspanzivnu traku. U ploči ostaviti otvor za ugradnju poklopca veličine Ø  600 mm. Osiguravanje vodonepropusnosti unutrnjih površina je obradom cementnim mortom sa zaglađivanjem površina ili vodonepropusnom masom. Kinetu u dnu obraditi u hidraulički ispravnom obliku, betonom C16/20, a površinski zagladiti do crnog sjaja. Cijenom je obuhvaćena i ugradnja odgovarajućih spojnica za spoj cjevi na okno te njihova obrada spojeva cijevi i okana.   Jedinična cijena uključuje komplet izradu okna sav materijal, spojnica, vertikalnog prilaza, opremu i rad, autodizalicu za transport okna, transport i ugradnju okna uključivo ronioce, te betoniranje ab ploče sve komplet, te sav potreban rad, materijal, pomoćna sredstva i transport za kompletnu izvedbu stavke. 
Obračun po kompletno izvedenom i ugrađenom oknu.</t>
    </r>
  </si>
  <si>
    <t>Okno za odzraku dim. 170 x 200 cm, dubine do 2,00 m</t>
  </si>
  <si>
    <t>Okno za reviziju dim. 200 x 174 cm, dubine do 2,00 m</t>
  </si>
  <si>
    <t>Okno za reviziju dim. 200 x 174 cm, dubine preko 2,00 m</t>
  </si>
  <si>
    <t>Okno za reviziju i odzraku dim. 200 x 245 cm, dubine do 2,00 m</t>
  </si>
  <si>
    <t>Okno dim. 125 x 235 cm, dubine preko 2,00 m</t>
  </si>
  <si>
    <t>Betoniranje dna, zidova i pokrovnih ploča okana na tlačnom cjevovodu, vodonepropusnim betonom (vodonepropusnost ispitati prema HRN EN 12390-8). U dnu okna ostavlja se otvor u koji se ugrađuje tucanik zbog procjeđivanja vode u teren. Zidove okana izvoditi u dvostranoj oplati uz obavezno pervibriranje. Debljine zidova i dna su 25 cm, te ploče 20 cm. Uključena je armatura (ČELIK: B500B) s količinom od 150 kg armature za 1 m³ betona. U ploči ostaviti otvore za ugradnju poklopca. Posebnu pažnju obratiti na vodonepropusnost spoja između zida i cijevi.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Cijenom je obuhvaćena obrada spojeva cijevi i okana. Jedinična cijena uključuje dobavu i dopremu betona, sav potreban rad, materijal, pomoćna sredstva i transport za kompletnu izvedbu stavke.
Obračun po kompletno izvedenom oknu.</t>
  </si>
  <si>
    <t>Izrada i ugradnja montažnih betonskih okana na tlačnom cjevovodu, vodonepropusnim betonom (vodonepropusnost ispitati prema HRN EN 12390-8). Okana izvoditi  uz obavezno pervibriranje. Debljine zidova 25 cm, dna su 35 cm i ploče 20 cm. Uključena je armatura (ČELIK: B500B) s količinom od 150 kg armature za 1 m³ betona. Ploču betonirati na licu mjesta, na spoju ugraditi hidroekspanzivnu traku. U ploči ostaviti otvore za ugradnju poklopca. Posebnu pažnju obratiti na vodonepropusnost spoja između zida i cijevi.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komplet izradu okna sav materijal opremu i rad, autodizalicu za transport okna i ugradnju okna uključivo ronioce, te betoniranje ab ploče sve komplet, te sav potreban rad, materijal, pomoćna sredstva i transport za kompletnu izvedbu stavke. 
Obračun po kompletno izvedenom oknu.</t>
  </si>
  <si>
    <t>Betoniranje dna, zidova i pokrovnih ploča okana na tlačnom cjevovodu, vodonepropusnim betonom (vodonepropusnost ispitati prema HRN EN 12390-8). Zidove okana izvoditi u dvostranoj oplati uz obavezno pervibriranje. Debljine zidova i dna su 20 cm, ploče 15 cm. Uključena je armatura (ČELIK: B500B) s količinom od 100 kg armature za 1 m³ betona. U ploči ostaviti otvor za ugradnju poklopca veličine 600x600 mm. Cijenom je obuhvaćena obrada spojeva cijevi i okana.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dobavu i dopremu betona, sav potreban rad, materijal, pomoćna sredstva i transport za kompletnu izvedbu stavke.
Obračun po kompletno izvedenom oknu.</t>
  </si>
  <si>
    <r>
      <t xml:space="preserve">Nabava i dobava doprema materijala te izvedba sidrenih blokova i učvršćenja cijevi u rovu. Blokovi se izvode na svim horizontalnim i vertikalnim lomovima trase većim od </t>
    </r>
    <r>
      <rPr>
        <sz val="10"/>
        <color rgb="FF7030A0"/>
        <rFont val="Calibri"/>
        <family val="2"/>
        <scheme val="minor"/>
      </rPr>
      <t>4</t>
    </r>
    <r>
      <rPr>
        <sz val="10"/>
        <rFont val="Calibri"/>
        <family val="2"/>
        <scheme val="minor"/>
      </rPr>
      <t xml:space="preserve">°. Veličina pojedinog betonskog bloka prema nacrtima. Izvesti potpuno s pripremanjem, prijenosom i ugradnjom betona. </t>
    </r>
    <r>
      <rPr>
        <sz val="10"/>
        <color rgb="FF7030A0"/>
        <rFont val="Calibri"/>
        <family val="2"/>
        <scheme val="minor"/>
      </rPr>
      <t>Cca 1,00 m</t>
    </r>
    <r>
      <rPr>
        <sz val="10"/>
        <color rgb="FF7030A0"/>
        <rFont val="Trebuchet MS"/>
        <family val="2"/>
      </rPr>
      <t xml:space="preserve">³ </t>
    </r>
    <r>
      <rPr>
        <sz val="10"/>
        <color rgb="FF7030A0"/>
        <rFont val="Calibri"/>
        <family val="2"/>
        <scheme val="minor"/>
      </rPr>
      <t>betona po utvrdici.</t>
    </r>
    <r>
      <rPr>
        <sz val="10"/>
        <rFont val="Calibri"/>
        <family val="2"/>
        <scheme val="minor"/>
      </rPr>
      <t xml:space="preserve">
Obračun po komadu.</t>
    </r>
  </si>
  <si>
    <r>
      <t>Obnova lokalnih oštećenja postojeće kanalizacije, sve komplet. Stavka obuhvaća nabavu dobavu i ugradnju PVC cijevi SN4 za uličnu kanalizaciju DN 300 mm i njihovu ugradnju u zaštitnom bloku debljine 20 cm betonom C16/20. U cijenu je uračunat sav potreban rad, oprema, materijal i ugradnja. Cca 0,50 m</t>
    </r>
    <r>
      <rPr>
        <sz val="10"/>
        <color rgb="FF7030A0"/>
        <rFont val="Trebuchet MS"/>
        <family val="2"/>
      </rPr>
      <t xml:space="preserve">³ </t>
    </r>
    <r>
      <rPr>
        <sz val="10"/>
        <color rgb="FF7030A0"/>
        <rFont val="Calibri"/>
        <family val="2"/>
        <scheme val="minor"/>
      </rPr>
      <t>betona C16/20 po m'.
Obračun po m' izvedenog kolektora.</t>
    </r>
  </si>
  <si>
    <t>Razbijanje postojećih betonskih revizijskih okana i ukljanjanje postojeće kanalizacijske cijevi DN 300/400 mm. Uključen sav potreban rad i materijal.
Obračun po m' uklonjene kanalizacije.</t>
  </si>
  <si>
    <r>
      <t>Izrada, doprema i ugradnja montažne AB ploče za montažna GRP okna debljine 20 cm sa zubom visine 10 cm i vijencem visine 14 cm, dimenzije ploče 185 x 185 cm izvesti  betonom C35/45. U ploči ostaviti otvor za ugradnju poklopca. U cijenu je uračunat sav potreban rad, oprema, armatura, materijal, oplata,  autodizalica za transport i ugradnju. Cca 1,10 m</t>
    </r>
    <r>
      <rPr>
        <sz val="10"/>
        <color rgb="FF7030A0"/>
        <rFont val="Trebuchet MS"/>
        <family val="2"/>
      </rPr>
      <t>³</t>
    </r>
    <r>
      <rPr>
        <sz val="10"/>
        <color rgb="FF7030A0"/>
        <rFont val="Calibri"/>
        <family val="2"/>
        <scheme val="minor"/>
      </rPr>
      <t xml:space="preserve"> betona po ploči.
Obračun po kom ugrađene ploče.</t>
    </r>
  </si>
  <si>
    <r>
      <t>Betoniranje podložnog betona montažne AB ploče, montažnog GRP okna betonom C25/30.   Betonira se oko tijela GRP montažnog okna tako da ne naliježe na stjenku, uz predhodno zbijenu podlogu. Beton ljepenkom odvojiti od tijela okna. U jediničnoj stavci obuhvaćeni su svi potrebni materijali, radovi, pomoćna sredstva i transporti za kompletnu izvedbu vijenca. Cca 0,80 m</t>
    </r>
    <r>
      <rPr>
        <sz val="10"/>
        <color rgb="FF7030A0"/>
        <rFont val="Trebuchet MS"/>
        <family val="2"/>
      </rPr>
      <t>³</t>
    </r>
    <r>
      <rPr>
        <sz val="10"/>
        <color rgb="FF7030A0"/>
        <rFont val="Calibri"/>
        <family val="2"/>
        <scheme val="minor"/>
      </rPr>
      <t xml:space="preserve"> betona po oknu.
Obračun po komadu izvedenog podložnog betona.</t>
    </r>
  </si>
  <si>
    <t>Skidanje zaštitne ograde duljine cca 3,00 m kod parkirališta, deponiranje i ponovna montaža po izvedbi radova. U cijenu uključena i ponovna montaža i farbanje. Ogradu montirati betoniranjem u betonske temelje.  Betoniranje temeljnih blokova ogradnih stupova uračunati u cijenu stavke. Dimenzije iskopa su 50/50/80 cm, a nakon zatrpavanja betoniranih temelja višak zemlje isplanirati ili odvesti na deponiju što je uključeno u cijenu stavke. Visina ograde je cca 1,40 m. 
Obračun po kompletu.</t>
  </si>
  <si>
    <t>Betoniranje dna, zidova i pokrovne ploče dvostrukog prekidnog okna na tlačnim cjevovodima kanalizacije, vodonepropusnim betonom (vodonepropusnost ispitati prema HRN EN 12390-8). Zidove okana izvoditi u dvostranoj oplati uz obavezno pervibriranje. Uključena je armatura (ČELIK: B500B) s količinom od 150 kg aramture za 1 m³ betona. U ploči ostaviti otvor za ugradnju poklopca. Osiguravanje vodonepropusnosti unutrnjih površina je obradom cementnim mortom sa zaglađivanjem površina ili vodonepropusnom masom. Kinetu u dnu obraditi u hidraulički ispravnom obliku, betonom C16/20, a površinski zagladiti do crnog sjaja.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Cijenom je obuhvaćena i ugradnja odgovarajućih spojnica za spoj cjevi na okno te njihova obrada spojeva cijevi i okana. Jedinična cijena uključuje dobavu i dopremu betona, spojnica, vertikalnog prilaza, oplatu, sav potreban rad, materijal, pomoćna sredstva i transport za kompletnu izvedbu stavke.
Obračun po kompletno izvedenom oknu.</t>
  </si>
  <si>
    <t>Beton C35/45, razreda izloženosti XA1, vodonepropusnost VDP3</t>
  </si>
  <si>
    <t>X -  komad, završnici za prirubnicu</t>
  </si>
  <si>
    <r>
      <t xml:space="preserve">Teleskopski poklopac bez ventilacijskih otvora </t>
    </r>
    <r>
      <rPr>
        <sz val="10"/>
        <rFont val="Trebuchet MS"/>
        <family val="2"/>
      </rPr>
      <t>Ø</t>
    </r>
    <r>
      <rPr>
        <sz val="10"/>
        <rFont val="Calibri"/>
        <family val="2"/>
        <scheme val="minor"/>
      </rPr>
      <t xml:space="preserve"> 600 - klasa D 400</t>
    </r>
  </si>
  <si>
    <t>Teleskopski poklopac bez ventilacijskih otvora Ø 800 - klasa D 400</t>
  </si>
  <si>
    <r>
      <t>Nabava, doprema i istovar na skladište gradilišta automatski odzračni ventil za otpadne vode. Odzračni ventil za ugradnju na tlačnim kanalizacijskim cjevovodima za otpadne vode s sa ugrađenim sklopom za ograničenje brzine evakuiranja zraka  (dimenzioniran za evakuaciju zraka 25 m</t>
    </r>
    <r>
      <rPr>
        <sz val="10"/>
        <color rgb="FF7030A0"/>
        <rFont val="Trebuchet MS"/>
        <family val="2"/>
      </rPr>
      <t>³</t>
    </r>
    <r>
      <rPr>
        <sz val="10"/>
        <color rgb="FF7030A0"/>
        <rFont val="Calibri"/>
        <family val="2"/>
        <scheme val="minor"/>
      </rPr>
      <t>/h pri Δp=0,32 bar).  Ugradbena visina max. 600 mm.  U cijenu je uključen sav spojni i brtveni materijal (vijci i slično).
Obračun po komadu.</t>
    </r>
  </si>
  <si>
    <t>Okno dim. DN 1000 mm, dubine do 2,00 m
na kolektoru DN 400 / DN 500 mm</t>
  </si>
  <si>
    <t>Okno dim. DN 1000 mm, dubine preko 2,00 m 
na kolektoru DN 400 / DN 500 mm</t>
  </si>
  <si>
    <r>
      <t>Doprema s odlagališta gradilišta,  spuštanje na pripremljenu podlogu, te kompletna montaža tvorničko izrađenih od staklenim vlaknima ojačane duromerne plastike (GRP) kanalizacijskih revizijskih okana. Po montaži obetonirati okno betonom C12/15, protiv uzgona, cca 2,0 m</t>
    </r>
    <r>
      <rPr>
        <sz val="10"/>
        <color rgb="FF7030A0"/>
        <rFont val="Trebuchet MS"/>
        <family val="2"/>
      </rPr>
      <t>³</t>
    </r>
    <r>
      <rPr>
        <sz val="10"/>
        <color rgb="FF7030A0"/>
        <rFont val="Calibri"/>
        <family val="2"/>
        <scheme val="minor"/>
      </rPr>
      <t xml:space="preserve"> po oknu. Jedinična cijena uključuje autodizalicu za transport  i ugradnju okna,  te sav potreban rad, materijal, beton,  pomoćna sredstva  za kompletnu izvedbu stavke. 
Obračun po komadu ugrađenog okna.                                           </t>
    </r>
  </si>
  <si>
    <t>Izvedba križanja  s postojećim kolektorom na trasi projektiranog cjevovoda. Uključeno je pridržavanje (podupiranje), osiguranje i zaštita te ugradnja obloge pijeskom frakcije 0-8 mm, sve u suradnji s nadležnom institucijom. Sva eventualna oštećenja zbog neprimijenjene zaštite i nestručnog rada past će na teret izvoditelja radova. Jedinična cijena stavke uključuje sav potreban rad, materijal i transport za kompletnu izvedbu stavke.
Obračun po komplet izvedenom križanju.</t>
  </si>
  <si>
    <t>Radovi na prelaganju postojećih instalacija  HEP-a  koje je potrebno izvesti po odluci Investitora i nadzornog  inženjera. Prelaganje instalacija je koje je potrebno izvesti u skladu sa zahtjevima gradilišta, a nakon prezentacije od strane Izvođača radova Nadzornom inženjeru i pozitivne odluke Investitora. Prelaganje instalacije potrebno izvesti u skladu sa uvjetima i uputama nadležne službe vlasnika instalacije i izvedbenim projektom. Stavka obuhvaća demontažu postojećih instalacija, ukrcaj u kamione, odvoz i istovar na deponiju gdje je zakonom dopušteno deponiranje ovakvog materijala. Također je stavkom obuhvaćena dobava, transport i montaža novih instalacija ili upotreba postojećih uz obavezno prethodno ispitivanje instalacije kao dokaza valjanosti iste. 
Obračun po m' preložene instalacije.</t>
  </si>
  <si>
    <t>Nabava, doprema i ugradnja u rov kamenog materijala frakcije 4-16 mm koji se ugrađuje kao obloga i zaštita cijevi bočno i iznad tjemena cijevi, na dijelu gdje je rov pod utjecajem mora. Jedinična cijena stavke uključuje sav potreban rad, ronioca, materijal i transporte za kompletnu izvedbu stavke.
Obračun po m³ ugrađenog kamenog materijala u zbijenom stanju.</t>
  </si>
  <si>
    <t>Izrada i ugradnja montažnih betonskih okana na vodovodu, vodonepropusnim betonom (vodonepropusnost ispitati prema HRN EN 12390-8). Okana izvoditi  uz obavezno pervibriranje. Debljine zidova 25, dna 35 cm i ploče 20 /15 cm. U dnu izvesti produbljenje. Uključena je armatura (ČELIK: B500B) s količinom od 150 kg armature za 1 m³ betona. Ploču betonirati na licu mjesta, na spoju ugraditi hidroekspanzivnu traku. U ploči ostaviti otvore za ugradnju poklopca. Posebnu pažnju obratiti na vodonepropusnost spoja između zida i cijevi.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komplet izradu okna sav materijal opremu i rad, autodizalicu za transport okna i ugradnju okna uključivo ronioce, te betoniranje ab ploče sve komplet, te sav potreban rad, materijal, pomoćna sredstva i transporte za kompletnu izvedbu stavke. 
Obračun po kompletno izvedenom oknu.</t>
  </si>
  <si>
    <t>Okno svjetlih  dim. 135 x 145 cm, dubina preko  2,00 m,
ploča debljine 20 cm</t>
  </si>
  <si>
    <t>Okno svjetlih dim. 150 x 125 cm, dubine preko 2,00 m,
ploča debljine 20 cm</t>
  </si>
  <si>
    <t>Okno svjetlih dim. 185 x 145 cm, dubine preko 2,00 m,
ploča debljine 20 cm</t>
  </si>
  <si>
    <t>Okno svjetlih dim. 170 x 140 cm, dubine preko 2,00 m,
ploča debljine 20 cm</t>
  </si>
  <si>
    <t>Okno svjetlih dim. 130 x 120 cm, dubine preko 2,00 m,
ploča debljine 20 cm</t>
  </si>
  <si>
    <t>Okno svjetlih dim. 110 x 110 cm, dubine preko 2,00 m,
ploča debljine 15 cm</t>
  </si>
  <si>
    <t>Nabava i dobava materijala te izvedba zaštite vodovodne  cijevi  na mjestima križanja s ostalim cjevovodima, prolazak ispod postojećih cjevovoda. Zaštita se izvodi ugrađivanjem PVC kanalizacijske cijevi kroz koju na distancerima prolazi vodovodna cijev, PVC cijev obetonirati u zaštitni betonski blok debljine 15 cm, beton C16/20. Zaštitna PVC cijev duljine  4,00 m,   od križanja s  postojećim cjevovodom obostrano 2,00 m.   U jediničnoj cijeni stavke obuhvaćen  je  sav potreban materijal, rad, PVC cijev, beton , distanceri, pomoćna sredstva i transport za kompletnu izvedbu.
Obračun po  kom komplet izvedenoj zaštiti.</t>
  </si>
  <si>
    <r>
      <t>zaštita vodovodne cijevi DN 200 - kod križanja;
PVC DN 400 SN4, cca betona 2,10 m</t>
    </r>
    <r>
      <rPr>
        <sz val="10"/>
        <color rgb="FF7030A0"/>
        <rFont val="Trebuchet MS"/>
        <family val="2"/>
      </rPr>
      <t>³</t>
    </r>
  </si>
  <si>
    <t>zaštita vodovodne cijevi DN 150 - kod križanja;
PVC DN 315 SN4, cca betona 1,7 m³</t>
  </si>
  <si>
    <t>zaštita vodovodne cijevi DN 100  - kod križanja;
PVC DN 250, cca betona 0,65 m³</t>
  </si>
  <si>
    <t>Vanjska zaštita je legura cink-aluminija s najmanje 400 g/m² i završni epoxi sloj u plavoj boji.</t>
  </si>
  <si>
    <t>Ugradna garnitura za podzemni zasun</t>
  </si>
  <si>
    <t xml:space="preserve">Građevinski radovi na spajanju kućnih priključaka i cjevovoda. Predviđeno je da se u koridoru iskopa (kanal širine 60 cm i dubine cca 1,00 m) položi cijev iz monterskih radova. Jediničnom cijenom obuhvatiti sve građevinske radove i materijale za izvedbu stavke.
Cijenom jednog priključka obuhvaćen je: </t>
  </si>
  <si>
    <t>Nabava, doprema i ugradnja odzrake okna biofiltera od pocinčanog stupa vanjske rasvjete visine 4,0 (4,5) m' iz čeličnih pocinčanih cijevi  DN 139,7x4mm. Otvor u dnu DN 150 mm. Stavkom obuhvačena kapa odzrake DN 139,7 mm. Ukupna težina cca. 50 kg. Jedinična cijena obuhvaća sav potreban materijal i rad. 
Obračun po kompletu.</t>
  </si>
  <si>
    <t>Nabava, doprema i postavljanje pločice za označavanje podzemnog hidranta. Označavanje podzemnih hidranata pločicama za označavanje hidranata u skladu sa DIN 4066 ili jednakovrijedno. Pločice moraju imati TUV certifikat No. Z2 00 02 37161 001 te biti pripremljene za ugradnju mikročipa za uspostavljanje bežičnog informacijskog sustava. Pločica se mora sastojati od slijedećih elemenata: 1. Osnovne ploče; 2. Pozadinske ploče; 3. Brojeva; 4. Aluminijske zaštitne ploče za montažu na stup; 5. Obujmica i pripadajućih vijaka. U cijenu stavke moraju biti uračunati svi potrebni radovi (zidarski, monterski, zemljani, betonski i sl.), Nabava, doprema i ugradnja svog potrebnog materijala (stupovi, obujmice, vijci, brojevi, aluminijske zaštitne ploče, pločice sa oznakama i sl.) i spojnih komada te sredstava, alati i uređaji te transporti za izvršenje stavke u potpunosti. 
Obračun po komadu podzemnog hidranta neovisno o načinu postavljanja pločica.</t>
  </si>
  <si>
    <t>Nabava, doprema i postavljanje pločice za označavanje podzemnog hidranta. Označavanje podzemnih hidranata pločicama za označavanje hidranata u skladu sa DIN 4066 ili jednakovrijedno.  Pločice moraju imati TUV certifikat No. Z2 00 02 37161 001 te biti pripremljene za ugradnju mikročipa za uspostavljanje bežičnog informacijskog sustava. Pločica se mora sastojati od slijedećih elemenata: 1. Osnovne ploče; 2. Pozadinske ploče; 3. Brojeva; 4. Aluminijske zaštitne ploče za montažu na stup; 5. Obujmica i pripadajućih vijaka. U cijenu stavke moraju biti uračunati svi potrebni radovi (zidarski, monterski, zemljani, betonski i sl.), Nabava, doprema i ugradnja svog potrebnog materijala (stupovi, obujmice, vijci, brojevi, aluminijske zaštitne ploče, pločice sa oznakama i sl.) i spojnih komada te sredstava, alati i uređaji te transporti za izvršenje stavke u potpunosti. 
Obračun po komadu podzemnog hidranta neovisno o načinu postavljanja pločica.</t>
  </si>
  <si>
    <t>Z -  zasun sa elastičnim dosjedom i ručnim kolom za odzraku</t>
  </si>
  <si>
    <t>Betoniranje dna i zidova kanalizacijskih okana kućnih priključaka, vodonepropusnim betonom C30/37, XA1, VDP2 (vodonepropusnost ispitati prema HRN EN 12390-8). Zidove okana izvoditi u dvostranoj oplati uz obavezno pervibriranje. Svijetla dimenzija okna 60 x 60 cm, dubine do 1,50 m. Debljine zidova i dna okana su 20 cm. Uključena je armatura (ČELIK: B500B) s količinom od 100 kg aramture za 1 m³ betona. Osiguravanje vodonepropusnosti unutrašnjih površina okna je obradom cementnim mortom sa zaglađivanjem površina ili vodonepropusnom masom. Kinetu u dnu obraditi u hidraulički ispravnom obliku, betonom C16/20, a površinski zagladiti do crnog sjaja. Cijenom je obuhvaćena obrada spojeva cijevi i okana. Jedinična cijena stavke uključuje dobavu i dopremu betona, oplatu, sav potreban rad, materijal, pomoćna sredstva i transport za kompletnu izvedbu stavke. Uključena ugradnja ljevanoželjeznog poklopca Ø 600 mm s kvadratnim okvirom i okruglim poklopcem.
Obračun po kompletno izvedenom oknu s ugrađenim poklopcem.</t>
  </si>
  <si>
    <t>Betoniranje dna i zidova kanalizacijskih okana kućnih priključaka, vodonepropusnim betonom C30/37, XA1, VDP2 (vodonepropusnost ispitati prema HRN EN 12390-8). Zidove okana izvoditi u dvostranoj oplati uz obavezno pervibriranje. Svijetla dimenzija okna 60 x 60 cm, dubine do 1,50 m. Debljine zidova i dna okana su 20 cm. Uključena je armatura (ČELIK: B500B) s količinom od 100 kg aramature za 1 m³ betona. Osiguravanje vodonepropusnosti unutrašnjih površina okna je obradom cementnim mortom sa zaglađivanjem površina ili vodonepropusnom masom. Kinetu u dnu obraditi u hidraulički ispravnom obliku, betonom C16/20, a površinski zagladiti do crnog sjaja. Cijenom je obuhvaćena obrada spojeva cijevi i okana. Jedinična cijena stavke uključuje dobavu i dopremu betona, oplatu, sav potreban rad, materijal, pomoćna sredstva i transport za kompletnu izvedbu stavke. Uključena ugradnja ljevanoželjeznog poklopca Ø 600 mm s kvadratnim okvirom i okruglim poklopcem.
Obračun po kompletno izvedenom oknu s ugrađenim poklopcem.</t>
  </si>
  <si>
    <t>Strojno razbijanje i skidanje betonske staze oko objekta bez obzira na debljinu sloja. Na mjestima gdje je potrebno, razbijanje i skidanje obaviti ručno i uz pomoć ručnog pneumatskog alata, što je uključeno u cijenu stavke. Skinuti betonski materijal utovariti na vozilo i odvesti na deponiju prosječne udaljenosti do 10 km.
Obračun po m² skinutog, utovarenog i odvezenog betona.</t>
  </si>
  <si>
    <t>Zatrpavanje postojećih energetskih kanala (širine 35 cm i dubine 25 cm).  Stavka uključuje čišćenje kanala od raznog materijala, zatrpavanje tamponskim materijalom,tucanikom granulacije 0-16 u debljini 10 cm (0,40 m3) sa zbijanjem do visine nove betonske podne konstrukcije i izrada betonskog sloja debljine 10 cm betonom C 20/25 (0,30 m3).  Zatrpavanje vršiti u dogovoru s nadzornim inženjerom.
Obračun po m² kompletno izvedene površine.</t>
  </si>
  <si>
    <t>Nabava,dobava, prijevoz, isporuka, istovar i ugradnja kemijskog filtera za pročišćivanje zraka, tj. za uklanjanje štetnih otpadnih plinova. Uređaj za pročišćavanje otpadnog zraka mora biti sljedećih karakteristika:
*Kapacitet filtera je Q=850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Suhom kemijskom ispunom , min.480 l
* Usisnom cijevi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400 - 850 m3/h
          Pad tlaka u filteru kod Qmax           500 Pa
* Usisnim cijevima (razvod po objektu)  DN 150 mm (30 m)  i  DN 100 mm (8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</si>
  <si>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Nabava, dobava, prijevoz, isporuka, istovar i ugradnja automatske rešetke za ugradnju u postojeći kanal, dimenzija i glavnih tehničkih karakteristika:
- kapacitet     35 l/s
- širina kanala    80,0 cm
- dubina kanala    280,0 cm
- efektivna širina rešetke   575 mm
- širina okvira rešetke   800 mm        - velilčina svijetlih otvora   20 mm
- visina štapova rešetke   1.541 mm
- kut ugradnje rešetke   80°
- visina izbacivanja otpadnog mat. iznad kote gornjeg kanala 729 mm
- maksimalna količina iznosa otpada  1,20 m3/h
- snaga motora    0,75 kW
- jakost motora (radna)   2,00 A
- broj okretaja lančanice   8,2 min-1
- uvjeti priključka    3 x 400 V; 50 Hz
- start meko upuštanje            - stupanj zaštite motora IP65
- materijal konstrukcije rešetke  inox AISI316L
- materijal lanaca i lančanika   inox AISI 316/AISI431
- završna obrada    tvornički jetkano u kupelji s 
naknadnom pasivizacijom
  S automatskom rešetkom se isporučuje i sljedeći prateći pribor/oprema:
- profilirani lim za zaštitu donjih ležajeva rešetke, kom 2, inox AISI 316L
- gornji bočni nosač rešetke, kom 2, inox AISI 316L
- inox spojni materijal AISI 316L
Rešetka mora biti opremljena mehaničkom zaštitom od preopterećenja.
Stavka obuhvaća sve poslove ugradnje, kao i puštanje u rad. Jedinična cijena stavke uključuje sav potreban rad, materijal i transporte za  izvedbu stavke.
Obračun po komadu dobavljene, ugrađene i puštene u rad automatske rešetke.</t>
  </si>
  <si>
    <t>X - završnik za prirubnicu</t>
  </si>
  <si>
    <t>Cijev DN 100 mm (fi 114,3x2,6)</t>
  </si>
  <si>
    <t>Cijev DN 150 mm (fi 168,3x2,6)</t>
  </si>
  <si>
    <t>Luk 90˚ DN 100 mm</t>
  </si>
  <si>
    <t>Luk 90˚ DN 150 mm</t>
  </si>
  <si>
    <t>Redukcija  DN 100/150 mm</t>
  </si>
  <si>
    <t xml:space="preserve">Kompletna izvedba kvadratne upojne građevine za prihvat oborinskih krovnih voda.  Tlocrtne dimenzije upojne građevine su 1.00 x 1.00 m i visina 1.50 m.   Stavka uključuje sve potrebne radove, zemljane i ostale radove.  Stojni iskop upojne građevine i rova za dovodnu cijev , bez obzira na kategoriju tla.  Betoniranje zidova i temelja upojne građevine i armiranobetonske ploče, betonom C 25/30.  Izrada otvora f 100 mm u zidovima upojne građevine, radi infiltracije vode u teren.  Uključena sva potrebna armatura. Dobava,doprema, izrada, montiranje i skidanje oplate.   Nabava, doprema i ugradnja ljevanoželjeznog polopca , veličine 600/600 mm, nosivosti 50kN. Izrada ispune upojne građevine lomljenim kamenom bez primjesa zemlje.  Odvoz viška materijala iz iskopa nakon završenog zatrpavanja, na deponiju.     </t>
  </si>
  <si>
    <t>Nabava, dobava, prijevoz, isporuka, istovar i ugradnja kemijskog filtera za pročišćivanje zraka, tj. za uklanjanje štetnih otpadnih plinova. Uređaj za pročišćavanje otpadnog zraka mora biti sljedećih karakteristika:
*Kapacitet filtera je Q=170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min.14 l
* Usisnom cijevi DN 100 mm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100 - 170 m3/h
          Pad tlaka u filteru kod Qmax           250 Pa
* Usisnim cijevima  DN 100 mm (3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</si>
  <si>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Nabava, dobava, prijevoz, isporuka, istovar i ugradnja kemijskog filtera za pročišćivanje zraka, tj. za uklanjanje štetnih otpadnih plinova. Uređaj za pročišćavanje otpadnog zraka mora biti sljedećih karakteristika:
*Kapacitet filtera je Q=850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min.480 l
* Usisnom cijevi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400 - 850 m3/h
          Pad tlaka u filteru kod Qmax           500 Pa
* Usisnim cijevima (razvod po objektu)  DN 150 mm (20 m)  i  DN 100 mm (16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</si>
  <si>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Nabava, dobava, prijevoz, isporuka, istovar i ugradnja automatske rešetke za ugradnju u postojeći kanal, dimenzija i glavnih tehničkih karakteristika:
- kapacitet     70 l/s
- širina kanala    85,0 cm
- dubina kanala    255,0 cm
- efektivna širina rešetke   575 mm
- širina okvira rešetke   800 mm
- velilčina svijetlih otvora   20 mm
- visina štapova rešetke   1.541 mm
- kut ugradnje rešetke   80°
- visina izbacivanja otpadnog mat. iznad kote gornjeg kanala 981 mm
- maksimalna količina iznosa otpada  1,20 m3/h
- snaga motora 0,75 kW      - jakost motora (radna) 2,00 A
- broj okretaja lančanice   8,2 min-1
- uvjeti priključka    3 x 400 V; 50 Hz
- start meko upuštanje     - stupanj zaštite motora IP65
- materijal konstrukcije rešetke  inox AISI316L
- materijal lanaca i lančanika   inox AISI 316/AISI431
- završna obrada    tvornički jetkano u kupelji s 
naknadnom pasivizacijom
  S automatskom rešetkom se isporučuje i sljedeći prateći pribor/oprema:
- profilirani lim za zaštitu donjih ležajeva rešetke, kom 2, inox AISI 316L
- gornji bočni nosač rešetke, kom 2, inox AISI 316L
- inox spojni materijal AISI 316L
Rešetka mora biti opremljena mehaničkom zaštitom od preopterećenja.
Stavka obuhvaća sve poslove ugradnje, kao i puštanje u rad. Jedinična cijena stavke uključuje sav potreban rad, materijal i transporte za  izvedbu stavke.
Obračun po komadu dobavljene, ugrađene i puštene u rad automatske rešetke.</t>
  </si>
  <si>
    <r>
      <t xml:space="preserve">Žablja zaklopka PTK-A    
</t>
    </r>
    <r>
      <rPr>
        <sz val="10"/>
        <rFont val="Calibri"/>
        <family val="2"/>
        <scheme val="minor"/>
      </rPr>
      <t>Za ugradnju na slobodnim ispustima sa malim diferencijalnim tlakom, 
 Primjena kod pojave visokih voda na glavnim ispustima,spriječavanje plavljenja
 Za ispuste ispod ili iznad razine vode 
Tip PTK – A za montažu na vertikalnu betonsku stijenku
 Sljedeće izvedbe:
 Nominalni tlak PN 0.5 bar
 Materijali:
 okvir, zatvarač i temeljna ploča: PE-HD
 osovina: nehrđajući austenitni čelik (otporan na morsku vodu)
 brtva zatvarača: neopren
 Područje primjene: radni tlak do 1.5m kratkotrajno (72 h) 5 m v.s, temperatura do 80°C
Hrvatski certifikat o sukladnosti izdat od ovlaštene tvrtke  
Obračun po komadu.</t>
    </r>
  </si>
  <si>
    <t>T- komad  DN 150/150 mm</t>
  </si>
  <si>
    <t>T- komad  DN 150/150 mm mm</t>
  </si>
  <si>
    <t>T-komad (lučni-hlače) DN 150/150 mm</t>
  </si>
  <si>
    <t>Redukcija DN 150/200 mm</t>
  </si>
  <si>
    <t>Redukcija DN 150/200 mm mm</t>
  </si>
  <si>
    <t>Strojno razbijanje i skidanje  asfaltnog zastora ispred objekta bez obzira na debljinu sloja. Aafalt se skida u širini od 1.50 m da bi se postigla bolja povezanost novog i starog asfalta. Na mjestima gdje je potrebno, razbijanje i skidanje obaviti ručno i uz pomoć ručnog pneumatskog alata, što je uključeno u cijenu stavke. Skinuti asfaltni materijal utovariti na vozilo i odvesti na deponiju prosječne udaljenosti do 10 km.
Obračun po m² skinutog, utovarenog i odvezenog betona.</t>
  </si>
  <si>
    <t>Nabava, doprema i ugradnja zaštitne ograde ispred objekta. Ogradni sustav se sastoji od panela koje čini čvrsto zavarena mreža s pravokutnim otvorima i horizontalnim ojačanjima koja onemogućuju savijanje panela. Žica je pocinčana, čvrsto zavarena i plastificirana. Stupovi  su  čelični profili- pocinčani s unutrašnje i vanjske strane, plastificirani, te se isporučuju u kompletu s plastičnim zaštitnim kapama. Betoniranje temeljnih blokova ogradnih stupova i stupova ogradnih vratiju uračunati u cijenu stavke. Dimenzije iskopa su 50/50/80 cm, a nakon zatrpavanja betoniranih temelja višak zemlje isplanirati ili odvesti na deponiju što je uključeno u cijenu stavke. Visina ograde je 1,3 m. Na ogradu montirati dvokrilna ulazna (ogradna) vrata za prolaz vozila širine 3,5 m  i pješačka vrata širine 1,0 m, opremljenih s kvakom, cilindar bravom i ključevima.  Izvedba ograde u svemu prema uputama Proizvođača. Stupovi ograde, žičani paneli i sve ostalo mora biti uzemljeno na propisani način, prema uputama Proizvođača dobavljene ograde.
Obračun po m' ugrađene ograde.</t>
  </si>
  <si>
    <t>Brtveni uložak za prolaz cijevi fi 150 mm</t>
  </si>
  <si>
    <t>dobava,doprema i ugradnja duktil kanalizacijskih cijevi fi 450 mm</t>
  </si>
  <si>
    <t>Nabava,dobava, prijevoz, isporuka, istovar i ugradnja kemijskog filtera za pročišćivanje zraka, tj. za uklanjanje štetnih otpadnih plinova.
Uređaj za pročišćavanje otpadnog zraka mora biti sljedećih karakteristika:
*Kapacitet filtera je Q=170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min.14 l
* Usisnom cijevi DN 100 mm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100 - 170 m3/h
          Pad tlaka u filteru kod Qmax           250 Pa
* Usisnim cijevima  DN 100 mm (4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</si>
  <si>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Nabava, dobava i bravarska pripomoć pri ugradnji, tipske vanjske ograde na pokrovnoj ploči CS i stepenicama.  Ograda izrađene od "inox"-čelika, kvalitete materijala AISI 316 L.  Visina ograde od gotovog poda je 1.10 m, s rukohvatom i 2 prečke. Pričvršćenje ograde za betonske konstrukcije je odgovarajućim vijcima.  Sve izvedbene detalje dogovoriti s Nadzorom, a sve mjere kontrolirati na građevini prije izrade-narudžbe.
Obračun po 1 m' izvedene, odnosno ugrađene ograde, sve komplet.</t>
  </si>
  <si>
    <t>Kompletna izvedba popločenja kulir pločama na pokrovnoj ploči CS.  Na postojeću podlogu nakon što su skinute stare kulir ploče izvesti sloj samonivelirajuće mase za izravnavanje poda. Kulir ploče će se polagati u sloj ljepila d=2 cm.  Dobava i ugradnja kulir ploča, dim.40x40x4 cm. Kulir ploče polagati u kvadratnom rasteru sa fugom širine 1 cm. Nakon postave fuge zaliti cementnim mortom ili fugirnom masom.
Obračun po m² površine.</t>
  </si>
  <si>
    <t>Nabava, dobava, prijevoz, isporuka, istovar i ugradnja kemijskog filtera za pročišćivanje zraka, tj. za uklanjanje štetnih otpadnih plinova. Uređaj za pročišćavanje otpadnog zraka mora biti sljedećih karakteristika:
*Kapacitet filtera je Q=170 m3/h.
*Kučište filtera je izrađeno od PEHD materijala, a poklopac kučišta od plastike ojačane staklenim vlaknima.
*Pročišćavanje zraka vrši se kemijskom metodom, odnosno adsorpcijom i oksidacijom s minimalnim efektom pročišćavanja 99,5%. Klasični filteri sa aktivnim ugljenom nisu prihvatljivi.
Filter je opremljen : 
* Suhom kemijskom ispunom , min.14 l
* Usisnom cijevi DN 100 mm      * Drenažnom cijevi
* Poklopcem s kopčama 
Uz filter se isporučuje i : 
* Hvatač čestica vlage i masti iz zraka 
* Sustav za trenutnu detekciju potrošenosti ispune (npr. indikator poluga koja mijenja boju u ovisnosti i istrošenosti ispune). Čekanje laboratorijske analize potrošenosti ispune nije prihvatljivo.
*  Ventilator za odsisavanje otpadnog zraka s regulacijom broja okretaja, osnovnih karakteristika:
          Kapacitet:                                          100 - 170 m3/h
          Pad tlaka u filteru kod Qmax           250 Pa
* Usisnim cijevima  DN 100 mm (4 m), uključeni lukovi.
Ventilator je postavljen direktno na poklopac kučišta filtera i ispuhuje pročišćeni zrak u atmosferu.
Stavka obuhvaća sve poslove ugradnje uključujući spajanje filtera na usisne cijevi , dobavu i ravod usisnih cijevi po crpnoj stanici ,kao i puštanje u rad. Jedinična cijena stavke uključuje sav potreban rad, materijal i transporte za  izvedbu stavke.
Obračun po komadu dobavljenog, ugrađenog i puštenog u rad kemijskog filtera za pročišćivanje zraka.</t>
  </si>
  <si>
    <t>HAVARIJSKI ISPUSTI - GRAĐEVINSKI RADOVI</t>
  </si>
  <si>
    <t>D.7.1.1</t>
  </si>
  <si>
    <t>HAVARIJSKI ISPUST OMORIKA</t>
  </si>
  <si>
    <t>D.7.1.1.1</t>
  </si>
  <si>
    <t>Mobilizacija i demobilizacija opreme te priprema gradilišta.
Obračun po kompletno obavljenom poslu.</t>
  </si>
  <si>
    <t>Trasiranje smjera podmorske dionice podmorskog ispusta uz pomoć plovila, ronioca, plutača te označavanje karakterističnih točaka signalnim balonima sidrenim na morsko dno. Dubina mora od -9,00 do -22,00 m.
Obračun po m' podmorskog dijela ispusta.</t>
  </si>
  <si>
    <t>D.7.1.1.2</t>
  </si>
  <si>
    <r>
      <t xml:space="preserve">Podmorski  iskop  u moru  na dubinama </t>
    </r>
    <r>
      <rPr>
        <b/>
        <sz val="10"/>
        <rFont val="Calibri"/>
        <family val="2"/>
        <scheme val="minor"/>
      </rPr>
      <t>od  -9,00 do -22.00m</t>
    </r>
    <r>
      <rPr>
        <sz val="10"/>
        <rFont val="Calibri"/>
        <family val="2"/>
        <scheme val="minor"/>
      </rPr>
      <t xml:space="preserve">  za polaganje  podmorskog  ispusta  u  materijalu  A  kategorije. Iskopani  materijal odložiti bočno  od  kanala.  Rov  izvesti prema detalju iz projekta.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3</t>
    </r>
    <r>
      <rPr>
        <sz val="10"/>
        <rFont val="Calibri"/>
        <family val="2"/>
        <scheme val="minor"/>
      </rPr>
      <t xml:space="preserve"> iskopanog materijala u sraslom stanju prema idealnom presjeku.</t>
    </r>
  </si>
  <si>
    <r>
      <t>Razbijanje dijela postojećeg podmorskog ispusta radi izvedbe što kvalitetnijeg spoja postojeće sa novom cijevi ispusta. Stavka  sadrži sav potreban  rad  i materijal,  najam ekipe  ronilaca  i  odgovarajućeg  broja  plovnih  objekata, razastiranje  materijala  u  blizini  rova,  kao  i  svu  potrebnu pripomoć. Višak  materijala odvesti na podmorsku deponiju.
Obračun po 1m</t>
    </r>
    <r>
      <rPr>
        <vertAlign val="superscript"/>
        <sz val="10"/>
        <rFont val="Calibri"/>
        <family val="2"/>
        <scheme val="minor"/>
      </rPr>
      <t>'</t>
    </r>
    <r>
      <rPr>
        <sz val="10"/>
        <rFont val="Calibri"/>
        <family val="2"/>
        <scheme val="minor"/>
      </rPr>
      <t xml:space="preserve"> razbijenog postojećeg podmorskog ispusta</t>
    </r>
  </si>
  <si>
    <t>D.7.1.1.3</t>
  </si>
  <si>
    <t>PLANIRANJE DNA ROVA, ZATRPAVANJE I ODVOZ MATERIJALA</t>
  </si>
  <si>
    <t>Planiranje dna rova nakon iskopa s točnošću ± 3,0 cm prema  uzdužnom  profilu  po  izrađenom  glavnom  projektu. Eventualna prekomjerna produbljenja rova ispuniti šljunkom ili tucanikom dolomitnog porijekla krupnoće zrna 16-32 mm.
Obračun po 1 m2 isplaniranog dna rova.</t>
  </si>
  <si>
    <t>Nabava, doprema, raznašanje i ubacivanje u rov tucaničkog materijala kao posteljica betonskog bloka na određenim  dionicama podmorskog ispusta. Veličina frakcija kamenog materijala od 32 - 64mm. Debljina sloja je promjenjiva. Stavka uključuje dobavu kamena, transport i ugradnju, te sva pomoćna sredstva, materijal i rad potreban do potpunog dovršenja stavke.
Obračun  po  1  m3  ugrađenog materijala  u  zbijenom  stanju, prema idealnom presjeku.</t>
  </si>
  <si>
    <r>
      <t>Zatrpavanje rova bočno i iznad betonske obloge cijevi nakon montaže cjevovoda s materijalom iz iskopa, te razastiranje i poravnanje preostalog materijala u blizini rova na dubini mora do -10,00m.
Obračun po 1 m</t>
    </r>
    <r>
      <rPr>
        <vertAlign val="superscript"/>
        <sz val="10"/>
        <rFont val="Calibri"/>
        <family val="2"/>
        <scheme val="minor"/>
      </rPr>
      <t>3</t>
    </r>
    <r>
      <rPr>
        <sz val="10"/>
        <rFont val="Calibri"/>
        <family val="2"/>
        <scheme val="minor"/>
      </rPr>
      <t xml:space="preserve"> materijala u sraslom stanju.</t>
    </r>
  </si>
  <si>
    <t>D.7.1.1.4</t>
  </si>
  <si>
    <t>BETONSKI RADOVI</t>
  </si>
  <si>
    <t>Jedinična cijena svih stavki uključuje beton, oplatu, dizanje, odlaganje i transport elemenata kao i sav ostali rad i materijal potreban  do  potpunog  dovršenja  stavke.  Klasa  betona  je C35/45, za podmorske radove ukoliko nije drugačije posebno naglašeno. U cijenu je potrebno uvrstiti i sav materijal potreban za njegu betona,  bolju  ugradljivost, povećanje vodonepropusnosti  i prirast čvrstoće betona i sl., bilo da je propisan specifikacijama ovog  projekta  ili  ga  sam  izvoditelj  odlučio  upotrijebiti. 
Minimalna količina cementa CEM II/A-M 42,5N iznosi 400 kg.</t>
  </si>
  <si>
    <r>
      <t>Betoniranje obloge cjevovoda pod morem u iskopanom rovu nakon polaganja cijevi.  Betoniranje izvesti podmorskim betonom   C35/45.   Betoniranje   izvršiti   kontraktorski. Pri betoniranju obratiti pažnju da beton naliježe na dno i obuhvaća cijev u potpunosti. Betoniranje  izvršiti  u  visini  opteživača. Sastav betona mora omogućiti dobru ugradljivost, gustoću i čvrstoću uz  upotrebu  plastifikatora.  Betoniranje  izvršiti  u cijeloj duljini ispusta. Stavka uključuje potrebnu oplatu, rad ronioca odnosno  plovnih  objekata,  te  sve  potrebne  pripomoći  do konačnog izvršenja stavke.
Obračun po 1 m</t>
    </r>
    <r>
      <rPr>
        <vertAlign val="superscript"/>
        <sz val="10"/>
        <rFont val="Calibri"/>
        <family val="2"/>
        <scheme val="minor"/>
      </rPr>
      <t>3</t>
    </r>
    <r>
      <rPr>
        <sz val="10"/>
        <rFont val="Calibri"/>
        <family val="2"/>
        <scheme val="minor"/>
      </rPr>
      <t xml:space="preserve"> ugrađenog betona</t>
    </r>
  </si>
  <si>
    <r>
      <t xml:space="preserve">Kompletna izrada i ugradnja armirano betonskih opteživača za potapanje  cjevovoda. Betoniranje  će  se  izvršiti  u  metalnoj oplati odgovarajućih dimenzija i oblika. Upotrijebit će se beton za  podmorske radove  C35/45,  kako  je navedeno  u uvodu. Agregat mora sadržavati dovoljno sitnih zrna da se osigura gust beton, a najveće zrno ne smije biti veće od 15 mm. U cijenu je uključena dobava, postavljanje i savijanje betonskog željeza.  Uključena  je  i  njega  betona,  te  skladištenje  na gradilištu, odakle će se uzimati za postavu na cjevovod. Betonski opteživači će se ugraditi na cijev prema rasporedu iz projekta. Na površinu nalijeganja cijevi postaviti će se gumene trake. Spajanje  opteživača  predviđeno je izvršiti vijcima M16mm od nehrđajućeg čelika kvalitete AISI 316, te gumenim kompenzatorima. Stavka uključuje dobavu vijaka sa maticama i odgovarajućim  podloškam a, sav rad i materijal, plovne objekte,  pomagala  za  kompletnu  montažu, te osiguranje pomorskog prometa prema uvjetima i propisima RH.
</t>
    </r>
    <r>
      <rPr>
        <b/>
        <sz val="10"/>
        <rFont val="Calibri"/>
        <family val="2"/>
        <scheme val="minor"/>
      </rPr>
      <t>Betonski opteživač za potapanje cjevovoda težine 105kg na zraku (0,04176m</t>
    </r>
    <r>
      <rPr>
        <b/>
        <vertAlign val="superscript"/>
        <sz val="10"/>
        <rFont val="Calibri"/>
        <family val="2"/>
        <scheme val="minor"/>
      </rPr>
      <t>3</t>
    </r>
    <r>
      <rPr>
        <b/>
        <sz val="10"/>
        <rFont val="Calibri"/>
        <family val="2"/>
        <scheme val="minor"/>
      </rPr>
      <t>).</t>
    </r>
    <r>
      <rPr>
        <sz val="10"/>
        <rFont val="Calibri"/>
        <family val="2"/>
        <scheme val="minor"/>
      </rPr>
      <t xml:space="preserve">
Obračun po 1 komadu izrađenog bloka, sve komplet</t>
    </r>
  </si>
  <si>
    <t>D.7.1.1.5</t>
  </si>
  <si>
    <t>MONTAŽERSKI RADOVI</t>
  </si>
  <si>
    <t>Nabava, dobava, istovar (pohrana) i spajanje PEHD tlačnih kanalizacijskih cijevi za morsku dionicu podmorskog ispusta. Spajanje cijevi sučeonim zavarivanjem, duljine cijevi 12m, transport i skladištenje cijevi u svemu prema tehničkom opisu i uputama proizvođača cijevi. Spajanje izvršiti na gradilištu uz neposrednu blizinu mora, odakle će se nakon postave betonskih  opteživača  i  tlačne  pretprobe,  otegliti  na  mjesto potapanja. Stavka uključuje sve pomoćne radove potrebne za zavarivanje, tj. spajanje cjevovoda.Stavka uključuje potvrdu o sukladnosti izdanu temeljem izvješća ispitnog laboratorija ovlaštenog od strane Hrvatske Akreditacijske Agencije, kojim dokazuje da cijevi u potpunosti odgovaraju zahtijevanim karakteristikama prema opisu iz ove stavke i tehničkom  opisu. Stavka  sadrži sav  potreban rad, materijal i pripomoći, a uključen je i sav potreban spojni i drugi (brtveni) materijal potreban za montažu cijevi, a koji omogućava izradu spoja nosivosti koja je jednaka traženoj nazivnoj krutosti cjevovoda.
DN315/277.6mm; PE100; SDR17; PN16bar
Obračun po 1 m' cijevi</t>
  </si>
  <si>
    <t>Potapanje cjevovoda  od PEHD cijevi na poravnato morsko dno. Cjevovod potopiti odjednom u punoj duljini cijevi. U cijeni je uračunato spuštanje u more, tegljenje, postavljanje u pravac  i  niveletu, punjenje  morskom vodom  i ispuštanje zraka.  Nakon  završenog potapanja izvršit će se, kontrola roniocima, te utvrditi potrebne dodatne radove u smislu ispune šupljina ili uklanjanja većih kamenih komada. Stavka uključuje plovne objekte, ronioce, svu opremu  i pregled položenog cjevovoda pomoću ronilaca, te signalizacija i osiguranje pomorskog  prometa prema uvjetima i propisima RH.
Obračun po 1m' potopljenog cjevovoda.</t>
  </si>
  <si>
    <t>Spajanje cijevi postojećeg ispusta sa novom cijevi pomoću U-Flex komada DN 300 (pri samom izvođenju potrebno je točno odrediti koji U-Flex komad se ugrađuje) U cijeni je uračunata nabava, doprema i ugradnja U-Flex komada.  Nakon  potapanja cijevi izvršit će se, kontrola roniocima, te se nakon poravnanja postojeće i nove cijevi može se izvesti spoj stare i nove cijevi. Stavka uključuje  ronioce, svu opremu  i  izvedbu samog spoja pomoću ronilaca, te signalizacija i osiguranje pomorskog  prometa prema uvjetima i propisima RH.
Obračun po kom spoja.</t>
  </si>
  <si>
    <t>D.7.1.1.6</t>
  </si>
  <si>
    <t>ISPITIVANJE CJEVOVODA</t>
  </si>
  <si>
    <r>
      <t xml:space="preserve">Izvršenje tlačne probe na tlačnoj dionici </t>
    </r>
    <r>
      <rPr>
        <b/>
        <sz val="10"/>
        <rFont val="Calibri"/>
        <family val="2"/>
        <scheme val="minor"/>
      </rPr>
      <t>DN315mm,</t>
    </r>
    <r>
      <rPr>
        <sz val="10"/>
        <rFont val="Calibri"/>
        <family val="2"/>
        <scheme val="minor"/>
      </rPr>
      <t xml:space="preserve"> prije potapanja cjevovoda. Ispitni tlak iznosi 4,8bar-a  prema projektu (HRN EN 805). Stavka uključuje sav potreban rad i materijal, punjenje cijevnih vodova i izvršenje tlačne probe.
Obračun po 1 m' ispitanog cjevovoda.</t>
    </r>
  </si>
  <si>
    <t>Ispitivanje vodonepropusnosti podmorskog ispusta. Ispitivanje provesti ubacivanjem fluorescentne ili slične boje u sigurnosni ispust. Stavke uključuje sav potreban rad i materijal, te snimak podvodnom kamerom za prijeme ispuštanja boje.
Obračun po 1 m' cjevovoda.</t>
  </si>
  <si>
    <t>D.7.1.1.7</t>
  </si>
  <si>
    <t>Izrada  i  ugradnja  oznake  „ZABRANA  SIDRENJA"  na  trasi podmorskog ispusta. Ploču postaviti na mjestu ulaska ispusta u more s podmorskim betonom C35/45. Oznaku za zabranu sidrenja izvesti prema uvjetima nadležne Lučke kapetanije. U stavku je i uključena  izrada  oznake i ucrtavanje znaka o zabrani sidrenja. Koristiti boje i premaze otporne na djelovanje morske vode i atmosferilija. Ploča (lim debljine 4mm) dimenzija 1,25x1,50m, izrađena od nehrđajućeg čelika, postavlja se na nosače od cijevi 2'' i 1,5''. Spoj cijevi i ploče je predviđen vijcima M16. Sav materijal od nehrđajućeg čelika je kvalitete AISI 316. Cijevi su postavljene u stijensku  masu  unutar  izbušenih  rupa (duljine &gt;30cm, f100mm), ispunjenih trikosalom.
Obračun po kompletu izvedene i postavljene oznake.</t>
  </si>
  <si>
    <t>Izrada  geodetskog elaborata iskolčenja trase  podmorskogispusta, koji izrađuje ovlaštena osoba.  Elaborat sadrži iskolčenje trase kanalizacije s izbacivanjem i osiguravanjem točaka izvan radnog pojasa, kao i utvrđivanje situacijskog i visinskog   položaja postojećih podzemnih instalacija s predstavnicima nadležnih poduzeća i ustanova. U stavci  je obračunato i kontinuirano praćenje visina kanalizacijskih cijevi i okana tijekom gradnje s povezivanjem na državnu izmjeru, kao i geodetski radovi  kod izrade eventualnih izmjena projektne dokumentacije.
Obračun po kompletno izrađenom elaboratu.</t>
  </si>
  <si>
    <t>Izrada Izvedbenog projekta u skladu s glavnim  projektom i odabranom tehnologijom izvođenja što podrazumijeva potrebne izmjene u statičkom proračunu i izradu arnaturnih planova, kao i rješavanje detalja tehnologije izvedbe. Stavka uključuje  i izradu ostalih elaborata i ishođenje  svih dozvola potrebnih za rad.
Obračun po kompletno izrađenom elaboratu.</t>
  </si>
  <si>
    <t>Izrada Plana izvođenja radova u skladu s glavnim i izvedbenim projektom i odabranom tehnologijom izvođenja, te opremljenosti izvođača ljudskim kadrovima i strojevima i ostalom opremom. Plan izvođenja  radova izraditi u skladu Dodatkom V "Pravilnika o zaštiti na radu na privremenim ili pokretnim gradilištima" (NN 51/08) te ga dostaviti investitoru, tj.koordinatoru zaštite na radu imenovanom od strane investitora najkasnije 15 dana prije početka izvođenja radova. 
Obračun po kompletno izrađenom planu izvođenja radova.</t>
  </si>
  <si>
    <t>Izrada geodetskog elaborata upisa izgrađene građevine ispusta sa svim objektima u katastarski operat i uknjižba u zemljišno-knjižnom odjelu (gruntovnici) prema važećim zakonskim propisima.
Obračun po kompletno izrađenom elaboratu.</t>
  </si>
  <si>
    <t>Izrada snimke i elaborata izvedenog stanja ispusta za potrebe katastra vodova. Obuhvaćeno je snimanje položaja i dubine cijevi, te položaj okana. Stavka sadrži sve terenske i uredske radove, situacijski plan trase s naznačenim kotama terena i kotama nivelete okana i izradu položajnih skica lomnih točaka. Elaborat dostaviti investitoru prije tehničkog pregleda.
Obračun po kompletno izrađenoj snimci i elaboratu.</t>
  </si>
  <si>
    <t>Izrada projekta izvedenog stanja u skladu s izvedbenim projektom, dodatnim detaljim, a i izmjenama nastalima tijekom izgradnje.
Obračun po kompletno izrađenom projektu.</t>
  </si>
  <si>
    <t>Troškovi  testiranja,  probnog  rada,  puštanja  u  pogon  i edukacije radnika. Izrada plana održavanja ispusta. 
Obračun po kompletno izrađenom planu.</t>
  </si>
  <si>
    <t>Izrada priručnika za rad i održavanje podmorskog ispusta.
Obračun po kompletno izrađenom planu.</t>
  </si>
  <si>
    <t>D.7.1.2</t>
  </si>
  <si>
    <t>HAVARIJSKI ISPUST SESTRE MILOSRDNICE</t>
  </si>
  <si>
    <t>D.7.1.2.1</t>
  </si>
  <si>
    <t>Trasiranje smjera podmorske dionice podmorskog ispusta uz pomoć plovila, ronioca, plutača te označavanje karakterističnih točaka signalnim balonima sidrenim na morsko dno. Dubina mora od -6,50 do -17,00 m.
Obračun po m' podmorskog dijela ispusta.</t>
  </si>
  <si>
    <t>D.7.1.2.2</t>
  </si>
  <si>
    <r>
      <t>Podmorski  iskop  u moru  na dubinama od   -6,50 do -17,00 m za polaganje  podmorskog  ispusta  u  materijalu  A  kategorije. Iskopani  materijal odložiti bočno  od  kanala.  Rov  izvesti prema detalju iz projekta.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3</t>
    </r>
    <r>
      <rPr>
        <sz val="10"/>
        <rFont val="Calibri"/>
        <family val="2"/>
        <scheme val="minor"/>
      </rPr>
      <t xml:space="preserve"> iskopanog materijala u sraslom stanju prema idealnom presjeku.</t>
    </r>
  </si>
  <si>
    <r>
      <t>Razbijanje dijela postojećeg podmorskog ispusta radi izvedbe što kvalitetnijeg spoja postojeće sa novom cijevi ispusta.  Stavka  sadrži sav potreban  rad  i materijal,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t>
    </r>
    <r>
      <rPr>
        <sz val="10"/>
        <rFont val="Calibri"/>
        <family val="2"/>
        <scheme val="minor"/>
      </rPr>
      <t xml:space="preserve"> razbijenog postojećeg podmorskog ispusta</t>
    </r>
  </si>
  <si>
    <t>D.7.1.2.3</t>
  </si>
  <si>
    <t>Planiranje dna svih rovova nakon iskopa s točnošću ± 3,0 cm prema  uzdužnom  profilu  po  izrađenom  glavnom  projektu. Eventualna prekomjerna produbljenja rova ispuniti šljunkom ili tucanikom dolomitnog porijekla krupnoće zrna 16-32 mm.
Obračun po 1 m² isplaniranog dna rova.</t>
  </si>
  <si>
    <t>Nabava, doprema, raznašanje i ubacivanje u rov tucaničkog materijala kao posteljica betonskog bloka na određenim  dionicama podmorskog ispusta. Veličina frakcija kamenog materijala od 32 - 64mm. Debljina sloja je promjenjiva. Stavka uključuje dobavu kamena, transport i ugradnju, te sva pom oćna sredstva, materijal i rad potreban do potpunog dovršenja stavke.
Obračun  po  1  m³  ugrađenog materijala  u  zbijenom  stanju, prema idealnom presjeku.</t>
  </si>
  <si>
    <t>D.7.1.2.4</t>
  </si>
  <si>
    <r>
      <t>Kompletna izrada i ugradnja armirano betonskih opteživača za potapanje  cjevovoda. Betoniranje  će  se  izvršiti  u  metalnoj oplati odgovarajućih dimenzija i oblika. Upotrijebit će se beton za  podmorske radove  C35/45,  kako  je navedeno  u uvodu. Agregat mora sadržavati dovoljno sitnih zrna da se osigura gust beton, a najveće zrno ne smije biti veće od 15 mm. U cijenu je uključena dobava, postavljanje i savijanje betonskog željeza.  Uključena  je  i  njega  betona,  te  skladištenje  na gradilištu, odakle će se uzimati za postavu na cjevovod. Betonski opteživači će se ugraditi na cijev prema rasporedu iz projekta. Na površinu nalijeganja cijevi postaviti će se gumene trake. Spajanje  opteživača  predviđeno je izvršiti vijcima M16mm od nehrđajućeg čelika kvalitete AISI 316, te gumenim kompenzatorima. Stavka uključuje dobavu vijaka sa maticama i odgovarajućim  podloškam a, sav rad i materijal, plovne objekte,  pomagala  za  kompletnu  montažu, te osiguranje pomorskog prometa prema uvjetima i propisima RH.
Betonski opteživač za potapanje cjevovoda težine 130kg na zraku (0,051m</t>
    </r>
    <r>
      <rPr>
        <vertAlign val="superscript"/>
        <sz val="10"/>
        <rFont val="Calibri"/>
        <family val="2"/>
        <scheme val="minor"/>
      </rPr>
      <t>3</t>
    </r>
    <r>
      <rPr>
        <sz val="10"/>
        <rFont val="Calibri"/>
        <family val="2"/>
        <scheme val="minor"/>
      </rPr>
      <t>).
Obračun po 1 komadu izrađenog bloka, sve komplet</t>
    </r>
  </si>
  <si>
    <t>D.7.1.2.5</t>
  </si>
  <si>
    <t>Nabava, dobava, istovar (pohrana) i spajanje PEHD tlačnih kanalizacijskih cijevi za morsku dionicu podmorskog ispusta. Spajanje cijevi sučeonim zavarivanjem, duljine cijevi 12m, transport i skladištenje cijevi u svemu prema tehničkom opisu i uputama proizvođača cijevi. Spajanje izvršiti na gradilištu uz neposrednu blizinu mora, odakle će se nakon postave betonskih  opteživača  i  tlačne  pretprobe,  otegliti  na  mjesto potapanja. Stavka uključuje sve pomoćne radove potrebne za zavarivanje, tj. spajanje cjevovoda. Stavka uključuje potvrdu o sukladnosti izdanu temeljem izvješća ispitnog laboratorija ovlaštenog od strane Hrvatske Akreditacijske Agencije, kojim dokazuje da cijevi u potpunosti odgovaraju zahtijevanim karakteristikama prema opisu iz ove stavke i tehničkom  opisu. Stavka  sadrži sav  potreban rad, materijal i pripomoći, a uključen je i sav potreban spojni i drugi (brtveni) materijal potreban za montažu cijevi, a koji omogućava izradu spoja nosivosti koja je jednaka traženoj nazivnoj krutosti cjevovoda.
DN355/312.80mm; PE100; SDR17; PN16bar
Obračun po 1 m' cijevi</t>
  </si>
  <si>
    <t>Spajanje cijevi postojećeg ispusta sa novom cijevi pomoću U-Flex komada DN 350 (pri samom izvođenju potrebno je točno odrediti koji U-Flex komad se ugrađuje) U cijeni je uračunata nabava, doprema i ugradnja U-Flex komada.  Nakon  potapanja cijevi izvršit će se, kontrola roniocima, te se nakon poravnanja postojeće i nove cijevi može se izvesti spoj stare i nove cijevi. Stavka uključuje  ronioce, svu opremu  i  izvedbu samog spoja pomoću ronilaca, te signalizacija i osiguranje pomorskog  prometa prema uvjetima i propisima RH.
Obračun po kom spoja.</t>
  </si>
  <si>
    <t>D.7.1.2.6</t>
  </si>
  <si>
    <t>Izvršenje tlačne probe na tlačnoj dionici DN355mm, prije potapanja cjevovoda. Ispitni tlak iznosi 4,8bar-a  prema projektu (HRN EN 805). Stavka uključuje sav potreban rad i materijal, punjenje cijevnih vodova i izvršenje tlačne probe.
Obračun po 1 m' ispitanog cjevovoda.</t>
  </si>
  <si>
    <t>D.7.1.2.7</t>
  </si>
  <si>
    <t>D.7.1.3</t>
  </si>
  <si>
    <t>HAVARIJSKI ISPUST VARAŽDIN</t>
  </si>
  <si>
    <t>D.7.1.3.1</t>
  </si>
  <si>
    <t>Trasiranje smjera podmorske dionice podmorskog ispusta uz pomoć plovila, ronioca, plutača te označavanje karakterističnih točaka signalnim balonima sidrenim na morsko dno. Dubina mora od -8,00 do -15,00 m.
Obračun po m' podmorskog dijela ispusta.</t>
  </si>
  <si>
    <t>D.7.1.3.2</t>
  </si>
  <si>
    <r>
      <t xml:space="preserve">Podmorski  iskop  u moru  na dubinama </t>
    </r>
    <r>
      <rPr>
        <b/>
        <sz val="10"/>
        <rFont val="Calibri"/>
        <family val="2"/>
        <scheme val="minor"/>
      </rPr>
      <t>od  -8,00 do -15.00m</t>
    </r>
    <r>
      <rPr>
        <sz val="10"/>
        <rFont val="Calibri"/>
        <family val="2"/>
        <scheme val="minor"/>
      </rPr>
      <t xml:space="preserve">  za polaganje  podmorskog  ispusta  u  materijalu  A  kategorije. Iskopani  materijal odložiti bočno  od  kanala.  Rov  izvesti prema detalju iz projekta.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3</t>
    </r>
    <r>
      <rPr>
        <sz val="10"/>
        <rFont val="Calibri"/>
        <family val="2"/>
        <scheme val="minor"/>
      </rPr>
      <t xml:space="preserve"> iskopanog materijala u sraslom stanju prema idealnom presjeku.</t>
    </r>
  </si>
  <si>
    <t>D.7.1.3.3</t>
  </si>
  <si>
    <t>Planiranje dna rova nakon iskopa s točnošću ± 3,0 cm prema  uzdužnom  profilu  po  izrađenom  glavnom  projektu. Eventualna prekomjerna produbljenja rova ispuniti šljunkom ili tucanikom dolomitnog porijekla krupnoće zrna 16-32 mm.
Obračun po 1 m² isplaniranog dna rova.</t>
  </si>
  <si>
    <t>Nabava, doprema, raznašanje i ubacivanje u rov tucaničkog materijala kao posteljica betonskog bloka na određenim  dionicama podmorskog ispusta. Veličina frakcija kamenog materijala od 32 - 64mm. Debljina sloja je promjenjiva. Stavka uključuje dobavu kamena, transport i ugradnju, te sva pomoćna sredstva, materijal i rad potreban do potpunog dovršenja stavke.
Obračun  po  1  m³  ugrađenog materijala  u  zbijenom  stanju, prema idealnom presjeku.</t>
  </si>
  <si>
    <t>D.7.1.3.4</t>
  </si>
  <si>
    <t>D.7.1.3.5</t>
  </si>
  <si>
    <t>Nabava, dobava, istovar (pohrana) i spajanje PEHD tlačnih kanalizacijskih cijevi za morsku dionicu podmorskog ispusta. Spajanje cijevi sučeonim zavarivanjem, duljine cijevi 12m, transport i skladištenje cijevi u svemu prema tehničkom opisu i uputama proizvođača cijevi. Spajanje izvršiti na gradilištu uz neposrednu blizinu mora, odakle će se nakon postave betonskih  opteživača  i  tlačne  pretprobe,  otegliti  na  mjesto potapanja. Stavka uključuje sve pomoćne radove potrebne za zavarivanje, tj. spajanje cjevovoda. Stavka uključuje potvrdu o sukladnosti izdanu temeljem izvješća ispitnog laboratorija ovlaštenog od strane Hrvatske Akreditacijske Agencije, kojim dokazuje da cijevi u potpunosti odgovaraju zahtijevanim karakteristikama prema opisu iz ove stavke i tehničkom  opisu. Stavka  sadrži sav  potreban rad, materijal i pripomoći, a uključen je i sav potreban spojni i drugi (brtveni) materijal potreban za montažu cijevi, a koji omogućava izradu spoja nosivosti koja je jednaka traženoj nazivnoj krutosti cjevovoda.
DN315/277.6mm; PE100; SDR17; PN16bar
Obračun po 1 m' cijevi</t>
  </si>
  <si>
    <t>D.7.1.3.6</t>
  </si>
  <si>
    <t>D.7.1.3.7</t>
  </si>
  <si>
    <t>D.7.1.4</t>
  </si>
  <si>
    <t>HAVARIJSKI ISPUST SLAVEN</t>
  </si>
  <si>
    <t>D.7.1.4.1</t>
  </si>
  <si>
    <t>Trasiranje smjera podmorske dionice podmorskog ispusta uz pomoć plovila, ronioca, plutača te označavanje karakterističnih točaka signalnim balonima sidrenim na morsko dno. Dubina mora od -6,00 do -10,50 m.
Obračun po m' podmorskog dijela ispusta.</t>
  </si>
  <si>
    <t>D.7.1.4.2</t>
  </si>
  <si>
    <r>
      <t xml:space="preserve">Podmorski  iskop  u moru  na dubinama </t>
    </r>
    <r>
      <rPr>
        <b/>
        <sz val="10"/>
        <rFont val="Calibri"/>
        <family val="2"/>
        <scheme val="minor"/>
      </rPr>
      <t>od  -6,00 do -10.50m</t>
    </r>
    <r>
      <rPr>
        <sz val="10"/>
        <rFont val="Calibri"/>
        <family val="2"/>
        <scheme val="minor"/>
      </rPr>
      <t xml:space="preserve">  za polaganje  podmorskog  ispusta  u  materijalu  A  kategorije. Iskopani  materijal odložiti bočno  od  kanala.  Rov  izvesti prema detalju iz projekta.  Stavka  sadrži sav potreban  rad  i materijal,  eventualno potrebnu stabilizaciju dna  rova kamenim nabačajem,  najam ekipe  ronilaca  i  odgovarajućeg  broja  plovnih  objekata, razastiranje  materijala  u  blizini  rova,  kao  i  svu  potrebnu pripomoć. Višak iskopanog materijala odvesti na podmorsku deponiju.
Obračun po 1m</t>
    </r>
    <r>
      <rPr>
        <vertAlign val="superscript"/>
        <sz val="10"/>
        <rFont val="Calibri"/>
        <family val="2"/>
        <scheme val="minor"/>
      </rPr>
      <t>3</t>
    </r>
    <r>
      <rPr>
        <sz val="10"/>
        <rFont val="Calibri"/>
        <family val="2"/>
        <scheme val="minor"/>
      </rPr>
      <t xml:space="preserve"> iskopanog materijala u sraslom stanju prema idealnom presjeku.</t>
    </r>
  </si>
  <si>
    <t>D.7.1.4.3</t>
  </si>
  <si>
    <t>D.7.1.4.4</t>
  </si>
  <si>
    <t>D.7.1.4.5</t>
  </si>
  <si>
    <t>D.7.1.4.6</t>
  </si>
  <si>
    <t>D.7.1.4.7</t>
  </si>
  <si>
    <t>Nabava, doprema i istovar na odlagalište gradilišta lijevano željeznih nodularnih četvrtastih kanalizacijskih  poklopaca, sa četvrtastim okvirom, proizvedenih prema HRN EN124:2005.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</si>
  <si>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odlagalište gradilišta lijevano željeznih nodularnih kanalizacijskih poklopaca okrugli, sa četvrtastim okvirom, proizvedenih prema HRN EN124:2005 i HRN M.J6.221 i HRN M.J6.226. Poklopci su teleskopski (plivajući) s korekcijom visine i s bezvijčanim elementima za zaključavanje od kompozitnog materijala, bez zgloba/šarke. Vanjski promjer okvira min. 800 mm za otvor Ø 600 mm, visina okvira min. 150 mm. Vanjski promjer okvira min. 1000 mm za otvor Ø 800 mm, visina okvira min. 150 mm. Nakon ugradnje i izvedbe završnog sloja vidljiv je samo okrugli poklopac.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</si>
  <si>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odlagalište gradilišta lijevano željeznih nodularnih kanalizacijskih poklopaca otvora proizvedenih prema HRN EN124:2005, bez ventilacijskih otvora.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</si>
  <si>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odlagalište gradilišta potopljene crpke za otpadne (fekalne) vode. Isporučuju se s donjim postoljem, priključnim koljenom, vodilicama (od inox-a), gornjim nosačem vodilica (od inoxa) i lancem od nehrđajućeg čelika. Inox kvalitete AISI 316L.
Obračun po kompletu dobavljene crpke.</t>
  </si>
  <si>
    <t>Potopljena crpka  s karakteristikama:                                      
- kapacitet Q = 4,45 l/s                                                                                                                 
- Hman = 30,9 m                                                             
- režim rada 1+1  
- izlaz crpke DN 50 mm 
- energetski i signalni kabel potopnog tipa  ~ 20 m
- crpka s drobilicom, radno kolo slobodnog prolaza 6 mm                                                                                                                                                                                                                                 
- vodilice duljine l = ~2,5m</t>
  </si>
  <si>
    <t>Potopljena crpka  s karakteristikama:                                      
- kapacitet Q = 4,13 l/s                                                                                                                 
- Hman = 19,16 m                                                             
- režim rada 1+1  
- izlaz crpke DN 50 mm 
- energetski i signalni kabel potopnog tipa  ~ 20 m
- crpka s drobilicom, radno kolo slobodnog prolaza 6 mm                                                                                                                                                                                                                                 
- vodilice duljine l = ~2,5m</t>
  </si>
  <si>
    <t>Potopljena crpka  s karakteristikama:                                      
- kapacitet Q = 4,13 l/s                                                                                                                 
- Hman = 19,16 m                                                             
- režim rada 1+1  
- izlaz crpke DN 50 mm 
- energetski i signalni kabel potopnog tipa  ~ 20 m
- crpka s drobilicom, radno kolo slobodnog prolaza 6 mm                                                                                                                                                                                                                                 - vodilice duljine l = ~2,5m</t>
  </si>
  <si>
    <t>Potopljena crpka  s karakteristikama:                                      
- kapacitet Q = 4,34 l/s                                                                                                                 
- Hman = 15,31 m                                                             
- režim rada 1+1  
- izlaz crpke DN 50 mm 
- energetski i signalni kabel potopnog tipa  ~ 20 m
- crpka s drobilicom, radno kolo slobodnog prolaza 6 mm                                                                                                                                                                                                                                 
- vodilice duljine l = ~3,35m</t>
  </si>
  <si>
    <r>
      <t xml:space="preserve">Potopljena crpka  s karakteristikama:                                      
</t>
    </r>
    <r>
      <rPr>
        <sz val="10"/>
        <rFont val="Calibri"/>
        <family val="2"/>
        <scheme val="minor"/>
      </rPr>
      <t>- kapacitet crpke Q</t>
    </r>
    <r>
      <rPr>
        <vertAlign val="subscript"/>
        <sz val="10"/>
        <rFont val="Calibri"/>
        <family val="2"/>
        <scheme val="minor"/>
      </rPr>
      <t>1 CR</t>
    </r>
    <r>
      <rPr>
        <sz val="10"/>
        <rFont val="Calibri"/>
        <family val="2"/>
        <scheme val="minor"/>
      </rPr>
      <t xml:space="preserve"> = 9,0 l/s, Q</t>
    </r>
    <r>
      <rPr>
        <vertAlign val="subscript"/>
        <sz val="10"/>
        <rFont val="Calibri"/>
        <family val="2"/>
        <scheme val="minor"/>
      </rPr>
      <t>2 CR</t>
    </r>
    <r>
      <rPr>
        <sz val="10"/>
        <rFont val="Calibri"/>
        <family val="2"/>
        <scheme val="minor"/>
      </rPr>
      <t xml:space="preserve"> = 14,0 l/s 
- H</t>
    </r>
    <r>
      <rPr>
        <vertAlign val="subscript"/>
        <sz val="10"/>
        <rFont val="Calibri"/>
        <family val="2"/>
        <scheme val="minor"/>
      </rPr>
      <t>geod</t>
    </r>
    <r>
      <rPr>
        <sz val="10"/>
        <rFont val="Calibri"/>
        <family val="2"/>
        <scheme val="minor"/>
      </rPr>
      <t xml:space="preserve"> = 11,0 m                                                                                                               
- H</t>
    </r>
    <r>
      <rPr>
        <vertAlign val="subscript"/>
        <sz val="10"/>
        <rFont val="Calibri"/>
        <family val="2"/>
        <scheme val="minor"/>
      </rPr>
      <t>man - 1 CR</t>
    </r>
    <r>
      <rPr>
        <sz val="10"/>
        <rFont val="Calibri"/>
        <family val="2"/>
        <scheme val="minor"/>
      </rPr>
      <t xml:space="preserve"> = 17,0 m,  H</t>
    </r>
    <r>
      <rPr>
        <vertAlign val="subscript"/>
        <sz val="10"/>
        <rFont val="Calibri"/>
        <family val="2"/>
        <scheme val="minor"/>
      </rPr>
      <t>man - 2 CR</t>
    </r>
    <r>
      <rPr>
        <sz val="10"/>
        <rFont val="Calibri"/>
        <family val="2"/>
        <scheme val="minor"/>
      </rPr>
      <t xml:space="preserve"> = 23,0 m                                                          
- režim rada 2+1  
- izlaz crpke DN 80 mm 
- energetski i signalni kabel potopnog tipa  ~ 20 m                                                                                                                                                                                                                    
- vodilice duljine l = ~4,0 m</t>
    </r>
  </si>
  <si>
    <r>
      <t>Potopljena crpka  s karakteristikama:                                      
- kapacitet crpke Q</t>
    </r>
    <r>
      <rPr>
        <vertAlign val="subscript"/>
        <sz val="10"/>
        <rFont val="Calibri"/>
        <family val="2"/>
        <scheme val="minor"/>
      </rPr>
      <t>1 CR</t>
    </r>
    <r>
      <rPr>
        <sz val="10"/>
        <rFont val="Calibri"/>
        <family val="2"/>
        <scheme val="minor"/>
      </rPr>
      <t xml:space="preserve"> = 9,0 l/s, Q</t>
    </r>
    <r>
      <rPr>
        <vertAlign val="subscript"/>
        <sz val="10"/>
        <rFont val="Calibri"/>
        <family val="2"/>
        <scheme val="minor"/>
      </rPr>
      <t>2 CR</t>
    </r>
    <r>
      <rPr>
        <sz val="10"/>
        <rFont val="Calibri"/>
        <family val="2"/>
        <scheme val="minor"/>
      </rPr>
      <t xml:space="preserve"> = 14,0 l/s 
- H</t>
    </r>
    <r>
      <rPr>
        <vertAlign val="subscript"/>
        <sz val="10"/>
        <rFont val="Calibri"/>
        <family val="2"/>
        <scheme val="minor"/>
      </rPr>
      <t>geod</t>
    </r>
    <r>
      <rPr>
        <sz val="10"/>
        <rFont val="Calibri"/>
        <family val="2"/>
        <scheme val="minor"/>
      </rPr>
      <t xml:space="preserve"> = 10,0 m
- Hman - 1 CR = 13,6 m,  Hman - 2 CR = 17,0 m                                                                                                                 
- režim rada 2+1  
- izlaz crpke DN 80 mm 
- energetski i signalni kabel potopnog tipa  ~ 20 m                                                                                                                                                                                                                    
- vodilice duljine l = ~4,0 m</t>
    </r>
  </si>
  <si>
    <r>
      <t xml:space="preserve">Potopljena crpka  s karakteristikama:                                      
</t>
    </r>
    <r>
      <rPr>
        <sz val="10"/>
        <rFont val="Calibri"/>
        <family val="2"/>
        <scheme val="minor"/>
      </rPr>
      <t>- kapacitet crpke Q</t>
    </r>
    <r>
      <rPr>
        <vertAlign val="subscript"/>
        <sz val="10"/>
        <rFont val="Calibri"/>
        <family val="2"/>
        <scheme val="minor"/>
      </rPr>
      <t>1 CR</t>
    </r>
    <r>
      <rPr>
        <sz val="10"/>
        <rFont val="Calibri"/>
        <family val="2"/>
        <scheme val="minor"/>
      </rPr>
      <t xml:space="preserve"> = 9,0 l/s, Q</t>
    </r>
    <r>
      <rPr>
        <vertAlign val="subscript"/>
        <sz val="10"/>
        <rFont val="Calibri"/>
        <family val="2"/>
        <scheme val="minor"/>
      </rPr>
      <t>2 CR</t>
    </r>
    <r>
      <rPr>
        <sz val="10"/>
        <rFont val="Calibri"/>
        <family val="2"/>
        <scheme val="minor"/>
      </rPr>
      <t xml:space="preserve"> = 14,0 l/s 
- H</t>
    </r>
    <r>
      <rPr>
        <vertAlign val="subscript"/>
        <sz val="10"/>
        <rFont val="Calibri"/>
        <family val="2"/>
        <scheme val="minor"/>
      </rPr>
      <t>geod</t>
    </r>
    <r>
      <rPr>
        <sz val="10"/>
        <rFont val="Calibri"/>
        <family val="2"/>
        <scheme val="minor"/>
      </rPr>
      <t xml:space="preserve"> = 11,0 m                                                                                                               
- H</t>
    </r>
    <r>
      <rPr>
        <vertAlign val="subscript"/>
        <sz val="10"/>
        <rFont val="Calibri"/>
        <family val="2"/>
        <scheme val="minor"/>
      </rPr>
      <t>man - 1 CR</t>
    </r>
    <r>
      <rPr>
        <sz val="10"/>
        <rFont val="Calibri"/>
        <family val="2"/>
        <scheme val="minor"/>
      </rPr>
      <t xml:space="preserve"> = 17,0 m,  H</t>
    </r>
    <r>
      <rPr>
        <vertAlign val="subscript"/>
        <sz val="10"/>
        <rFont val="Calibri"/>
        <family val="2"/>
        <scheme val="minor"/>
      </rPr>
      <t>man - 2 CR</t>
    </r>
    <r>
      <rPr>
        <sz val="10"/>
        <rFont val="Calibri"/>
        <family val="2"/>
        <scheme val="minor"/>
      </rPr>
      <t xml:space="preserve"> = 23,0 m    
- režim rada 2+1  
- izlaz crpke DN 80 mm 
- energetski i signalni kabel potopnog tipa  ~ 20 m                                                                                                                                                                                                                    
- vodilice duljine l = ~4,0 m</t>
    </r>
  </si>
  <si>
    <t>Nabava, doprema i istovar na odlagalište gradilišta potopljene crpke za otpadne (fekalne) vode. Isporučuju se s donjim postoljem, priključnim koljenom, vodilicama (od inox-a), gornjim nosačem vodilica (od inoxa) i lancem od nehrđajućeg čelika. Inox kvalitete AISI 316L.
Obračun po kompletu dobavljene crpke.</t>
  </si>
  <si>
    <t>Potopljena crpka  s karakteristikama:                                      
- kapacitet Q = 23,2 l/s                                                                                                                 
- Hman = 5,10 m                                                             
- režim rada 1+1 , po potrebi paralelni rad 
- tlačni izlaz crpke DN 100 mm 
- energetski i signalni kabel potopnog tipa  ~ 20 m
- tip radnog kola : jednokanalni 
- slobodni prolaz:  min.100 mm
- mokra ugradnja s vodilicama 
- vodilice duljine l = ~3,45 m</t>
  </si>
  <si>
    <t>Potopljena crpka  s karakteristikama:                                      
- kapacitet Q = 70,1 l/s                                                                                                                 
- Hman = 6,0 m                                                             
- režim rada 1+1 , po potrebi paralelni rad 
- tlačni izlaz crpke DN 150 mm 
- energetski i signalni kabel potopnog tipa  ~ 20 m
- tip radnog kola : jednokanalni 
- slobodni prolaz:  min.100 mm
- mokra ugradnja s vodilicama 
- vodilice duljine l = ~3,45 m</t>
  </si>
  <si>
    <t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t>
  </si>
  <si>
    <t xml:space="preserve">Doprema s odlagališta gradilišta i kompletna ugradnja poklopca od nodularnog lijeva za okna. Nakon ugradnje i izvedbe završnog sloja vidljiv je samo poklopac. Stavkom obuhvaćena i izrada betonskog  vijenca. Jedinična cijena stavke uključuje sav potreban rad, materijal, pomoćna sredstva i transporte za  izvedbu stavke.
za poklopac Ø  600 betona cca 0,25 m³      
za poklopac Ø  800 betona cca 0,30 m³      
Obračun po komadu ugrađenog poklopca.                                                       </t>
  </si>
  <si>
    <t xml:space="preserve">Doprema s odlagališta gradilišta i kompletna ugradnja poklopca od nodularnog lijeva za okna. Nakon ugradnje i izvedbe završnog sloja vidljiv je samo poklopac. Stavkom obuhvaćena i izrada betonskog  vijenca. Jedinična cijena stavke uključuje sav potreban rad, materijal, pomoćna sredstva i transporte za  izvedbu stavke.
za poklopac  300x300 mm betona cca 0,15 m³  
za poklopac Ø  600 ili 600x600 mm betona cca 0,25 m³      
za poklopac Ø 800 ili 800x800 mm betona cca 0,30 m³      
Obračun po komadu ugrađenog poklopca.                                                       </t>
  </si>
  <si>
    <t>Nabava, doprema i istovar na odlagalište gradilišta lijevano željeznih nodularnih kanalizacijskih poklopaca minimalnog svijetlog otvora DN 600 mm (okrugli), sa četvrtastim okvirom, proizvedenih prema HRN EN124:2005. Poklopac šarkama povezan s okvirom,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</si>
  <si>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istovar na odlagalište gradilišta lijevano željeznih nodularnih poklopaca četvrtastog svijetlog otvora (kvadratni) sa četvrtastim okvirom, bez ventilacijskih otvora, proizvedenih prema HRN EN124:2005. Ležište poklopca na okviru izrađeno od umjetne mase tako da poklopac potpuno naliježe na okvir bez kontakta metala s metalom i bez mogućnosti pomaka i lupanja. Poklopac mora imati natpis VODOVOD, a format natpisa na poklopcu izveden u dogovoru s Investitorom. Za navedeni poklopac ponuditelj je dužan uz ponudu priložiti potvrdu o sukladnosti od ovlaštene kuće u RH.
Obračun po komadu dobavljenog poklopca.</t>
  </si>
  <si>
    <t>Točno lociranje prekrivenih revizijskih okana pomoću specijalnih lokatora i opreme za CCTV inspekciju, te postavljanje novog poklopca na kotu okolnog terena. 
Stavka obuhvaća sljedeće radove:
- točno lociranje prekrivenih okana specijalnim lokatorima
- zarezivanje i razbijanje asfalta
- otkopavanje postojećih okana
- razbijanje postojećeg okvira i demontaža postojećeg poklopca
- izrada dvostrane oplate okvira
- izrada okvira od betona s ugradnjom potrebne armature i vijaka za montažu okvira poklopca, sve prema detalju iz projekta
- nabava, doprema i ugradnja lijevanoželjeznog okvira poklopca s niveliranjem prema koti ceste, tj. poprečnom i uzdužnom padu
- obrada svih unutrašnjih oštećenih površina zidova vodonepropusnom žbukom u 2 sloja i izrada kinete u hidraulički ispravnom obliku
- priprema podloge i asfaltiranje pojasa oko revizijskog okna
- nabava, doprema i ugradnja lijevano željeznog nodularnog poklopaca minimalnog svijetlog otvora DN 600 mm (okrugli), sa četvrtastim okvirom, klasa D 400, prema HRN EN124:2005.
U cijenu su uključeni svi potrebni radovi, materijali i oprema za izvršenje stavke u potpunosti.
Obračun po komadu.</t>
  </si>
  <si>
    <t>Nabava, doprema i istovar na odlagalište gradilišta lijevano željeznih nodularnih kanalizacijskih poklopaca minimalnog svijetlog otvora DN 600 mm s okruglim samonivelirajućim okvirom za ugradnju u habajući sloj asfalta, proizvedenih prema HRN EN124:2005 i HRN M.J6.221 i HRN M.J6.226. Poklopci su teleskopski (plivajući) s korekcijom visine i s bezvijčanim elementima za zaključavanje od kompozitnog materijala, bez zgloba/šarke. Vanjski promjer okvira min. 800 mm, visina okvira min. 150 mm. Nakon ugradnje i izvedbe završnog sloja vidljiv je samo okrugli poklopac.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</si>
  <si>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Nabava, doprema i ugradnja uljnog poklopca okna bio filtera svijetlog otvora 800 x 800 mm. Poklopac nosivosti B125 kN izrađen iz: gornjeg poklopca (čelični lim d=4mm)  i donjeg poklopca (čelični lim d=2mm). Gornji poklopac s jedinstvenim okvirom, L 50x50x5mm i dijagonala iz L profila 30x30x3mm, sa sistemom zaključavanja i kompletom ključeva. Donji poklopac sjedinstvenim okvirom iz L profila 50x50x5mm i dijagonala L 30x30x3mm demontažan sa dvije ručke. Materilal izrade: čelik Č0361, zaštita od korozije - toplo cinčanje.
Obračun po kompletu.</t>
  </si>
  <si>
    <t>Nabava, doprema i istovar na odlagalište gradilišta lijevano željeznih nodularnih kanalizacijskih poklopaca okruglog svijetlog otvora, poklopac vodotjesan. Siguran od poplavnih i povratnih voda do 2 bara, razreda opterećenja D400 (prema HRN EN 124:2005), s tri zatvarača sa zakretnom polugom za zaključavanje koji ne zahtijevaju održavanje i potpuno su sigurni od podizanja uslijed prometa, bez zaštitnog premaza. Nakon ugradnje i izvedbe završnog sloja vidljiv je samo okrugli poklopac.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</si>
  <si>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Utovar, doprema sa privremene deponije Izvođača do mjesta ugradnje te montaža  tipskih ljevano-željeznih kanalskih poklopaca, svijetlog otvora 600x600mm, nosivosti 400 kN, te njihova ugradnja na pokrovnu ploču priključnih okana uz crpnu stanicu zasunske komore. Uključeno podbetoniranje sitnozrnim betonom frakcije 0-8 mm armirano-betonskog prstena i ankera u ploču okna. Jediničnom cijenom je obuhvaćen sav potreban rad i materijal za ugradnju revizijskih poklopaca.
Obračun po komadu ugrađenog poklopca.</t>
  </si>
  <si>
    <t>Utovar, doprema sa privremene deponije Izvođača do mjesta ugradnje te montaža  tipskih ljevano-željeznih kanalskih poklopaca, svijetlog otvora 800x800mm, nosivosti 400 kN, te njihova ugradnja na pokrovnu ploču zasunske komore. Uključeno podbetoniranje sitnozrnim betonom frakcije 0-8 mm armirano-betonskog prstena i ankera u ploču okna. Jediničnom cijenom je obuhvaćen sav potreban rad i materijal za ugradnju revizijskih poklopaca.
Obračun po komadu ugrađenog poklopca.</t>
  </si>
  <si>
    <t>Demontaža i skidanje postojećih poklopaca, transport do kamiona, ukrcaj u kamione, odvoz i istovar na deponiju gdje je zakonom dopušteno deponiranje ovakvog materijala. NAPOMENA: Komunalno trgovačko društvo Vodovod Žrnovnica d.o.o. (dalje u tekstu: KTD) zadržava pravo na povrat demontiranih poklopaca. U dogovoru s KTD i nadzornim inženjerom, potrebno je napraviti zapisnik o poklopcima koje zadržava KTD, te iste odvesti i istovariti na dogovoreno skladište. Preostali poklopci se odvoze i istovaraju na deponiju. Pridržavati se Zakona o otpadu i izmjena i dopuna istog: NN 178/04; NN 153/05; NN 111/06; NN 60/08; NN 87/09. Jediničnom cijenom je obuhvaćen sav potreban rad, pomoćna sredstva, strojevi i transporti za izvedbu kompletne stavke.
Obračun po komadu.</t>
  </si>
  <si>
    <t>S.5.7</t>
  </si>
  <si>
    <t>S.5.8</t>
  </si>
  <si>
    <t>S.5.9</t>
  </si>
  <si>
    <t>S.5.10</t>
  </si>
  <si>
    <t>S.5.11</t>
  </si>
  <si>
    <t>S.5.12</t>
  </si>
  <si>
    <t>Demontaža, vađenje postojećih fazonskih komada i armatura, bez obzira na profil ili materijal, polaganje kraj rova, transport do kamiona, ukrcaj u kamione, odvoz i istovar na deponiju gdje je zakonom dopušteno deponiranje ovakvog materijala. NAPOMENA: Komunalno trgovačko društvo Vodovod Žrnovnica d.o.o. (dalje u tekstu: KTD) zadržava pravo na povrat demontiranih armatura i fazonskih komada. U dogovoru s KTD i nadzornim inženjerom, potrebno je napraviti zapisnik o armaturama i fazonskim komadima koje zadržava KTD, te iste očistiti, oprati, odvesti i istovariti na dogovoreno skladište. Preostale armature i  fazonski komadi se odvoze i istovaruju na deponiju. Stavkom obuhvaćena i demontaža, skidanje, odvoz i istovar poklopaca.  Pridržavati se Zakona o otpadu i izmjena i dopuna istog: NN 178/04; NN 153/05; NN 111/06; NN 60/08; NN 87/09. Jediničnom cijenom je obuhvaćen sav potreban rad, pomoćna sredstva, strojevi i transporti za izvedbu kompletne stavke.
Obračun po komadu.</t>
  </si>
  <si>
    <t>Demontaža, vađenje postojećih fazonskih komada, hidranata i armatura, bez obzira na profil ili materijal, polaganje kraj rova, transport do kamiona, ukrcaj u kamione, odvoz i istovar na deponiju gdje je zakonom dopušteno deponiranje ovakvog materijala. NAPOMENA: Komunalno trgovačko društvo Vodovod Žrnovnica d.o.o. (dalje u tekstu: KTD) zadržava pravo na povrat demontiranih armatura i fazonskih komada. U dogovoru s KTD i nadzornim inženjerom, potrebno je napraviti zapisnik o armaturama i fazonskim komadima koje zadržava KTD, te iste očistiti, oprati, odvesti i istovariti na dogovoreno skladište. Preostale armature i  fazonski komadi se odvoze i istovaruju na deponiju. Stavkom obuhvaćena i demontaža, skidanje, odvoz i istovar poklopaca.  Pridržavati se Zakona o otpadu i izmjena i dopuna istog: NN 178/04; NN 153/05; NN 111/06; NN 60/08; NN 87/09. Jediničnom cijenom je obuhvaćen sav potreban rad, pomoćna sredstva, strojevi i transporti za izvedbu kompletne stavke.
Obračun po komadu.</t>
  </si>
  <si>
    <t>NAPOMENA: Komunalno trgovačko društvo Vodovod Žrnovnica d.o.o. (dalje u tekstu: KTD) zadržava pravo na povrat demontirane opreme, crpki, poklopaca, fazonskih komada, armatura i ostalih raznih elemenata. U dogovoru s KTD i nadzornim inženjerom, potrebno je napraviti zapisnik o opremi, crpkama, poklopcima, fazonskim komadima, armaturama i ostalim raznim elementima koje zadržava KTD, te iste očistiti, oprati, odvesti i istovariti na dogovoreno skladište. Na opremi postojećeg predtretmana (rešetke i sl.) treba osim toga izvršiti servis i pripremiti ju za skladištenje. Preostala oprema, crpke, poklopci, fazonski komadi, armature i ostali razni elementi se odvoze i istovaruju na deponiju. Pridržavati se Zakona o otpadu i izmjena i dopuna istog: NN 178/04; NN 153/05; NN 111/06; NN 60/08; NN 87/09.</t>
  </si>
  <si>
    <t>Kompletna nabava, doprema i izvedba privremenog mimovodnog vodovodnog cjevovoda (obilazni mimovod) na trasi za vrijeme izvođenja novog zasunskog okna.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</si>
  <si>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Kompletna nabava, doprema i izvedba privremenog mimovodnog vodovodnog cjevovoda (obilazni mimovod) na trasi za vrijeme izvođenja nove redukcijske stanice.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</si>
  <si>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Kompletna nabava, doprema i izvedba privremenog mimovodnog vodovodnog cjevovoda (obilazni mimovod) na trasi za vrijeme izvođenja novih zasunskih okana.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</si>
  <si>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Uspostava i održavanja obilaznog mimovoda za vrijeme izvođenja radova sanacije radi omogućavanja normalnog rada kanalizacijskog sustava   – angažman i rad pumpi i crijeva za obilazni mimovod.
Obračun po satu.</t>
  </si>
  <si>
    <t>Kompletna nabava, doprema i izvedba privremenog mimovodnog vodovodnog cjevovoda (obilazni mimovod) na trasi za vrijeme izvođenja novih vodovodnih cjevovoda. Cjevovod se polaže po terenu uz trasu i na njega se privremnim priključcima prespajaju postojeći kućni priključci. Obuhvaćeni su radovi i materijali za učvršćenje/usidrenje mimovoda na terenu. Na krajevima mimovoda postavljaju se zasuni sa svim potrebnim fazonskim komadima i spojnicama za priključak na postojeću/novu dionicu vodovoda koja je ugrađena u zemlju. Stavka obuhvaća sve potrebne materijale, opremu, radove i pomoćna sredstva za kompletnu izvedbu mimovoda. Uključena sva potrebna voda za pranje, dezinfekcija i ispiranje cjevovoda, u svemu prema uputama nadležne sanitarne službe, te ishođenje atesta o sanitarnoj ispravnosti vode. Nakon prestanka potrebe za mimovodom isti se kompletno demontira te se koristi na drugoj poziciji.
Obračun po m' dobavljene, položene i demontirane mimovodne dionice.</t>
  </si>
  <si>
    <t xml:space="preserve">Kompletna izvedba privremenih kućnih priključaka na privremeni mimovodni opskrbni cjevovod (obilazni mimovod) na trasi za vrijeme izvođenja novih cjevovoda. Stava uklučuje prespajanje kućnih priključaka na obilazni mimovod uključivo sa kompletnim materijalom za priključak DN 25 mm - DN 32 mm (ogrlica, ventil, polietilenske cijevi i svi potrebni fitinzi).
Obračun po kompletno izvedenom pa naknadno demontiranom privremenom kućnom priključku. </t>
  </si>
  <si>
    <t xml:space="preserve">Kompletna izvedba privremenih kućnih priključaka na privremeni mimovodni opskrbni cjevovod (obilazni mimovod) na trasi za vrijeme izvođenja novih cjevovoda. Stava uklučuje prespajanje kućnih priključaka na obilazni mimovod uključivo sa kompletnim materijalom za priključak DN 32 mm - DN 50 mm (ogrlica, ventil, polietilenske cijevi i svi potrebni fitinzi).
Obračun po kompletno izvedenom pa naknadno demontiranom privremenom kućnom priključku. </t>
  </si>
  <si>
    <t xml:space="preserve">Nabava, doprema i istovar na odlagalište gradilišta kanalizacijskih cijevi od termoplastičnih materijala, sa strukturiranom (korugiranom) stijenkom, prema normi: HRN EN 13476 za plastični cijevi sustav za netlačnu podzemnu odvodnju od PE, PP ili PVC materijala koje se spajaju spojnicom i gumenim brtvama, minimalne tjemene nosivosti SN8. Zajedno s cijevima dobaviti spojni i brtveni materijal za izvedbu vodonepropusnog spoja s oknima.
Obračun po m' dobavljene cijevi.                                                                 </t>
  </si>
  <si>
    <t xml:space="preserve">Nabava, doprema i istovar na odlagalište gradilišta kanalizacijskih T komada od termoplastičnih materijala,  prema normi: HRN EN 13476 za plastični cijevi sustav za netlačnu podzemnu odvodnju od PE, PP ili PVC materijala koje se spajaju spojnicom i gumenim brtvama, minimalne tjemene nosivosti SN8. Zajedno s T komadima dobaviti spojni i brtveni materijal za izvedbu vodonepropusnog spoja.
Obračun po kom dobavljenog T komada.                                                                 </t>
  </si>
  <si>
    <t xml:space="preserve">Dobava s skladišta gradilišta, istovar,  spuštanje u rov i kompletna montaža svih T komada od termoplastičnih materijala,  prema normi: HRN EN 13476 za plastični cijevi sustav za netlačnu podzemnu odvodnju od PE, PP ili PVC materijala koje se spajaju spojnicom i gumenim brtvama, minimalne tjemene nosivosti SN8. Zajedno s T komadima dobaviti spojni i brtveni materijal za izvedbu vodonepropusnog spoja.
Obračun po kom dobavljenog T komada.                                                                 </t>
  </si>
  <si>
    <t xml:space="preserve">Doprema s skladišta gradilišta, istovar,  spuštanje u rov i kompletna montaža svih T komada od termoplastičnih materijala,  prema normi: HRN EN 13476 za plastični cijevi sustav za netlačnu podzemnu odvodnju od PE, PP ili PVC materijala koje se spajaju spojnicom i gumenim brtvama, minimalne tjemene nosivosti SN8. Zajedno s T komadima dobaviti spojni i brtveni materijal za izvedbu vodonepropusnog spoja.
Obračun po kom dobavljenog T komada.                                                                 </t>
  </si>
  <si>
    <t>Nabava, doprema i ugradnja montažnog betonskog tipskog zdenca, prema normi HRN EN 1917. Sastoji se od donjeg elementa, koji u svojim stranicama ima otvore s uvodnim pločama i ugrađenim uvodnicama, srednjeg elementa i betonskog okvira sa ugrađenim ljevanoželjeznim poklopcem nosivosti 400 kN. Minimalne unutarnje dimenzije 90 x 60 cm, visine 70 cm. Maksimalne unutarnje dimenzije 100 x 70 cm, visine 85 cm. Cijena uključuje nabavu,  dopremu na mjesto ugradnje, sav potreban iskop, zatrpavanje, ugradnju zdenca s poklopcem.
Obračun po komadu potpuno ugrađenog zdenca.</t>
  </si>
  <si>
    <t>Nabava, doprema i istovar na skladište gradilišta PEHD cijevi za tlačni kanalizacijski cjevovod. Cijevi su od polietilena PE 100, prema HRN EN 12201. Spajanje cijevi sa PEHD fazonskim komadima elektrozavarivanjem, pomoću elektrospojnica. U jediničnoj cijeni obuhvatiti i elektro spojnice.  Dobavljeni materijal mora imati svu zakonski propisanu dokumentaciju o sukladnosti  izdanu od ovlaštene institucije. Jediničnom cijenom stavke obuhvaćeni su svi potrebni radovi, spojni materijal i transporti za kompletno izvršenja stavke.
Obračun po m' dobavljene cijevi.</t>
  </si>
  <si>
    <t>S.19.3.1</t>
  </si>
  <si>
    <t>S.19.3.2</t>
  </si>
  <si>
    <t>Betoniranje dna, zidova i pokrovne ploče okana na tlačnom cjevovodu, vodonepropusnim betonom (vodonepropusnost ispitati prema HRN EN 12390-8). Zidove okana izvoditi u dvostranoj oplati uz obavezno pervibriranje. Debljine zidova 20 cm, dna 20 cm, ploče 15 cm. Uključena je armatura (ČELIK: B500B) s količinom od 100 kg armature za 1 m³ betona. U ploči ostaviti otvor za ugradnju poklopca. Cijenom je obuhvaćena obrada spojeva cijevi i okana. Vertikalni prilaz u okno sukladno zakonskoj regulativi iz zaštite na radu tipskim ljestvama od inox čelika AISI 316L. Ljestve su dim. 45x15 cm, s međusobno povezanim prečkama profila DN 16 mm na razmaku 30 cm, visine usklađene s dubinom okna; ugrađuju se u zid, uključeno je bušenje rupa u zidu i mort za ugradnju. Završna obrada  jetkanje i pasivizacija sve u kupelji. Jedinična cijena uključuje nabavu, dopremu i ugradnju betona, oplatu, te nabavu dopremu i ugradnju ljestvi i sav potreban rad, materijal, pomoćna sredstva i transport za kompletnu izvedbu stavke.
Obračun po kompletno izvedenom oknu s ugrađenim ljestvama.</t>
  </si>
  <si>
    <t>Okno za reviziju dim. 80 x 100 cm,  Debljine zidova 20 cm, dna  20 cm, i ploče 15 cm, visine 1.8 m</t>
  </si>
  <si>
    <r>
      <t xml:space="preserve">PRIRUBNIČKI ZASUN s ručnim kolom
</t>
    </r>
    <r>
      <rPr>
        <b/>
        <sz val="10"/>
        <rFont val="Calibri"/>
        <family val="2"/>
        <scheme val="minor"/>
      </rPr>
      <t>DN 80 mm</t>
    </r>
  </si>
  <si>
    <t>S.18.1.1</t>
  </si>
  <si>
    <t>Nabava, doprema i istovar na skladište gradilišta fazonskih komada od DUKTIL nodularnog lijeva, za tlačne kanalizacijske cjevovode za otpadne vode. Sve prirubnice, tyton spojevi s brtvom,  vanjska i unutarnja zaštita prema normama HRN EN 598:2009 i HRN EN 1092-2:2001. U cijenu je uključen sav spojni i brtveni materijal (vijci i slično).
Obračun po komadu.</t>
  </si>
  <si>
    <t xml:space="preserve">T - Otcjepni komad s prirubnicama </t>
  </si>
  <si>
    <t>S.19.1.1</t>
  </si>
  <si>
    <t>S.19.1.1.1</t>
  </si>
  <si>
    <t>S.19.1.2</t>
  </si>
  <si>
    <t>S.19.1.2.1</t>
  </si>
  <si>
    <t>Potopljena crpka  s karakteristikama:                                      
- kapacitet Q = 7,0 l/s                                                                                                                 
- Hman = 23,0 m                                                             
- režim rada 1+1  
- izlaz crpke DN 80 mm 
- energetski i signalni kabel potopnog tipa  ~ 20 m
- crpka - radno kolo slobodnog prolaza 76 mm                                                                                                                                                                                                                                 
- vodilice duljine l = ~2,80 m</t>
  </si>
  <si>
    <t>Potopljena crpka  s karakteristikama:                                      
- kapacitet Q = 7,0 l/s                                                                                                                 
- Hman = 18,0 m                                                             
- režim rada 1+1  
- izlaz crpke DN 80 mm 
- energetski i signalni kabel potopnog tipa  ~ 20 m
- crpka s drobilicom, radno kolo slobodnog prolaza 76 mm                                                                                                                                                                                                                                 
- vodilice duljine l = ~2,80 m</t>
  </si>
  <si>
    <t>Nabava, doprema, prijevoz, isporuka i istovar uronjene kanalizacijske centrifugalne crpke (fiksna izvedba) za ugradnju u CS-5 na privremenu deponiju Izvođača radova. Crpka je za otpadnu vodu.
Crpka je slijedećih tehničkih karakteristika:
kapacitet q = 7,0 l/s
Hman = 11,0 m'
rotor: adaptivno samočišćeće nezačepljivo radno kolo ili vortex radno kolo.
promjer tlačne prirubnice DN100mm
sistem rada 2 (1+1)
Crpka je opremljena sistemima zaštite (minimalno):
- termička zaštita motora
- signalizacija prodora vode.
Slobodni prolaz kroz crpku je min. 100 mm.
Uz crpku se isporučuje slijedeći pribor:
- 10 m priključnog elektro kabela, zaštita IP 68
- donje postolje - lučni komad sa stopalom i sidrenim vijcima
- držač vodilice sa dijelom za učvršćenje u ploču
- vodilica za crpku dužine 5 m
- lanac dužine 5 m
Obračun po kompletu.</t>
  </si>
  <si>
    <t>Doprema sa skladišta gradilišta, istovar i  kompletna montaža potopljene kanalizacijske crpke s karakteristikama prema opisu.,
Crpka je za otpadnu vodu.
Crpka je slijedećih tehničkih karakteristika:
kapacitet q = 7,0 l/s
Hman = 11,0 m'
rotor: vortex impeler
promjer tlačne prirubnice DN100mm
sistem rada 2 (1+1)
Crpka je opremljena sistemima zaštite (minimalno):
- termička zaštita motora
- signalizacija prodora vode.
Slobodni prolaz kroz crpku je min. 100 mm.
Uz crpku se isporučuje slijedeći pribor:
- 10 m priključnog elektro kabela, zaštita IP 68
- donje postolje - lučni komad sa stopalom i sidrenim vijcima
- držač vodilice sa dijelom za učvršćenje u ploču
- vodilica za crpku dužine 5 m
- lanac dužine 5 m
Obračun po kompletu.</t>
  </si>
  <si>
    <r>
      <t xml:space="preserve">Automatski odzračni ventil za otpadne vode sa isključenom odzračnom funkcijom
</t>
    </r>
    <r>
      <rPr>
        <sz val="10"/>
        <color rgb="FF7030A0"/>
        <rFont val="Calibri"/>
        <family val="2"/>
        <scheme val="minor"/>
      </rPr>
      <t>Automatski trostruko djelujući, kompaktna izvedba s jednom komorom
Sljedeće izvedbe:
Veličina DN  100
Nominalni tlak PN  10
Materijal tijela i plovka polietilen PE 100
Min. tlak za osiguranje brtvljenja na dosjedu 0,1 bar s ugrađenim odgovarajućim nepovratnim ventilom za isključenje odzračne funkcije ventila</t>
    </r>
  </si>
  <si>
    <t xml:space="preserve">Nabava, doprema i istovar na odlagalište gradilišta tvorničko izrađenih betonskih montažnih elemenata za kanalizacijsko revizijsko okno kružnog oblika (baze, prstenovi - vertikalni nastavci, izravnavajući prsten, konusni završetak i gumene brtve) s ugrađenim vertikalnim prilazom u okno sukladno zakonskoj regulativi iz zaštite na radu. Baze revizijskih okana opremljene plastičnim dnom - kinetama te svim potrebnim brtvenim, spojnim i fazonskim komadima, za izvedbu spojeva cijevi na revizijska okna u vodonepropusnoj izvedbi. Okno prema normi HRN EN 1917. 
Obračun po komadu dobavljenog okna.                                           </t>
  </si>
  <si>
    <t>Nabava, doprema i istovar na odlagalište gradilišta kanalizacijskih tangencijalnih PEHD okana kružnog oblika DN 1000 mm i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Okno prema normi HRN EN 13598.
Obračun po komadu dobavljenog okna.</t>
  </si>
  <si>
    <t>Nabava, doprema i istovar na odlagalište gradilišta kanalizacijskih tangencijalnih PEHD okana kružnog oblika DN 1000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Okno prema normi HRN EN 13598.
Obračun po komadu dobavljenog okna.</t>
  </si>
  <si>
    <t>Nabava, doprema i istovar na odlagalište gradilišta kanalizacijskih tangencijalnih PEHD okana kružnog oblika DN 800 mm. Okno se sastoji od donjeg dijela polusfernog oblika s dnom koje omogućuje različitu kombinaciju ulaznih i izlaznih priključaka, srednjeg valjkastog dijela-obruča, različitih visina, koji se može bušiti radi izvedbe priključaka "na licu mjesta" i gornjeg konusnog ulaznog dijela, koji se može rezati ili nadograditi. Okno prema normi HRN EN 13598.
Obračun po komadu dobavljenog okna.</t>
  </si>
  <si>
    <t xml:space="preserve">Nabava, doprema i istovar na odlagalište gradilišta tvorničko izrađenih od staklenim vlaknima ojačane duromerne plastike (GRP)   montažnih  kanalizacijskih revizijskih okana kružnog oblika prema normi EN 14364:2013. U oknima ugrađen vertikalni prilaz u okno sukladno zakonskoj regulativi iz zaštite na radu. Na tijelu okna izvesti prstene za prihvat betona protiv uzgona. Okno izvesti s oblikovanom kinetom od poliestera i svim priključcima.
Obračun po komadu dobavljenog okna.                                           </t>
  </si>
  <si>
    <t xml:space="preserve">Doprema sa skladišta gradilišta do mjesta ugradnje i puštanje u pogon kanlizacijske crpne stanice. U stavku uključena doprema do mjesta ugradnje i puštanje u pogon, sa obukom operatera, kanalizacijske stanice, sa poliesterskim kućištem slijedećih tehničkih karakteristika i funkcija:
Fekalna crpna stanica se sastoji od kućišta, proizvedenog od poliestera, SN 5000 N/m²,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puštene u pogon kanlizacijske crpne stanice. </t>
  </si>
  <si>
    <t xml:space="preserve">Dobava sa skladišta gradilišta do mjesta ugradnje i puštanje u pogon kanlizacijske crpne stanice. U stavku uključena dobava do mjesta ugradnje i puštanje u pogon, sa obukom operatera, kanalizacijske stanice, sa poliesterskim kućištem slijedećih tehničkih karakteristika i funkcija:
Fekalna crpna stanica se sastoji od kućišta, proizvedenog od poliestera, SN 5000 N/m²,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puštene u pogon kanlizacijske crpne stanice. </t>
  </si>
  <si>
    <t xml:space="preserve">Dobava sa skladišta gradilišta do mjesta ugradnje i puštanje u pogon kanlizacijske crpne stanice. U stavku uključena Dobava do mjesta ugradnje i puštanje u pogon, sa obukom operatera, kanalizacijske stanice, sa poliesterskim kućištem slijedećih tehničkih karakteristika i funkcija:
Fekalna crpna stanica se sastoji od kućišta, proizvedenog od poliestera, SN 5000 N/m²,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puštene u pogon kanlizacijske crpne stanice. </t>
  </si>
  <si>
    <t>Nabava,doprema i istovar na odlagalište gradilišta tipske kanalizacijske crpne stanice sa poliesterskim kućištem, prema normi HRN EN 12050-1:2008. Crpna stanica mora odgovarati nacrtima; slijedećih tehničkih karakteristika i funkcija:
Fekalna crpna stanica se sastoji od kućišta, proizvedenog od poliestera, SN 5000 N/m2, prema HRN EN 14364:2008, sa predviđenim spojevima za dovodni cjevovod,tlačni cjevovod, odzraku (prirubnički spoj), el. kablove crpnih agregata i komplet cijevi, fazonski komadi i armature. Kućište je tvornički opremljeno inox hvataljkama za manipulaciju i premještanje crpne stanice, kao i pripremom dna za montažu crpki. Po isporuci opreme, ponuđač je dužan dostaviti atestnu dokumentaciju, protokole i tehničku dokumentaciju sa pogonskim uputstvom. 
Obračun po kompletu dobavljene kanalizacijske crpne stanice.</t>
  </si>
  <si>
    <t>S.21.1</t>
  </si>
  <si>
    <t>S.23.1</t>
  </si>
  <si>
    <t>Nabava, doprema i istovar na odlagalište gradilišta lijevano željeznih nodularnih kanalizacijskih poklopaca četvrtastog svijetlog otvora (kvadratni) sa četvrtastim okvirom, bez ventilacijskih otvora, proizvedenih prema HRN EN124:2005. Ležište poklopca na okviru izrađeno od umjetne mase tako da poklopac potpuno naliježe na okvir bez kontakta metala s metalom i bez mogućnosti pomaka i lupanja. Poklopac mora imati natpis KANALIZACIJA, a format natpisa na poklopcu izveden u dogovoru s Investitorom. Za navedeni poklopac ponuditelj je dužan uz ponudu priložiti potvrdu o sukladnosti od ovlaštene kuće u RH.
Obračun po komadu dobavljenog poklopca.</t>
  </si>
  <si>
    <t>Poklopac bez ventilacijskih otvora - klasa D 400
svj. otvor 800x800 mm</t>
  </si>
  <si>
    <t>D.2.1.1.8</t>
  </si>
  <si>
    <t>Uređivanje površine oko objekta sa sadnjom trave i sadnja zelenila isto kao postojeće  ili novo (Pittosporum tobira - abies procera). U stavku je uključena nabava, dobava i polaganje sloja humusa (d=30cm) kao i sadnja zelenila. Na sloj humusirane zemlje posijati travu. U cijenu je uračunata zemlja, trava, zelenilo i sav potreban rad za izvedbu stavke. Stavkom obuhvaćena i priprema za sađenje zelenila prema uputama kvalificiranog osoblja (humusiranje, gnojenje i sl.). Obračun po m² uređene površine i komadu posađenog zelenila.</t>
  </si>
  <si>
    <t>Demontaža  i uklanjanje postojećeg elektro ormara i ostale elektro opreme u objektu,  radi zamjene novom.  Dijelovi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</si>
  <si>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Demontaža postojeće vanjske ograde na stepenicama i pokrovnoj ploči, koja se zbog dotrajalosti zamjenjuje  novom.  Dijelovi se moraju odvesti do mjesta na koje može doći vozilo, utovariti i odvesti na deponiju po nalogu nadzornog inženjera.  Jedinična cijena stavke uključuje rezanje, demontažu prijevoz kolicima i kamionom, te utovar i istovar sa kamiona, odnosno sav potreban rad i materijal za kompletnu izradu stavke.
Obračun po m' kompletno demontirane ograde.</t>
  </si>
  <si>
    <t>Demontaža  i uklanjanje raznih elemanta na pročelju (ispusnih cijevi,  utičnice, razni kabeli...) koji se zamjenjuju novima.  Dijelovi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</si>
  <si>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Demontaža  svih  postojećih sanitarija (tuš kada, wc-školjka, umivaonik, špina...)  radi zamjene novom.  Demontirani elementi se moraju odvesti do mjesta na koje može doći vozilo, utovariti i odvesti na deponiju po nalogu nadzornog inženjera. Jedinična cijena stavke uključuje demontažu, prijevoz kolicima i kamionom, te utovar i istovar sa kamiona, odnosno sav potreban rad i materijal za kompletnu izradu stavke. 
Obračun po kompletno demontiranoj opremi.</t>
  </si>
  <si>
    <t>Transport gradilišne opreme (kontejnera, strojeva i alata) na gradilište. Stavljanje u funkciju sve gradilišne opreme i strojeva i držanje iste u stanju funkcionalnosti za vrijeme izvođenja radova. Osiguranje sanitarno higijenskih uvjeta za vrijeme gradnje, eventualno osiguranje priključka za električnu energiju ili agregat, postavljanje znakova upozorenja o obaveznom korištenju osobnih sredstava zaštite na radu, zatim postavljanje znakova upozorenja koji proizlaze iz elaborata zaštite na radu, zabrani pristupa nezaposlenim osobama, postavljanje obavjesnog panoa kao i sve ostale radnje koje su nužno potrebne za nesmetano funkcioniranje gradilišta sukladno Zakonu o gradnji. Po završetku radova svu opremu odvesti s gradilišta.
Obračun po komletu.</t>
  </si>
  <si>
    <t>Izrada fotodokumentacije karakterističnih detalja prije početka radova, te u svim fazama izvedbe radova. Naročito fotodokumentirati sve betonske zidove uz trasu, propuste i slične složene građevine, radi obnove prema postojećem stanju. Predati u .jpg formatu na digitalnom mediju i tri tiskana uvezana primjerka.
Obračun po komletu.</t>
  </si>
  <si>
    <t>Nabava i doprema materijala, te ugradnja zaštitne ograde s obje strane rova uzdužno uz čitavu duljinu trase. Ograda mora biti visine 100 cm i propisane čvrstoće prema zahtjevima propisa o zaštiti na radu. Obuhvaćena i demontaža i uklanjanje nakon završetka radova.
Obračun po m' ograde.</t>
  </si>
  <si>
    <t xml:space="preserve">Nabava i doprema materijala, te ugradnja zaštitne ograde s obje strane rova uzdužno uz čitavu duljinu trase. Ograda mora biti visine 100 cm i propisane čvrstoće prema zahtjevima propisa o zaštiti na radu. </t>
  </si>
  <si>
    <t>Nabava i doprema materijala, te izrada i postavljanje mostića širine 0,80 m za prijelaz pješaka preko iskopanog rova za vrijeme izvođenja radova s izvedbom zaštitne ograde visine 100 cm i dovoljne čvrstoće prema zahtjevima zaštite na radu.
Obračun po komadu mostića.</t>
  </si>
  <si>
    <t>Sječenje i krčenje niskog raslinja, grmlja, manjih stabala do Ø 15 cm i većih stabala od Ø 15 cm do Ø 30 cm sa vađenjem korijenja i panjeva, odlaganje izvan pojasa sječe, piljenje na veličinu potrebnu za odvoz  i odvoz na deponiju. Najveća dozvoljena širina pojasa sječe je 6,00 m i preko te širine pojasa nije dozvoljeno oštećenje rubnih stabala, a ako do toga i dođe štetu nadoknađuje izvoditelj radova. Također je potrebno zasaditi nova stabla po izboru nadzornog inženjera na poziciji postojećih i/ili novoodabranom mjestu. Uključeno poravnavanje terena. U cijenu stavke obuhvaćeni su svi potrebni radovi, pomoćna sredstva i transporti za izvedbu. Evidentirati vrstu nasada za koje je nadzorni inženjer odluči da je potrebno ponovo posaditi.
Obračun po m² raslinja i komadu stabla.</t>
  </si>
  <si>
    <t>Pražnjenje sadržaja septičkih jama prije i za vrijeme izvođenja radova. Za pražnjenje angažirati komunalno vozilo koje će septičku jamu  isprazniti i sadržaj odvesti na uređaj za pročišćavanje otpadnih voda. Popratni list prilikom pražnjenja ovjeravaju vlasnik i nadzorni inženjer. U jediničnu cijenu uračunat sav potreban rad, materijal i transporti.
Obračun prema m³ ispražnjenog sadržaja iz vozila na mjestu prihvata uređaja za pročišćavanje.</t>
  </si>
  <si>
    <t>Strojno-ručno razbijanje i uklanjanje rubnjaka, rigola ili pasica uz cestu. Stavka uključuje razbijanje, ukrcavanje materijala u kamion te odvoz i istovar materijala na deponiji.
Obračun po m'.
Napomena: OBRAČUNATI RADOVI ZA KANALIZACIJU I VODOVOD</t>
  </si>
  <si>
    <t>Strojno-ručno razbijanje i uklanjanje rubnjaka, rigola ili pasica uz cestu. Stavka uključuje razbijanje, ukrcavanje materijala u kamion te odvoz i istovar materijala na deponiji.
Obračun po m'.</t>
  </si>
  <si>
    <t>Frezanje habajućeg sloja asfaltnog zastora, bez obzira na njegovu debljinu, na dijelu trase projektiranih cjevovoda koji prolaze po asfaltiranoj prometnici. Jedinična cijena stavke uključuje sav potreban rad, materijal  i pomoćna sredstva za izvedbu opisanog rada, kao i ukrcavanje u kamione, te odvoz i istovar materijala na deponiju. Izvođač radova je dužan nadzornom inženjeru predočiti prateći list kojim se dokazuje da je asfaltni zastor zbrinut u skladu sa zakonskom regulativom i važećim prostornim planovima.
Obračun po m² frezanog asfalta.
Napomena: OBRAČUNATI RADOVI ZA KANALIZACIJU I VODOVOD</t>
  </si>
  <si>
    <t>Nabava, doprema i ugradnja u rov čiste plodne zemlje na dijelu trase gdje projektirani cjevovod prolazi po uređenim obradivim površinama. Zemljani materijal se polaže u sloju debljine 30 cm i vraća u prvobitno stanje. Jedinična cijena stavke uključuje sav potreban rad, materijal i transporte za kompletnu izvedbu stavke.
Obračun po m³ ugrađenog materijala u zbijenom stanju.</t>
  </si>
  <si>
    <t>Skidanje postojećih prometnih znakova, reklamnih panoa (neovisno o veličini) smjerokaznih stupića i zaštitne odbojne ograde ceste koji se nađu na trasi cjevovoda, s odlaganjem na privremeno odlagalište. Nakon završenih zemljanih radova znakove vratiti na točne pozicije s kojih su skinuti. U cijenu stavke uključen je potreban beton za izradu temelja, kao i svi potrebni radovi, materijali, pomoćna sredstva i transporti. Izvođač snosi troškove svih eventualnih oštećenja pri demontaži, skladištenju i ponovnoj montaži. 
Količina je procijenjena, a obračun je prema stvarno izvedenim radovima po komadu uklonjenog i ponovno postavljenog prometnog elementa uz odobrenje nadzornog inženjera.
Obračun po komadu i m'.</t>
  </si>
  <si>
    <t>Skidanje postojećih prometnih znakova, reklamnih panoa (neovisno o veličini) smjerokaznih stupića i zaštitne odbojne ograde ceste koji se nađu na trasi cjevovoda, s odlaganjem na privremeno odlagalište.  Nakon završenih zemljanih radova znakove vratiti na točne pozicije s kojih su skinuti. U cijenu stavke uključen je potreban beton za izradu temelja, kao i svi potrebni radovi, materijali, pomoćna sredstva i transporti. Izvođač snosi troškove svih eventualnih oštećenja pri demontaži, skladištenju i ponovnoj montaži. 
Količina je procijenjena, a obračun je prema stvarno izvedenim radovima po komadu uklonjenog i ponovno postavljenog prometnog elementa uz odobrenje nadzornog inženjera.
Obračun po komadu i m'.</t>
  </si>
  <si>
    <t>Nabava, doprema i ugradnja montažnih rubnjaka prema normi HRN EN 1340 i OTU 3-04.7.1. Uključena priprema podloge i izrada temelja. Jedinična cijena stavke uključuje sav potreban rad, materijal, pomoćna sredstva i transporte za izvedbu stavke. Obračunat će se stvarno izvedeni radovi.
Obračun po m' ugrađenih rubnjaka.
Napomena: OBRAČUNATI RADOVI ZA KANALIZACIJU I VODOVOD</t>
  </si>
  <si>
    <t>Nabava, doprema i ugradnja montažnih rubnjaka prema normi HRN EN 1340 i OTU 3-04.7.1. Uključena priprema podloge i izrada temelja. Jedinična cijena stavke uključuje sav potreban rad, materijal, pomoćna sredstva i transporte za izvedbu stavke. Obračunat će se stvarno izvedeni radovi.
Obračun po m' ugrađenih rubnjaka.</t>
  </si>
  <si>
    <t>Cestovni rubnjak dim. 15/25/100 cm</t>
  </si>
  <si>
    <t>Parkovni rubnjak dim. 10/15/100 cm</t>
  </si>
  <si>
    <t>Kompletna izrada svih spojeva cijevi i fazonskih komada pomoću naglavaka tipa "TYTON", "TYTON-SIT", u svemu prema uputama proizvođača. Uključeno je spuštanje cijevi i fazonskih komada na pripremljenu posteljicu ili u okno, poravnanje po pravcu i niveleti uz kontrolu geodetskim instrumentom, čišćenje spojnih mjesta, priprema i postava brtvi, uvlačenje u naglavak i sve ostalo. Nakon izvedenog spoja spoj zaštititi omotom prema uputama Proizvođača. Takoder, uključeni su potrebni pomoćni radovi, postavljanje komada koji se spajaju u položaj prema monterskom planu, pomoćna sredstva (pomoćne skele, podupore, ručne dizalice, pridržavanja i sl.).
Obračun po m' kompletno spojenog cjevovoda, uključivo: cijevi međusobno, cijevi + fazonski komadi, fazonski kom. + fazonski kom.</t>
  </si>
  <si>
    <t>Kompletna izrada svih spojeva cijevi i fazonskih komada pomoću naglavaka tipa "TYTON", "TYTON-SIT", u svemu prema uputama proizvođača. Uključeno je spuštanje cijevi i fazonskih komada na pripremljenu posteljicu ili u okno, poravnanje po pravcu i niveleti uz kontrolu geodetskim instrumentom, čišćenje spojnih mjesta, priprema i postava brtvi, uvlačenje u naglavak i sve ostalo. Nakon izvedenog spoja spoj zaštititi gumenom manžetom/omotom  prema uputama Proizvođača. Takoder, uključeni su potrebni pomoćni radovi, postavljanje komada koji se spajaju u položaj prema monterskom planu, pomoćna sredstva (pomoćne skele, podupore, ručne dizalice, pridržavanja i sl.).
Obračun po m' kompletno spojenog cjevovoda, uključivo: cijevi međusobno, cijevi + fazonski komadi, fazonski kom. + fazonski kom.</t>
  </si>
  <si>
    <t>Kanal</t>
  </si>
  <si>
    <t>Rigol</t>
  </si>
  <si>
    <t>Pasica</t>
  </si>
  <si>
    <t>Nabava i dobava svih materijala te izvedba betonskih površina betonom C16/20 na trasi cjevovoda i kućnih priključaka, na dijelovima cesta koje su izvedene betonom, pješačkim i podnim površinama, kućnim prilazima te kao podloga za asfalt. Izradu betonirane površine obaviti na dobro zbijenoj i ispitanoj tamponskoj podlozi. Površinu fino poravnati i obraditi kako je obrađena okolna površina.  Prilikom izrade izraditi dilatacijske reške. Debljina sloja betona je 15 cm. U donju (vlačnu) zonu ugraditi armaturnu mrežu Q-188. Stavka obuhvaća sve potrebne transporte, rad i materijal za kompletnu izvedbu.
Obračun po m² kompletno izvedene površine.
Napomena: OBRAČUNATI RADOVI ZA KANALIZACIJU I VODOVOD</t>
  </si>
  <si>
    <t>Nabava i dobava svih materijala i izvedba betonske rampe (od ograde do ulaznih vratiju objekta) betonom C 16/20. Izradu betonirane površine obaviti na dobro zbijenoj i ispitanoj tamponskoj podlozi. Površinu fino poravnati i obraditi kako je obrađena okolna površina.  Prilikom izrade izraditi dilatacijske reške. Debljina sloja betona je 15 cm. U donju (vlačnu) zonu ugraditi armaturnu mrežu Q-188. Stavka obuhvaća sve potrebne transporte, rad i materijal za kompletnu izvedbu.
Obračun po m² kompletno izvedene površine.</t>
  </si>
  <si>
    <t>Nabava i doprema materijala te izvedba betonskih ili kamenih stepenica. Betonske stepenice se izvode betonom C 16/20, a kamene uporabom postojećih ploča. Uključena dobava zamjenskih ploča. Prije iskopa sve kamene stepenice numerirati, odložiti u stranu i ponovo ugraditi. Izrada na tucaničkoj podlozi zbijenosti Me = 40 MN/m². Površinu betona fino poravnati i obraditi kako je obrađena okolna površina (izbrazdati). Prilikom izrade izraditi dilatacijske reške. Stavka obuhvaća sve potrebne transporte, rad i materijal za kompletnu izvedbu.
Obračun po m² kompletno izvedenog stepeništa.
Napomena: OBRAČUNATI RADOVI ZA KANALIZACIJU I VODOVOD</t>
  </si>
  <si>
    <t>Nabava, dobava i istovar na skladište gradilišta lukova od DUKTIL nodularnog lijeva, za tlačni kanalizacijski cjevovod za otpadne vode. Vanjska i unutarnja zaštita sve sukladno normi HRN EN 598:2009. Spoj na naglavak je rastavljivi, sidreni, bez-vijčani, s brtvenim prstenom i mehanizmom zaključavanja (za prijenos uzdužnih sila bez izvedbe sidrenih blokova),  zaštićen gumenom manžetom. U cijenu je uključen sav spojni i brtveni materijal.
Obračun po komadu.</t>
  </si>
  <si>
    <t>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t>
  </si>
  <si>
    <t>Puštanje crpne stanice u probni rad. Stavkom obuhvaćena prethodna ispitivanja, puštanje u probni pogon i redoviti pogon. Kontrolu montiranih crpki, prethodna ispitivanja, puštanje u probni i redoviti pogon i podešavanje rada mora se odvijati pod vodstvom i nadzorom stručne osobe isporučitelja/proizvođača. Uključeni su svi potrebni građ. materijali, voda, sitna oprema i pribor za izvedbu. Stavka uključuje sve potrebne radove, te potrebnu vodu za ispitivanje.
Obračun po komadu ispitane crpne stanice.</t>
  </si>
  <si>
    <t>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t>
  </si>
  <si>
    <t>Nabava, dobava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t>
  </si>
  <si>
    <t>Nabava, doprema i ugradnja materijala te strojno zatrpavanje preostalog dijela rova na, dijelu koji je pod utjecajem mora/podzemne vode, zamjenskim kamenim materijalom, frakcije 4-64 mm, uz obavezno nabijanje u slojevima. Zamjenskim materijalom rov se zatrpava do sloja tampona na svim prometnicama (asfalt, makadam). Zbijenost min. prema Uvjetima i prema projektu/nacrtima. Jedinična cijena stavke uključuje sav potreban rad, ronioca, materijal i transporte za kompletnu izvedbu stavke.
Obračun po m³ ugrađenog materijala u zbijenom stanju.</t>
  </si>
  <si>
    <t>Nabava, doprema i ugradnja materijala te strojno zatrpavanje preostalog dijela rova na, dijelu koji je pod utjecajem mora, zamjenskim kamenim materijalom, frakcije 4-64 mm, uz obavezno nabijanje u slojevima. Zamjenskim materijalom rov se zatrpava do sloja tampona na svim prometnicama (asfalt, makadam). Zbijenost min. prema Uvjetima i prema projektu/nacrtima.
Obračun po m³ ugrađenog materijala u zbijenom stanju.</t>
  </si>
  <si>
    <t>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t>
  </si>
  <si>
    <t>Nabava i doprema materijala, te izvedba podložnih betonskih blokova ispod fazonskih komada i armatura u vodovodnom oknu betonom C25/30, XC1 (viši blokovi konstruktivno armirani), dim. 20 x 20 cm, visine 100 cm. Sve kompletno s izradom, montažom i demontažom oplate.
Obračun po komadu.</t>
  </si>
  <si>
    <t>Strojno zatrpavanje preostalog dijela rova probranim materijalom iz iskopa bez primjesa zemlje, frakcije 0-100 mm uz obavezno nabijanje u slojevima (Me = 40 MN/m²). Materijalom se rov zatrpava do vrha ili do donje kote završnog sloja.
Obračun po m³ ugrađenog materijala u zbijenom stanju.</t>
  </si>
  <si>
    <r>
      <t>Izvedba betonske niše i temelja za smještaj elektroormara, te temelja za priključno mjerni ormarić (PMO), betonom tlačne čvrstoće C25/30 (XC1). Dimenzije niše prilagoditi na licu mjesta veličini isporučenog elektroormara. Vanjske površine zidova niše obložiti pločastim kamenom debljine 3,0 cm. Vrstu kamena odabrati u dogovoru s predstavnikom Investitora. Ukupno je potrebno ca 7,0 m</t>
    </r>
    <r>
      <rPr>
        <sz val="10"/>
        <color rgb="FF00B050"/>
        <rFont val="Trebuchet MS"/>
        <family val="2"/>
      </rPr>
      <t>²</t>
    </r>
    <r>
      <rPr>
        <sz val="10"/>
        <color rgb="FF00B050"/>
        <rFont val="Calibri"/>
        <family val="2"/>
        <scheme val="minor"/>
      </rPr>
      <t xml:space="preserve"> kamena za oblaganje. Kosa krovna ploča aw pokriva mediteran crijepom, 2,35 m².
Projektirane dimenzije niše su 215x65x215 cm, temelj niše je dim. 225x70x50, nadtemelj je dim. 185x42x40 cm. Temelj se polaže na zbijeni sloj tampona. Ukupno je potrebno 1,0 m</t>
    </r>
    <r>
      <rPr>
        <sz val="10"/>
        <color rgb="FF00B050"/>
        <rFont val="Trebuchet MS"/>
        <family val="2"/>
      </rPr>
      <t>³</t>
    </r>
    <r>
      <rPr>
        <sz val="10"/>
        <color rgb="FF00B050"/>
        <rFont val="Calibri"/>
        <family val="2"/>
        <scheme val="minor"/>
      </rPr>
      <t xml:space="preserve"> betona. Temelj za PMO je dim. 50x30x60 cm, ukupno 0,1 m³ betona. Sastav betona, granulacija agregata te priprema i ugradba betonske smjese mora u svemu odgovarati odredbama TPBK. Zidove i ploču armirati konstruktivno mrežom Q-257 što je uključeno u cijenu stavke. U cijenu ove stavke je uključena dobava i izrada potrebne oplate, izrada odnosno dobava i prijevoz betona, strojna ugradba i njega svježeg betona, dobava i oblaganje kamenom, te vrijednosti svih radova i materijala. Sve izvesti prema nacrtima.
Obračun po komplet izvedenoj niši i temelju.</t>
    </r>
  </si>
  <si>
    <t>Izvođenje hidroizolacije s unutrašnje strane svih elemenata crpne stanice:okno grube rešetke, crpni zdenac, zasunska komora,tekućom poliuretansko-bitumenskom membranom u 2 sloja, na podloge tretirane primerom. Slojeve nanijeti ručno ili strojnim prskanjem. Svi detalji se izvode prema uputstvima proizvođača.
Obračun po m².</t>
  </si>
  <si>
    <t>Nabava i doprema materijala te izvedba kamenog opločenja. Prije iskopa sve kamene ploče odložiti u stranu i ponovo ugraditi. Uključena dobava zamjenskih ploča. Izrada na tamponskoj podlozi 0-32 mm (zbijenosti Me = 60 MN/m²) i pijesku 0-4 mm s dodatkom cementa. Ukupna prosječna debljina 40 cm. Stavka obuhvaća sve potrebne transporte, rad i materijal za kompletnu izvedbu.
Obračun po m² kompletno izvedenog opločenja.
Napomena: OBRAČUNATI RADOVI ZA KANALIZACIJU I VODOVOD</t>
  </si>
  <si>
    <t>Razbijanje i kompletna obnova linijske kišne rešetke. Sve izvesti prema postojećem stanju betonom C20/25. Slivnu rešetku odložiti i ponovo ugraditi. Uključen sav potreban rad i materijal.
Obračun po m' obnovljene rešetke, sve komplet.
Napomena: OBRAČUNATI RADOVI ZA KANALIZACIJU I VODOVOD</t>
  </si>
  <si>
    <t>Razbijanje i kompletna obnova slivnika. Sve izvesti prema postojećem stanju betonom C20/25. Slivnu rešetku odložiti i ponovo ugraditi. Uključen sav potreban rad i materijal.
Obračun po kom obnovljenog slivnika, sve komplet.
Napomena: OBRAČUNATI RADOVI ZA KANALIZACIJU I VODOVOD</t>
  </si>
  <si>
    <t>Kućište crpne stanice dimenzije:
- profil: DN 1600 mm
- visina kućišta: 2,50 m
Karakteristike potopne crpke:
- Q=  4,45 l/s
- Hman = 30,9 m
- broj crpki: 2
- režim rada:1+1
- profil usponskog voda: DN 80
- vanjski tlačni cjevovod:  DN 80
- profil ulazng kolektora: DN 250
- nazivni tlak za cijevi, armature i fazoneriju: PN 10 bara
- Nabava, doprema  i istovar na odlagalište gradilišta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L=12 m + kapa</t>
  </si>
  <si>
    <t>Kućište crpne stanice dimenzije:
- profil: DN 1600 mm
- visina kućišta: 2,5 m
Karakteristike potopne crpke:
Q=  4,45 l/s
- Hman = 30,9 m
- broj crpki: 2
- režim rada:1+1
- profil usponskog voda: DN 80
- vanjski tlačni cjevovod:  DN 80
- profil ulazng kolektora: DN 250
- nazivni tlak za cijevi, armature i fazoneriju: PN 10 bara
-  Doprema i ugradnja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L=12 m + kapa</t>
  </si>
  <si>
    <t>Kućište crpne stanice dimenzije:
- profil: DN 1400 mm
- visina kućišta: 2,50 m
Karakteristike potopne crpke:
- Q=  4,13 l/s
- Hman = 19,16 m
- broj crpki: 2
- režim rada:1+1
- profil usponskog voda: DN 80
- vanjski tlačni cjevovod:  DN 80
- profil ulazng kolektora: DN 250 i DN 200
- nazivni tlak za cijevi, armature i fazoneriju: PN 10 bara
- Nabava, doprema  i istovar na odlagalište gradilišta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L=12 m + kapa</t>
  </si>
  <si>
    <t>Kućište crpne stanice dimenzije:
- profil: DN 1400 mm
- visina kućišta: 2,50 m
Karakteristike potopne crpke:
- Q=  4,13 l/s
- Hman = 19,16 m
- broj crpki: 2
- režim rada:1+1
- profil usponskog voda: DN 80
- vanjski tlačni cjevovod:  DN 80
- profil ulazng kolektora: DN 250 i DN 200
- nazivni tlak za cijevi, armature i fazoneriju: PN 10 bara
- Doprema i ugradnja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L=12 m + kapa</t>
  </si>
  <si>
    <t>Kućište crpne stanice dimenzije:
- profil: DN 1600 mm
- visina kućišta: 3,35 m
Karakteristike potopne crpke:
- Q=  4,34 l/s
- Hman = 15,31 m
- broj crpki: 2
- režim rada:1+1
- profil usponskog voda: DN 80
- vanjski tlačni cjevovod:  DN 80
- profil ulazng kolektora: DN 250
- nazivni tlak za cijevi, armature i fazoneriju: PN 10 bara
- Nabava, doprema  i istovar na odlagalište gradilišta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L=15 m + kapa</t>
  </si>
  <si>
    <t>Kućište crpne stanice dimenzije:
- profil: DN 1600 mm
- visina kućišta: 3,35 m
Karakteristike potopne crpke:
- Q=  4,34 l/s
- Hman = 15,31 m
- broj crpki: 2
- režim rada:1+1
- profil usponskog voda: DN 80
- vanjski tlačni cjevovod:  DN 80
- profil ulazng kolektora: DN 250
- nazivni tlak za cijevi, armature i fazoneriju: PN 10 bara
- Doprema i ugradnja vodotijesnog i plinotijesnog poklopca dimenzija 1000×1000 mm za ugradnju kod betoniranja; poklopac je nosivosti 400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 duljina ventilacijske DN 100 cijevi L=15 m + kapa</t>
  </si>
  <si>
    <t xml:space="preserve">Kućište crpne stanice dimenzije:
- profil: DN 1600 mm
- visina kućišta: 3,60 m
Karakteristike potopne crpke:
- Q=  7,0 l/s
- Hman = 18,0 m
- broj crpki: 2
- režim rada:1+1
- profil usponskog voda: DN 80
- vanjski tlačni cjevovod:  DN 110/90
- profil ulazng kolektora: DN 250
- nazivni tlak za cijevi, armature i fazoneriju: PN 16 bara
- Nabava, doprema  i istovar na odlagalište gradilišta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t>
  </si>
  <si>
    <t xml:space="preserve">Kućište crpne stanice dimenzije:
- profil: DN 1600 mm
- visina kućišta: 3,60 m
Karakteristike potopne crpke:
- Q=  7,0 l/s
- Hman = 18,0 m
- broj crpki: 2
- režim rada:1+1
- profil usponskog voda: DN 80
- vanjski tlačni cjevovod:  DN 110/90
- profil ulazng kolektora: DN 250
- nazivni tlak za cijevi, armature i fazoneriju: PN 16 bara
- Doprema i ugradnja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
</t>
  </si>
  <si>
    <t>Kućište crpne stanice dimenzije:
- profil: DN 1600 mm
- visina kućišta: 2,80 m
Karakteristike potopne crpke:
- Q=  7 l/s
- Hman = 23,0 m
- broj crpki: 2
- režim rada:1+1
- profil usponskog voda: DN 80
- vanjski tlačni cjevovod:  DN 110/90
- profil ulazng kolektora: DN 250
- nazivni tlak za cijevi, armature i fazoneriju: PN 16 bara
- Nabava, doprema i ugradnja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t>
  </si>
  <si>
    <t>Kućište crpne stanice dimenzije:
- profil: DN 1600 mm
- visina kućišta: 2,80 m
Karakteristike potopne crpke:
- Q=  7 l/s
- Hman = 23,0 m
- broj crpki: 2
- režim rada:1+1
- profil usponskog voda: DN 80
- vanjski tlačni cjevovod:  DN 110/90
- profil ulazng kolektora: DN 250
- nazivni tlak za cijevi, armature i fazoneriju: PN 16 bara
- Doprema  i istovar na odlagalište gradilišta vodotijesnog i plinotijesnog poklopca dimenzija 1000×1000 mm za ugradnju kod betoniranja; poklopac je nosivosti 150 kN i opremljen je bravicom s univerzalnim ključem te pneumatskim zategama za lagano otvaranje/ zatvaranje poklopca. Pokrovni poklopac je u cijelosti izrađen od inox materijala AISI 316L s tvorničkim jetkanjem u kupelji i naknadnom pasivizacijom (komplet s okvirom, gumenom trakom dimenzija 30/5 mm za osiguranje jednolikog nalijeganja).</t>
  </si>
  <si>
    <t>Nabava i dobava svih materijala, te izvedba betonske površine betonom C16/20 na platou CS Kačjak. Izradu betonirane površine obaviti na dobro zbijenoj i ispitanoj tamponskoj podlozi. Površinu fino poravnati i obraditi kako je obrađena okolna površina.  Prilikom izrade izraditi dilatacijske reške debljine 5 mm na razmacima od 2,5 m. Debljina sloja betona je 15 cm. U donju zonu ugraditi armaturnu mrežu Q-188. Stavka obuhvaća sve potrebne transporte, rad i materijal za kompletnu izvedbu.
Obračun po m² kompletno izvedene betonske površine.</t>
  </si>
  <si>
    <t>Nabava, doprema i montaža ogradnih stupića s lancem. Ogradni stupići visine 80 cm iznad kote tla s lancem ukupne duljine cca 14 m  na CS Bršljanovica (8 stupića) i cca 13 m na CS Kačjak  (6 stupića), ugrađuju se oko crpnih stanica za spriječavanje neovlaštenog pristupa vozilima. Lanac na dvije sekcije mora imati lokot sa sustavom zaključavanja implementiranim u sustav zaključavanja koji ima komunalno poduzeće Murvica. Materijal: INOX (EN 1.4301) stupić od sjajnog poliranog inox-a, montiran u tlo cca 200mm, fiksni ø60 x 800mm, s ušicom za lanac. Stupići se ugrađuju u betonske temelje dim. 30x30x40 cm ili na zid crpne stanice. Nabava i doprema betona C16/20 i izrada temelja uključena je u cijenu stavke. Izvedba ugradnje stupića u svemu prema uputama Proizvođača. Obuhvaćeni su svi potrebni transporti, radovi i pomoćna sredstva za kompletnu izvedbu.
Obračun po m' izvedenih stupića s lancem.</t>
  </si>
  <si>
    <t>Hidraulički reducir ventil</t>
  </si>
  <si>
    <t xml:space="preserve">Javne ceste (lokalne, županijske i državne ceste) </t>
  </si>
  <si>
    <t>ŽUPANIJSKA CESTA</t>
  </si>
  <si>
    <t>Nosivi sloj - AC 22 base 50/70 AG6 M2, debljine 6,0 cm</t>
  </si>
  <si>
    <t>Habajući sloj - AC 11 surf 50/70 AG3 M3 - E, debljine 4,0 cm</t>
  </si>
  <si>
    <t>Okno svjetlih dim. 170 x 100 cm, debljina dna 20 cm, zidovi 20 cm, ploča 20 cm
- dubine 2,50 m</t>
  </si>
  <si>
    <t>Okno svjetlih dim. 120 x 100 cm, debljina dna 20 cm, zidovi 20 cm, ploča 20 cm
- dubine 2,50 m</t>
  </si>
  <si>
    <t>Okno  svjetlih dim. 100 x 160 cm, debljina dna 20 cm, zidovi 20 cm, ploča 20 cm
- dubine 2,50 m</t>
  </si>
  <si>
    <t>Okno svjetlih dim. 170 x 130 cm, debljina dna 20 cm, zidovi 20 cm, ploča 20 cm
- dubine 2,50 m</t>
  </si>
  <si>
    <t>Okno svjetlih dim. 130 x 130 cm, debljina dna 20 cm, zidovi 20 cm, ploča 20 cm
- dubine 2,50 m</t>
  </si>
  <si>
    <t>Okno svjetlih dim. 150 x 140 cm, debljina dna 20 cm, zidovi 20 cm, ploča 20 cm
- dubine 2,50 m</t>
  </si>
  <si>
    <t>Okno svjetlih dim. 130 x 100 cm, debljina dna 20 cm, zidovi 20 cm, ploča 20 cm
- dubine 2,50 m</t>
  </si>
  <si>
    <t>Okno svjetlih dim. 100 x 100 cm, debljina dna 20 cm, zidovi 20 cm, ploča 20 cm
- dubine 2,50 m</t>
  </si>
  <si>
    <t>Okno svjetlih dim. 150 x 100 cm, debljina dna 20 cm, zidovi 20 cm, ploča 20 cm
- dubine 2,50 m</t>
  </si>
  <si>
    <t>Nabava i dobava doprema materijala te izvedba betonskih pregrada za učvršćenje pokosa u rovu. Pregrade se izvode na cjevovodu V-23 za pridržavanje nasipnog materijala u kanalu od čvora V122 do čvora V123 na dionici duljine cca 12 m. Pregradni blok izvodi se ispod naglavka cijevi, okomito na trasu, po cijeloj širini i visini kanala, usječeni u bokove i dno kanala min. 30 cm. Debljina pregrade je 30 cm, pregrade konstruktivno armirati. Izvesti potpuno s pripremanjem, prijenosom i ugradnjom betona.
Obračun po komadu.</t>
  </si>
  <si>
    <t>Nabava i doprema materijala te izrada betonske obloge PEHD okna armiranim betonom  C16/20 debljine 15 cm po cijeloj površini vanjskog plašta i dna revizijskog okna.
Obračun po kompletno izvedenoj oblozi.</t>
  </si>
  <si>
    <t>Digitalni radijski uređaj slijedećih karakteristika: 
• za point-to-multipoint mrežnu topologiju, repetitorski rad
• router ili bridge mod rada
• Ethernet (IEEE 802.3, 802.1d/q/p), RS232 povezivost
• frekvencijsko područje 400 MHz (400-470 MHz)
• jednofrekvencijski i dvofrekvencijski semidupleks
• širina kanala 12,5, 25 kHz, programski podesivo
• brzina prijenosa podataka (širina kanala 25 kHz): 19,2 kbit/s, 4-CPFSK modulacija, 40 kbit/s QPSK, 80 kbit/s 16 QAM, 120 kbit/s 64 QAM
• enkripcija 256, 192 ili 128 bitna AES
• napon napajanja 10-30 VDC
• temperaturno područje rada -40°C...+70°C
• web server portal za parametriranje i dijagnostiku
• Uključena antena, antenski kabel i antenski stup</t>
  </si>
  <si>
    <t>Izrada, nabava, doprema i postavljanje ploče za oznaku gradilišta. Ploče moraju u svemu biti sukladne Zakonu o gradnji (NN 153/13, 20/17) i Pravilniku o sadržaju i izgledu ploče kojom se označava gradilište (NN 42/14). U slučaju oštećenja ploče, Izvođač će ju zamijeniti o svom trošku. Stavka obuhvaća i uklanjanje ploča po završetku izvođenja radova.
Obračun po komadu postavljene ploče.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</si>
</sst>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yyyy\.mm\.dd"/>
    <numFmt numFmtId="165" formatCode="@\ &quot;*&quot;"/>
    <numFmt numFmtId="166" formatCode="_-* #,##0\ _$_-;\-* #,##0\ _$_-;_-* &quot;-&quot;\ _$_-;_-@_-"/>
    <numFmt numFmtId="167" formatCode="_-* #,##0.00_-;\-* #,##0.00_-;_-* \-??_-;_-@_-"/>
    <numFmt numFmtId="168" formatCode="0.0"/>
    <numFmt numFmtId="169" formatCode="_-* #,##0.00_-;\-* #,##0.00_-;_-* &quot;-&quot;??_-;_-@_-"/>
    <numFmt numFmtId="170" formatCode="_-&quot;€&quot;\ * #,##0.00_-;\-&quot;€&quot;\ * #,##0.00_-;_-&quot;€&quot;\ * &quot;-&quot;??_-;_-@_-"/>
    <numFmt numFmtId="171" formatCode="_-* #,##0.00\ [$kn-41A]_-;\-* #,##0.00\ [$kn-41A]_-;_-* &quot;-&quot;??\ [$kn-41A]_-;_-@_-"/>
  </numFmts>
  <fonts count="75">
    <font>
      <sz val="11"/>
      <color theme="1"/>
      <name val="Calibri"/>
      <family val="2"/>
      <scheme val="minor"/>
    </font>
    <font>
      <sz val="10"/>
      <name val="Arial"/>
      <family val="2"/>
    </font>
    <font>
      <sz val="11"/>
      <color indexed="8"/>
      <name val="Calibri"/>
      <family val="2"/>
    </font>
    <font>
      <b/>
      <sz val="10"/>
      <name val="Arial"/>
      <family val="2"/>
    </font>
    <font>
      <b/>
      <sz val="12"/>
      <name val="Arial"/>
      <family val="2"/>
    </font>
    <font>
      <b/>
      <u val="single"/>
      <sz val="10"/>
      <name val="Arial"/>
      <family val="2"/>
    </font>
    <font>
      <b/>
      <sz val="11"/>
      <name val="Arial"/>
      <family val="2"/>
    </font>
    <font>
      <sz val="11"/>
      <name val="Times New Roman CE"/>
      <family val="1"/>
    </font>
    <font>
      <sz val="8"/>
      <name val="Calibri"/>
      <family val="2"/>
    </font>
    <font>
      <sz val="10"/>
      <name val="Trebuchet MS"/>
      <family val="2"/>
    </font>
    <font>
      <sz val="12"/>
      <name val="Times New Roman CE"/>
      <family val="1"/>
    </font>
    <font>
      <sz val="11"/>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0"/>
      <name val="Helv"/>
      <family val="2"/>
    </font>
    <font>
      <b/>
      <sz val="18"/>
      <color indexed="56"/>
      <name val="Cambria"/>
      <family val="1"/>
    </font>
    <font>
      <sz val="11"/>
      <color theme="1"/>
      <name val="Arial"/>
      <family val="2"/>
    </font>
    <font>
      <sz val="10"/>
      <color theme="1"/>
      <name val="Arial"/>
      <family val="2"/>
    </font>
    <font>
      <sz val="9"/>
      <name val="Arial CE"/>
      <family val="2"/>
    </font>
    <font>
      <sz val="10"/>
      <name val="Arial CE"/>
      <family val="2"/>
    </font>
    <font>
      <sz val="12"/>
      <name val="Arial CE"/>
      <family val="2"/>
    </font>
    <font>
      <sz val="10"/>
      <name val="Sun DRACO"/>
      <family val="3"/>
    </font>
    <font>
      <sz val="8"/>
      <name val="Arial"/>
      <family val="2"/>
    </font>
    <font>
      <sz val="12"/>
      <name val="Calibri"/>
      <family val="2"/>
      <scheme val="minor"/>
    </font>
    <font>
      <b/>
      <sz val="12"/>
      <name val="Calibri"/>
      <family val="2"/>
      <scheme val="minor"/>
    </font>
    <font>
      <b/>
      <sz val="11"/>
      <color theme="1"/>
      <name val="Calibri"/>
      <family val="2"/>
      <scheme val="minor"/>
    </font>
    <font>
      <i/>
      <sz val="11"/>
      <color theme="1"/>
      <name val="Calibri"/>
      <family val="2"/>
      <scheme val="minor"/>
    </font>
    <font>
      <i/>
      <sz val="12"/>
      <name val="Calibri"/>
      <family val="2"/>
      <scheme val="minor"/>
    </font>
    <font>
      <b/>
      <sz val="14"/>
      <name val="Calibri"/>
      <family val="2"/>
      <scheme val="minor"/>
    </font>
    <font>
      <sz val="14"/>
      <name val="Calibri"/>
      <family val="2"/>
      <scheme val="minor"/>
    </font>
    <font>
      <b/>
      <sz val="10"/>
      <name val="Calibri"/>
      <family val="2"/>
      <scheme val="minor"/>
    </font>
    <font>
      <sz val="10"/>
      <name val="Calibri"/>
      <family val="2"/>
      <scheme val="minor"/>
    </font>
    <font>
      <b/>
      <u val="single"/>
      <sz val="10"/>
      <name val="Calibri"/>
      <family val="2"/>
      <scheme val="minor"/>
    </font>
    <font>
      <u val="single"/>
      <sz val="10"/>
      <name val="Calibri"/>
      <family val="2"/>
      <scheme val="minor"/>
    </font>
    <font>
      <sz val="10"/>
      <color theme="7"/>
      <name val="Calibri"/>
      <family val="2"/>
      <scheme val="minor"/>
    </font>
    <font>
      <sz val="10"/>
      <color rgb="FF7030A0"/>
      <name val="Calibri"/>
      <family val="2"/>
      <scheme val="minor"/>
    </font>
    <font>
      <sz val="10"/>
      <color indexed="8"/>
      <name val="Calibri"/>
      <family val="2"/>
      <scheme val="minor"/>
    </font>
    <font>
      <sz val="10"/>
      <color rgb="FFFF0000"/>
      <name val="Calibri"/>
      <family val="2"/>
      <scheme val="minor"/>
    </font>
    <font>
      <vertAlign val="superscript"/>
      <sz val="10"/>
      <name val="Calibri"/>
      <family val="2"/>
      <scheme val="minor"/>
    </font>
    <font>
      <b/>
      <sz val="10"/>
      <color rgb="FF7030A0"/>
      <name val="Calibri"/>
      <family val="2"/>
      <scheme val="minor"/>
    </font>
    <font>
      <b/>
      <sz val="10"/>
      <color rgb="FFFF0000"/>
      <name val="Calibri"/>
      <family val="2"/>
      <scheme val="minor"/>
    </font>
    <font>
      <sz val="10"/>
      <color rgb="FF0070C0"/>
      <name val="Calibri"/>
      <family val="2"/>
      <scheme val="minor"/>
    </font>
    <font>
      <b/>
      <sz val="10"/>
      <color rgb="FF0070C0"/>
      <name val="Calibri"/>
      <family val="2"/>
      <scheme val="minor"/>
    </font>
    <font>
      <vertAlign val="superscript"/>
      <sz val="10"/>
      <color rgb="FFFF0000"/>
      <name val="Calibri"/>
      <family val="2"/>
      <scheme val="minor"/>
    </font>
    <font>
      <sz val="10"/>
      <color theme="1"/>
      <name val="Calibri"/>
      <family val="2"/>
      <scheme val="minor"/>
    </font>
    <font>
      <sz val="10"/>
      <color rgb="FF00B050"/>
      <name val="Calibri"/>
      <family val="2"/>
      <scheme val="minor"/>
    </font>
    <font>
      <vertAlign val="superscript"/>
      <sz val="10"/>
      <color rgb="FF00B050"/>
      <name val="Calibri"/>
      <family val="2"/>
      <scheme val="minor"/>
    </font>
    <font>
      <vertAlign val="superscript"/>
      <sz val="10"/>
      <color rgb="FF7030A0"/>
      <name val="Calibri"/>
      <family val="2"/>
      <scheme val="minor"/>
    </font>
    <font>
      <vertAlign val="subscript"/>
      <sz val="10"/>
      <name val="Calibri"/>
      <family val="2"/>
      <scheme val="minor"/>
    </font>
    <font>
      <sz val="10"/>
      <color rgb="FF00B050"/>
      <name val="Trebuchet MS"/>
      <family val="2"/>
    </font>
    <font>
      <sz val="10"/>
      <color rgb="FFFF0000"/>
      <name val="Trebuchet MS"/>
      <family val="2"/>
    </font>
    <font>
      <sz val="10"/>
      <name val="Calibri"/>
      <family val="2"/>
    </font>
    <font>
      <sz val="9"/>
      <name val="Arial"/>
      <family val="2"/>
    </font>
    <font>
      <sz val="10"/>
      <color theme="7"/>
      <name val="Trebuchet MS"/>
      <family val="2"/>
    </font>
    <font>
      <sz val="10"/>
      <color rgb="FF7030A0"/>
      <name val="Trebuchet MS"/>
      <family val="2"/>
    </font>
    <font>
      <sz val="9"/>
      <name val="Calibri"/>
      <family val="2"/>
      <scheme val="minor"/>
    </font>
    <font>
      <b/>
      <vertAlign val="superscript"/>
      <sz val="10"/>
      <name val="Calibri"/>
      <family val="2"/>
      <scheme val="minor"/>
    </font>
    <font>
      <sz val="10"/>
      <color rgb="FF000000"/>
      <name val="Calibri"/>
      <family val="2"/>
      <scheme val="minor"/>
    </font>
    <font>
      <sz val="9"/>
      <color theme="0" tint="-0.4999699890613556"/>
      <name val="Calibri"/>
      <family val="2"/>
      <scheme val="minor"/>
    </font>
    <font>
      <b/>
      <sz val="9"/>
      <color theme="0" tint="-0.4999699890613556"/>
      <name val="Calibri"/>
      <family val="2"/>
      <scheme val="minor"/>
    </font>
    <font>
      <b/>
      <sz val="9"/>
      <name val="Calibri"/>
      <family val="2"/>
      <scheme val="minor"/>
    </font>
  </fonts>
  <fills count="40">
    <fill>
      <patternFill/>
    </fill>
    <fill>
      <patternFill patternType="gray125"/>
    </fill>
    <fill>
      <patternFill patternType="gray0625"/>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0" tint="-0.14993000030517578"/>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theme="1" tint="0.49998000264167786"/>
        <bgColor indexed="64"/>
      </patternFill>
    </fill>
  </fills>
  <borders count="21">
    <border>
      <left/>
      <right/>
      <top/>
      <bottom/>
      <diagonal/>
    </border>
    <border>
      <left/>
      <right/>
      <top style="hair"/>
      <bottom style="hair"/>
    </border>
    <border>
      <left/>
      <right/>
      <top style="hair">
        <color indexed="8"/>
      </top>
      <bottom style="hair">
        <color indexed="8"/>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border>
    <border>
      <left style="thin"/>
      <right style="thick"/>
      <top style="thin"/>
      <bottom style="thin"/>
    </border>
    <border>
      <left style="thick"/>
      <right/>
      <top/>
      <bottom style="thin"/>
    </border>
    <border>
      <left style="thick"/>
      <right style="thin"/>
      <top style="thin"/>
      <bottom style="thin"/>
    </border>
    <border>
      <left/>
      <right/>
      <top/>
      <bottom style="double"/>
    </border>
    <border>
      <left/>
      <right/>
      <top style="thin"/>
      <bottom style="thin"/>
    </border>
    <border>
      <left style="thin"/>
      <right style="thin"/>
      <top style="thin"/>
      <bottom/>
    </border>
    <border>
      <left/>
      <right style="thin"/>
      <top/>
      <bottom/>
    </border>
  </borders>
  <cellStyleXfs count="31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Font="0" applyFill="0" applyBorder="0" applyAlignment="0" applyProtection="0"/>
    <xf numFmtId="0" fontId="7" fillId="0" borderId="0" applyFill="0" applyBorder="0" applyProtection="0">
      <alignment wrapText="1"/>
    </xf>
    <xf numFmtId="0" fontId="1" fillId="0" borderId="0" applyFont="0" applyFill="0" applyBorder="0" applyAlignment="0" applyProtection="0"/>
    <xf numFmtId="169" fontId="11" fillId="0" borderId="0" applyFont="0" applyFill="0" applyBorder="0" applyAlignment="0" applyProtection="0"/>
    <xf numFmtId="0" fontId="10" fillId="0" borderId="0">
      <alignment horizontal="justify" vertical="top" wrapText="1"/>
      <protection/>
    </xf>
    <xf numFmtId="165" fontId="5" fillId="2" borderId="1">
      <alignment horizontal="left" vertical="center"/>
      <protection/>
    </xf>
    <xf numFmtId="0" fontId="1" fillId="0" borderId="0" applyNumberFormat="0" applyFont="0" applyFill="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1" fillId="0" borderId="0">
      <alignment horizontal="justify" vertical="justify" wrapText="1"/>
      <protection locked="0"/>
    </xf>
    <xf numFmtId="49" fontId="11" fillId="0" borderId="0">
      <alignment horizontal="justify" vertical="justify" wrapText="1"/>
      <protection locked="0"/>
    </xf>
    <xf numFmtId="49" fontId="11" fillId="0" borderId="0">
      <alignment horizontal="justify" vertical="justify" wrapText="1"/>
      <protection locked="0"/>
    </xf>
    <xf numFmtId="49" fontId="11" fillId="0" borderId="0">
      <alignment horizontal="justify" vertical="justify" wrapText="1"/>
      <protection locked="0"/>
    </xf>
    <xf numFmtId="0" fontId="7"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66" fontId="3" fillId="3" borderId="2">
      <alignment vertical="center"/>
      <protection/>
    </xf>
    <xf numFmtId="167" fontId="3" fillId="3" borderId="2">
      <alignment vertical="center"/>
      <protection/>
    </xf>
    <xf numFmtId="166" fontId="3" fillId="3" borderId="2">
      <alignment vertical="center"/>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4"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5"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6"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8"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9"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1"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12"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7"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3" borderId="0">
      <alignment/>
      <protection/>
    </xf>
    <xf numFmtId="0" fontId="2" fillId="10" borderId="0">
      <alignment/>
      <protection/>
    </xf>
    <xf numFmtId="0" fontId="2" fillId="10" borderId="0">
      <alignment/>
      <protection/>
    </xf>
    <xf numFmtId="0" fontId="2" fillId="10" borderId="0">
      <alignment/>
      <protection/>
    </xf>
    <xf numFmtId="0" fontId="2" fillId="10" borderId="0">
      <alignment/>
      <protection/>
    </xf>
    <xf numFmtId="0" fontId="12" fillId="14" borderId="0">
      <alignment/>
      <protection/>
    </xf>
    <xf numFmtId="0" fontId="12" fillId="14" borderId="0">
      <alignment/>
      <protection/>
    </xf>
    <xf numFmtId="0" fontId="12" fillId="11" borderId="0">
      <alignment/>
      <protection/>
    </xf>
    <xf numFmtId="0" fontId="12" fillId="11" borderId="0">
      <alignment/>
      <protection/>
    </xf>
    <xf numFmtId="0" fontId="12" fillId="12" borderId="0">
      <alignment/>
      <protection/>
    </xf>
    <xf numFmtId="0" fontId="12" fillId="12"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7" borderId="0">
      <alignment/>
      <protection/>
    </xf>
    <xf numFmtId="0" fontId="12" fillId="17" borderId="0">
      <alignment/>
      <protection/>
    </xf>
    <xf numFmtId="0" fontId="12" fillId="14" borderId="0">
      <alignment/>
      <protection/>
    </xf>
    <xf numFmtId="0" fontId="12" fillId="14" borderId="0">
      <alignment/>
      <protection/>
    </xf>
    <xf numFmtId="0" fontId="12" fillId="14" borderId="0">
      <alignment/>
      <protection/>
    </xf>
    <xf numFmtId="0" fontId="12" fillId="14" borderId="0">
      <alignment/>
      <protection/>
    </xf>
    <xf numFmtId="0" fontId="12" fillId="11" borderId="0">
      <alignment/>
      <protection/>
    </xf>
    <xf numFmtId="0" fontId="12" fillId="11" borderId="0">
      <alignment/>
      <protection/>
    </xf>
    <xf numFmtId="0" fontId="12" fillId="11" borderId="0">
      <alignment/>
      <protection/>
    </xf>
    <xf numFmtId="0" fontId="12" fillId="11" borderId="0">
      <alignment/>
      <protection/>
    </xf>
    <xf numFmtId="0" fontId="12" fillId="12" borderId="0">
      <alignment/>
      <protection/>
    </xf>
    <xf numFmtId="0" fontId="12" fillId="12" borderId="0">
      <alignment/>
      <protection/>
    </xf>
    <xf numFmtId="0" fontId="12" fillId="12" borderId="0">
      <alignment/>
      <protection/>
    </xf>
    <xf numFmtId="0" fontId="12" fillId="12" borderId="0">
      <alignment/>
      <protection/>
    </xf>
    <xf numFmtId="0" fontId="12" fillId="15" borderId="0">
      <alignment/>
      <protection/>
    </xf>
    <xf numFmtId="0" fontId="12" fillId="15"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6" borderId="0">
      <alignment/>
      <protection/>
    </xf>
    <xf numFmtId="0" fontId="12" fillId="16" borderId="0">
      <alignment/>
      <protection/>
    </xf>
    <xf numFmtId="0" fontId="12" fillId="17" borderId="0">
      <alignment/>
      <protection/>
    </xf>
    <xf numFmtId="0" fontId="12" fillId="17" borderId="0">
      <alignment/>
      <protection/>
    </xf>
    <xf numFmtId="0" fontId="12" fillId="17" borderId="0">
      <alignment/>
      <protection/>
    </xf>
    <xf numFmtId="0" fontId="12" fillId="17" borderId="0">
      <alignment/>
      <protection/>
    </xf>
    <xf numFmtId="0" fontId="12" fillId="18" borderId="0">
      <alignment/>
      <protection/>
    </xf>
    <xf numFmtId="0" fontId="12" fillId="18" borderId="0">
      <alignment/>
      <protection/>
    </xf>
    <xf numFmtId="0" fontId="12" fillId="19" borderId="0">
      <alignment/>
      <protection/>
    </xf>
    <xf numFmtId="0" fontId="12" fillId="19" borderId="0">
      <alignment/>
      <protection/>
    </xf>
    <xf numFmtId="0" fontId="12" fillId="20" borderId="0">
      <alignment/>
      <protection/>
    </xf>
    <xf numFmtId="0" fontId="12" fillId="20"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21" borderId="0">
      <alignment/>
      <protection/>
    </xf>
    <xf numFmtId="0" fontId="12" fillId="21" borderId="0">
      <alignment/>
      <protection/>
    </xf>
    <xf numFmtId="0" fontId="13" fillId="5" borderId="0">
      <alignment/>
      <protection/>
    </xf>
    <xf numFmtId="0" fontId="13" fillId="5" borderId="0">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5" fillId="24" borderId="5">
      <alignment/>
      <protection/>
    </xf>
    <xf numFmtId="0" fontId="15" fillId="24" borderId="5">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1"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27" fillId="0" borderId="0">
      <alignment/>
      <protection/>
    </xf>
    <xf numFmtId="43" fontId="27" fillId="0" borderId="0">
      <alignment/>
      <protection/>
    </xf>
    <xf numFmtId="43" fontId="27"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2"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27" fillId="0" borderId="0">
      <alignment/>
      <protection/>
    </xf>
    <xf numFmtId="44" fontId="27"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44" fontId="1" fillId="0" borderId="0">
      <alignment/>
      <protection/>
    </xf>
    <xf numFmtId="0" fontId="17" fillId="6" borderId="0">
      <alignment/>
      <protection/>
    </xf>
    <xf numFmtId="0" fontId="17" fillId="6" borderId="0">
      <alignment/>
      <protection/>
    </xf>
    <xf numFmtId="0" fontId="17" fillId="6" borderId="0">
      <alignment/>
      <protection/>
    </xf>
    <xf numFmtId="0" fontId="17" fillId="6" borderId="0">
      <alignment/>
      <protection/>
    </xf>
    <xf numFmtId="170" fontId="1" fillId="0" borderId="0">
      <alignment/>
      <protection/>
    </xf>
    <xf numFmtId="170" fontId="1" fillId="0" borderId="0">
      <alignment/>
      <protection/>
    </xf>
    <xf numFmtId="0" fontId="16" fillId="0" borderId="0">
      <alignment/>
      <protection/>
    </xf>
    <xf numFmtId="0" fontId="16" fillId="0" borderId="0">
      <alignment/>
      <protection/>
    </xf>
    <xf numFmtId="0" fontId="17" fillId="6" borderId="0">
      <alignment/>
      <protection/>
    </xf>
    <xf numFmtId="0" fontId="17" fillId="6" borderId="0">
      <alignment/>
      <protection/>
    </xf>
    <xf numFmtId="0" fontId="18" fillId="0" borderId="6">
      <alignment/>
      <protection/>
    </xf>
    <xf numFmtId="0" fontId="18" fillId="0" borderId="6">
      <alignment/>
      <protection/>
    </xf>
    <xf numFmtId="0" fontId="19" fillId="0" borderId="7">
      <alignment/>
      <protection/>
    </xf>
    <xf numFmtId="0" fontId="19" fillId="0" borderId="7">
      <alignment/>
      <protection/>
    </xf>
    <xf numFmtId="0" fontId="20" fillId="0" borderId="8">
      <alignment/>
      <protection/>
    </xf>
    <xf numFmtId="0" fontId="20" fillId="0" borderId="8">
      <alignment/>
      <protection/>
    </xf>
    <xf numFmtId="0" fontId="20" fillId="0" borderId="0">
      <alignment/>
      <protection/>
    </xf>
    <xf numFmtId="0" fontId="20" fillId="0" borderId="0">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2" fillId="18" borderId="0">
      <alignment/>
      <protection/>
    </xf>
    <xf numFmtId="0" fontId="12" fillId="18" borderId="0">
      <alignment/>
      <protection/>
    </xf>
    <xf numFmtId="0" fontId="12" fillId="18" borderId="0">
      <alignment/>
      <protection/>
    </xf>
    <xf numFmtId="0" fontId="12" fillId="18" borderId="0">
      <alignment/>
      <protection/>
    </xf>
    <xf numFmtId="0" fontId="12" fillId="19" borderId="0">
      <alignment/>
      <protection/>
    </xf>
    <xf numFmtId="0" fontId="12" fillId="19" borderId="0">
      <alignment/>
      <protection/>
    </xf>
    <xf numFmtId="0" fontId="12" fillId="19" borderId="0">
      <alignment/>
      <protection/>
    </xf>
    <xf numFmtId="0" fontId="12" fillId="19" borderId="0">
      <alignment/>
      <protection/>
    </xf>
    <xf numFmtId="0" fontId="12" fillId="20" borderId="0">
      <alignment/>
      <protection/>
    </xf>
    <xf numFmtId="0" fontId="12" fillId="20" borderId="0">
      <alignment/>
      <protection/>
    </xf>
    <xf numFmtId="0" fontId="12" fillId="20" borderId="0">
      <alignment/>
      <protection/>
    </xf>
    <xf numFmtId="0" fontId="12" fillId="20" borderId="0">
      <alignment/>
      <protection/>
    </xf>
    <xf numFmtId="0" fontId="12" fillId="15" borderId="0">
      <alignment/>
      <protection/>
    </xf>
    <xf numFmtId="0" fontId="12" fillId="15" borderId="0">
      <alignment/>
      <protection/>
    </xf>
    <xf numFmtId="0" fontId="12" fillId="15" borderId="0">
      <alignment/>
      <protection/>
    </xf>
    <xf numFmtId="0" fontId="12" fillId="15" borderId="0">
      <alignment/>
      <protection/>
    </xf>
    <xf numFmtId="0" fontId="12" fillId="16" borderId="0">
      <alignment/>
      <protection/>
    </xf>
    <xf numFmtId="0" fontId="12" fillId="16" borderId="0">
      <alignment/>
      <protection/>
    </xf>
    <xf numFmtId="0" fontId="12" fillId="16" borderId="0">
      <alignment/>
      <protection/>
    </xf>
    <xf numFmtId="0" fontId="12" fillId="16" borderId="0">
      <alignment/>
      <protection/>
    </xf>
    <xf numFmtId="0" fontId="12" fillId="21" borderId="0">
      <alignment/>
      <protection/>
    </xf>
    <xf numFmtId="0" fontId="12" fillId="21" borderId="0">
      <alignment/>
      <protection/>
    </xf>
    <xf numFmtId="0" fontId="12" fillId="21" borderId="0">
      <alignment/>
      <protection/>
    </xf>
    <xf numFmtId="0" fontId="12" fillId="21"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0" fillId="25" borderId="0">
      <alignment horizontal="center" vertical="top"/>
      <protection/>
    </xf>
    <xf numFmtId="0" fontId="2" fillId="23" borderId="0">
      <alignment horizontal="center" vertical="top"/>
      <protection/>
    </xf>
    <xf numFmtId="0" fontId="22" fillId="0" borderId="10">
      <alignment/>
      <protection/>
    </xf>
    <xf numFmtId="0" fontId="22" fillId="0" borderId="10">
      <alignment/>
      <protection/>
    </xf>
    <xf numFmtId="0" fontId="13" fillId="5" borderId="0">
      <alignment/>
      <protection/>
    </xf>
    <xf numFmtId="0" fontId="13" fillId="5" borderId="0">
      <alignment/>
      <protection/>
    </xf>
    <xf numFmtId="0" fontId="13" fillId="5" borderId="0">
      <alignment/>
      <protection/>
    </xf>
    <xf numFmtId="0" fontId="13" fillId="5" borderId="0">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9" fillId="0" borderId="7">
      <alignment/>
      <protection/>
    </xf>
    <xf numFmtId="0" fontId="19" fillId="0" borderId="7">
      <alignment/>
      <protection/>
    </xf>
    <xf numFmtId="0" fontId="19" fillId="0" borderId="7">
      <alignment/>
      <protection/>
    </xf>
    <xf numFmtId="0" fontId="19" fillId="0" borderId="7">
      <alignment/>
      <protection/>
    </xf>
    <xf numFmtId="0" fontId="19" fillId="0" borderId="7">
      <alignment/>
      <protection/>
    </xf>
    <xf numFmtId="0" fontId="29" fillId="0" borderId="0">
      <alignment/>
      <protection/>
    </xf>
    <xf numFmtId="0" fontId="29" fillId="0" borderId="0">
      <alignment/>
      <protection/>
    </xf>
    <xf numFmtId="0" fontId="20" fillId="0" borderId="8">
      <alignment/>
      <protection/>
    </xf>
    <xf numFmtId="0" fontId="20" fillId="0" borderId="8">
      <alignment/>
      <protection/>
    </xf>
    <xf numFmtId="0" fontId="20" fillId="0" borderId="8">
      <alignment/>
      <protection/>
    </xf>
    <xf numFmtId="0" fontId="20" fillId="0" borderId="8">
      <alignment/>
      <protection/>
    </xf>
    <xf numFmtId="0" fontId="20" fillId="0" borderId="8">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23" fillId="26"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49" fontId="11" fillId="0" borderId="0">
      <alignment horizontal="justify" vertical="justify" wrapText="1"/>
      <protection locked="0"/>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0" fontId="22" fillId="0" borderId="10">
      <alignment/>
      <protection/>
    </xf>
    <xf numFmtId="0" fontId="22" fillId="0" borderId="10">
      <alignment/>
      <protection/>
    </xf>
    <xf numFmtId="0" fontId="22" fillId="0" borderId="10">
      <alignment/>
      <protection/>
    </xf>
    <xf numFmtId="0" fontId="22" fillId="0" borderId="10">
      <alignment/>
      <protection/>
    </xf>
    <xf numFmtId="0" fontId="22" fillId="0" borderId="10">
      <alignment/>
      <protection/>
    </xf>
    <xf numFmtId="0" fontId="15" fillId="24" borderId="5">
      <alignment/>
      <protection/>
    </xf>
    <xf numFmtId="0" fontId="15" fillId="24" borderId="5">
      <alignment/>
      <protection/>
    </xf>
    <xf numFmtId="0" fontId="15" fillId="24" borderId="5">
      <alignment/>
      <protection/>
    </xf>
    <xf numFmtId="0" fontId="15" fillId="24" borderId="5">
      <alignment/>
      <protection/>
    </xf>
    <xf numFmtId="0" fontId="15" fillId="24" borderId="5">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28" fillId="0" borderId="0">
      <alignment/>
      <protection/>
    </xf>
    <xf numFmtId="0" fontId="2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9" fillId="0" borderId="0">
      <alignment/>
      <protection/>
    </xf>
    <xf numFmtId="0" fontId="29" fillId="0" borderId="0">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6" fillId="0" borderId="0">
      <alignment/>
      <protection/>
    </xf>
    <xf numFmtId="0" fontId="26" fillId="0" borderId="0">
      <alignment/>
      <protection/>
    </xf>
    <xf numFmtId="0" fontId="9" fillId="0" borderId="0">
      <alignment/>
      <protection/>
    </xf>
    <xf numFmtId="0" fontId="7" fillId="0" borderId="0">
      <alignment/>
      <protection/>
    </xf>
    <xf numFmtId="0" fontId="9" fillId="0" borderId="0">
      <alignment/>
      <protection/>
    </xf>
    <xf numFmtId="0" fontId="1" fillId="0" borderId="0">
      <alignment/>
      <protection/>
    </xf>
    <xf numFmtId="169" fontId="1"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3" borderId="4" applyNumberFormat="0" applyAlignment="0" applyProtection="0"/>
    <xf numFmtId="0" fontId="15" fillId="24" borderId="5"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9" borderId="4" applyNumberFormat="0" applyAlignment="0" applyProtection="0"/>
    <xf numFmtId="1" fontId="1" fillId="0" borderId="0">
      <alignment horizontal="left" vertical="top"/>
      <protection/>
    </xf>
    <xf numFmtId="4" fontId="10" fillId="0" borderId="0">
      <alignment horizontal="right" wrapText="1"/>
      <protection/>
    </xf>
    <xf numFmtId="0" fontId="10" fillId="0" borderId="0">
      <alignment horizontal="right"/>
      <protection/>
    </xf>
    <xf numFmtId="0" fontId="22" fillId="0" borderId="10" applyNumberFormat="0" applyFill="0" applyAlignment="0" applyProtection="0"/>
    <xf numFmtId="0" fontId="23" fillId="26" borderId="0" applyNumberFormat="0" applyBorder="0" applyAlignment="0" applyProtection="0"/>
    <xf numFmtId="0" fontId="1" fillId="22" borderId="3" applyNumberFormat="0" applyFont="0" applyAlignment="0" applyProtection="0"/>
    <xf numFmtId="0" fontId="24" fillId="23" borderId="9" applyNumberFormat="0" applyAlignment="0" applyProtection="0"/>
    <xf numFmtId="0" fontId="29"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43" fontId="27" fillId="0" borderId="0">
      <alignment/>
      <protection/>
    </xf>
    <xf numFmtId="43" fontId="27" fillId="0" borderId="0">
      <alignment/>
      <protection/>
    </xf>
    <xf numFmtId="44" fontId="27"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0" fillId="0" borderId="0">
      <alignment/>
      <protection/>
    </xf>
    <xf numFmtId="0" fontId="30" fillId="0" borderId="0">
      <alignment/>
      <protection/>
    </xf>
    <xf numFmtId="0" fontId="31" fillId="0" borderId="0">
      <alignment/>
      <protection/>
    </xf>
    <xf numFmtId="0" fontId="2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9" fillId="0" borderId="0">
      <alignment/>
      <protection/>
    </xf>
    <xf numFmtId="0" fontId="9"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6" fillId="0" borderId="0">
      <alignment horizontal="left" vertical="top" wrapText="1"/>
      <protection locked="0"/>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2" fillId="0" borderId="0">
      <alignment horizontal="lef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2" fillId="0" borderId="0">
      <alignment horizontal="left" vertical="top"/>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2" fillId="0" borderId="0">
      <alignment horizontal="lef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horizontal="lef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3" fillId="3" borderId="2">
      <alignment vertical="center"/>
      <protection/>
    </xf>
    <xf numFmtId="0" fontId="32" fillId="0" borderId="0">
      <alignment horizontal="left" vertical="top"/>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pplyNumberFormat="0" applyAlignment="0" applyProtection="0"/>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pplyNumberFormat="0" applyAlignment="0" applyProtection="0"/>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pplyNumberFormat="0" applyFont="0" applyAlignment="0" applyProtection="0"/>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pplyNumberFormat="0" applyAlignment="0" applyProtection="0"/>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pplyNumberFormat="0" applyFill="0" applyAlignment="0" applyProtection="0"/>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pplyNumberFormat="0" applyAlignment="0" applyProtection="0"/>
    <xf numFmtId="0" fontId="14" fillId="23" borderId="4" applyNumberForma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21" fillId="9" borderId="4">
      <alignment/>
      <protection/>
    </xf>
    <xf numFmtId="0" fontId="14" fillId="23" borderId="4">
      <alignment/>
      <protection/>
    </xf>
    <xf numFmtId="0" fontId="14" fillId="23" borderId="4">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0" borderId="0">
      <alignment/>
      <protection/>
    </xf>
    <xf numFmtId="0" fontId="32" fillId="0" borderId="0">
      <alignment horizontal="left" vertical="top"/>
      <protection/>
    </xf>
    <xf numFmtId="0" fontId="32" fillId="0" borderId="0">
      <alignment horizontal="left" vertical="top"/>
      <protection/>
    </xf>
    <xf numFmtId="0" fontId="28" fillId="0" borderId="0">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pplyNumberForma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pplyNumberFormat="0" applyFont="0" applyAlignment="0" applyProtection="0"/>
    <xf numFmtId="0" fontId="1" fillId="22" borderId="3">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pplyNumberFormat="0" applyFill="0" applyAlignment="0" applyProtection="0"/>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pplyNumberFormat="0" applyAlignment="0" applyProtection="0"/>
    <xf numFmtId="0" fontId="14" fillId="23" borderId="4" applyNumberForma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1" fillId="22" borderId="3" applyNumberFormat="0" applyFont="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pplyNumberFormat="0" applyAlignment="0" applyProtection="0"/>
    <xf numFmtId="0" fontId="25" fillId="0" borderId="11" applyNumberFormat="0" applyFill="0" applyAlignment="0" applyProtection="0"/>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0" borderId="0">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lignment/>
      <protection/>
    </xf>
    <xf numFmtId="0" fontId="1" fillId="22" borderId="3">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5" fillId="0" borderId="11" applyNumberFormat="0" applyFill="0" applyAlignment="0" applyProtection="0"/>
    <xf numFmtId="0" fontId="24" fillId="23" borderId="9" applyNumberFormat="0" applyAlignment="0" applyProtection="0"/>
    <xf numFmtId="0" fontId="1" fillId="22" borderId="3">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pplyNumberFormat="0" applyAlignment="0" applyProtection="0"/>
    <xf numFmtId="0" fontId="21" fillId="9" borderId="4" applyNumberFormat="0" applyAlignment="0" applyProtection="0"/>
    <xf numFmtId="0" fontId="14" fillId="23" borderId="4">
      <alignment/>
      <protection/>
    </xf>
    <xf numFmtId="0" fontId="14" fillId="23" borderId="4">
      <alignment/>
      <protection/>
    </xf>
    <xf numFmtId="0" fontId="25" fillId="0" borderId="11" applyNumberFormat="0" applyFill="0" applyAlignment="0" applyProtection="0"/>
    <xf numFmtId="0" fontId="24" fillId="23" borderId="9" applyNumberForma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4" fillId="23" borderId="9">
      <alignment/>
      <protection/>
    </xf>
    <xf numFmtId="0" fontId="1" fillId="22" borderId="3">
      <alignment/>
      <protection/>
    </xf>
    <xf numFmtId="0" fontId="14" fillId="23"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1" fillId="9"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21" fillId="9" borderId="4">
      <alignment/>
      <protection/>
    </xf>
    <xf numFmtId="0" fontId="24" fillId="23" borderId="9">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21" fillId="9" borderId="4">
      <alignment/>
      <protection/>
    </xf>
    <xf numFmtId="0" fontId="1" fillId="22" borderId="3" applyNumberFormat="0" applyFont="0" applyAlignment="0" applyProtection="0"/>
    <xf numFmtId="0" fontId="21" fillId="9" borderId="4">
      <alignment/>
      <protection/>
    </xf>
    <xf numFmtId="0" fontId="1" fillId="22" borderId="3" applyNumberFormat="0" applyFon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4" fillId="23" borderId="4">
      <alignment/>
      <protection/>
    </xf>
    <xf numFmtId="0" fontId="25" fillId="0" borderId="11">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 fillId="22" borderId="3">
      <alignment/>
      <protection/>
    </xf>
    <xf numFmtId="0" fontId="14" fillId="23" borderId="4">
      <alignment/>
      <protection/>
    </xf>
    <xf numFmtId="0" fontId="1" fillId="22" borderId="3">
      <alignment/>
      <protection/>
    </xf>
    <xf numFmtId="0" fontId="21" fillId="9" borderId="4">
      <alignment/>
      <protection/>
    </xf>
    <xf numFmtId="0" fontId="24" fillId="23" borderId="9">
      <alignment/>
      <protection/>
    </xf>
    <xf numFmtId="0" fontId="21" fillId="9" borderId="4">
      <alignment/>
      <protection/>
    </xf>
    <xf numFmtId="0" fontId="14" fillId="23" borderId="4">
      <alignment/>
      <protection/>
    </xf>
    <xf numFmtId="0" fontId="1" fillId="22" borderId="3">
      <alignment/>
      <protection/>
    </xf>
    <xf numFmtId="0" fontId="14" fillId="23" borderId="4">
      <alignment/>
      <protection/>
    </xf>
    <xf numFmtId="0" fontId="21" fillId="9" borderId="4">
      <alignment/>
      <protection/>
    </xf>
    <xf numFmtId="0" fontId="14" fillId="23" borderId="4">
      <alignment/>
      <protection/>
    </xf>
    <xf numFmtId="0" fontId="1" fillId="22" borderId="3">
      <alignment/>
      <protection/>
    </xf>
    <xf numFmtId="0" fontId="1" fillId="22" borderId="3">
      <alignment/>
      <protection/>
    </xf>
    <xf numFmtId="0" fontId="24" fillId="23" borderId="9">
      <alignment/>
      <protection/>
    </xf>
    <xf numFmtId="0" fontId="14" fillId="23" borderId="4">
      <alignment/>
      <protection/>
    </xf>
    <xf numFmtId="0" fontId="24" fillId="23" borderId="9">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1" fillId="22" borderId="3">
      <alignment/>
      <protection/>
    </xf>
    <xf numFmtId="0" fontId="14" fillId="23" borderId="4">
      <alignment/>
      <protection/>
    </xf>
    <xf numFmtId="0" fontId="21" fillId="9" borderId="4">
      <alignment/>
      <protection/>
    </xf>
    <xf numFmtId="0" fontId="21" fillId="9" borderId="4">
      <alignment/>
      <protection/>
    </xf>
    <xf numFmtId="0" fontId="14" fillId="23" borderId="4">
      <alignment/>
      <protection/>
    </xf>
    <xf numFmtId="0" fontId="1" fillId="22" borderId="3">
      <alignment/>
      <protection/>
    </xf>
    <xf numFmtId="0" fontId="21" fillId="9" borderId="4">
      <alignment/>
      <protection/>
    </xf>
    <xf numFmtId="0" fontId="1" fillId="22" borderId="3">
      <alignment/>
      <protection/>
    </xf>
    <xf numFmtId="0" fontId="24" fillId="23" borderId="9">
      <alignment/>
      <protection/>
    </xf>
    <xf numFmtId="0" fontId="21" fillId="9" borderId="4">
      <alignment/>
      <protection/>
    </xf>
    <xf numFmtId="0" fontId="1" fillId="22" borderId="3">
      <alignment/>
      <protection/>
    </xf>
    <xf numFmtId="0" fontId="14" fillId="23" borderId="4">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1" fillId="9" borderId="4">
      <alignment/>
      <protection/>
    </xf>
    <xf numFmtId="0" fontId="25" fillId="0" borderId="11">
      <alignment/>
      <protection/>
    </xf>
    <xf numFmtId="0" fontId="14" fillId="23" borderId="4">
      <alignment/>
      <protection/>
    </xf>
    <xf numFmtId="0" fontId="1" fillId="22" borderId="3">
      <alignment/>
      <protection/>
    </xf>
    <xf numFmtId="0" fontId="1" fillId="22" borderId="3" applyNumberFormat="0" applyFont="0" applyAlignment="0" applyProtection="0"/>
    <xf numFmtId="0" fontId="14" fillId="23" borderId="4">
      <alignment/>
      <protection/>
    </xf>
    <xf numFmtId="0" fontId="1" fillId="22" borderId="3">
      <alignment/>
      <protection/>
    </xf>
    <xf numFmtId="0" fontId="1" fillId="22" borderId="3">
      <alignment/>
      <protection/>
    </xf>
    <xf numFmtId="0" fontId="25" fillId="0" borderId="11">
      <alignment/>
      <protection/>
    </xf>
    <xf numFmtId="0" fontId="25" fillId="0" borderId="11">
      <alignment/>
      <protection/>
    </xf>
    <xf numFmtId="0" fontId="24" fillId="23" borderId="9">
      <alignment/>
      <protection/>
    </xf>
    <xf numFmtId="0" fontId="24" fillId="23" borderId="9">
      <alignment/>
      <protection/>
    </xf>
    <xf numFmtId="0" fontId="25" fillId="0" borderId="11">
      <alignment/>
      <protection/>
    </xf>
    <xf numFmtId="0" fontId="21" fillId="9" borderId="4">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lignment/>
      <protection/>
    </xf>
    <xf numFmtId="0" fontId="1" fillId="22" borderId="3">
      <alignment/>
      <protection/>
    </xf>
    <xf numFmtId="0" fontId="14" fillId="23" borderId="4">
      <alignment/>
      <protection/>
    </xf>
    <xf numFmtId="0" fontId="14" fillId="23" borderId="4">
      <alignment/>
      <protection/>
    </xf>
    <xf numFmtId="0" fontId="24" fillId="23" borderId="9">
      <alignment/>
      <protection/>
    </xf>
    <xf numFmtId="0" fontId="1" fillId="22" borderId="3">
      <alignment/>
      <protection/>
    </xf>
    <xf numFmtId="0" fontId="14" fillId="23" borderId="4">
      <alignment/>
      <protection/>
    </xf>
    <xf numFmtId="0" fontId="21" fillId="9" borderId="4">
      <alignment/>
      <protection/>
    </xf>
    <xf numFmtId="0" fontId="21" fillId="9"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xf numFmtId="0" fontId="24" fillId="23" borderId="9" applyNumberFormat="0" applyAlignment="0" applyProtection="0"/>
    <xf numFmtId="0" fontId="25" fillId="0" borderId="11" applyNumberFormat="0" applyFill="0" applyAlignment="0" applyProtection="0"/>
    <xf numFmtId="0" fontId="21" fillId="9" borderId="4">
      <alignment/>
      <protection/>
    </xf>
    <xf numFmtId="0" fontId="14" fillId="23" borderId="4">
      <alignment/>
      <protection/>
    </xf>
    <xf numFmtId="0" fontId="14" fillId="23" borderId="4">
      <alignment/>
      <protection/>
    </xf>
    <xf numFmtId="0" fontId="1" fillId="22" borderId="3" applyNumberFormat="0" applyFont="0" applyAlignment="0" applyProtection="0"/>
    <xf numFmtId="0" fontId="21" fillId="9" borderId="4" applyNumberFormat="0" applyAlignment="0" applyProtection="0"/>
    <xf numFmtId="0" fontId="14" fillId="23" borderId="4" applyNumberFormat="0" applyAlignment="0" applyProtection="0"/>
    <xf numFmtId="0" fontId="21" fillId="9"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4" fillId="23" borderId="9">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25" fillId="0" borderId="11">
      <alignment/>
      <protection/>
    </xf>
    <xf numFmtId="0" fontId="1" fillId="22" borderId="3">
      <alignment/>
      <protection/>
    </xf>
    <xf numFmtId="0" fontId="24" fillId="23" borderId="9" applyNumberFormat="0" applyAlignment="0" applyProtection="0"/>
    <xf numFmtId="0" fontId="25" fillId="0" borderId="11" applyNumberFormat="0" applyFill="0" applyAlignment="0" applyProtection="0"/>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4" fillId="23" borderId="4">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1" fillId="22" borderId="3">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21" fillId="9" borderId="4">
      <alignment/>
      <protection/>
    </xf>
    <xf numFmtId="0" fontId="14" fillId="23" borderId="4" applyNumberFormat="0" applyAlignment="0" applyProtection="0"/>
    <xf numFmtId="0" fontId="21" fillId="9" borderId="4" applyNumberFormat="0" applyAlignment="0" applyProtection="0"/>
    <xf numFmtId="0" fontId="1" fillId="22" borderId="3" applyNumberFormat="0" applyFont="0" applyAlignment="0" applyProtection="0"/>
  </cellStyleXfs>
  <cellXfs count="673">
    <xf numFmtId="0" fontId="0" fillId="0" borderId="0" xfId="0"/>
    <xf numFmtId="0" fontId="1" fillId="0" borderId="0" xfId="27">
      <alignment/>
      <protection/>
    </xf>
    <xf numFmtId="0" fontId="3" fillId="0" borderId="0" xfId="27" applyFont="1" applyFill="1">
      <alignment/>
      <protection/>
    </xf>
    <xf numFmtId="0" fontId="3" fillId="0" borderId="0" xfId="27" applyFont="1" applyFill="1" applyAlignment="1">
      <alignment/>
      <protection/>
    </xf>
    <xf numFmtId="0" fontId="3" fillId="0" borderId="0" xfId="27" applyFont="1" applyFill="1" applyAlignment="1">
      <alignment wrapText="1"/>
      <protection/>
    </xf>
    <xf numFmtId="9" fontId="3" fillId="0" borderId="0" xfId="27" applyNumberFormat="1" applyFont="1" applyFill="1">
      <alignment/>
      <protection/>
    </xf>
    <xf numFmtId="0" fontId="3" fillId="13" borderId="12" xfId="27" applyFont="1" applyFill="1" applyBorder="1" applyAlignment="1">
      <alignment wrapText="1"/>
      <protection/>
    </xf>
    <xf numFmtId="0" fontId="3" fillId="0" borderId="12" xfId="27" applyFont="1" applyFill="1" applyBorder="1" applyAlignment="1">
      <alignment wrapText="1"/>
      <protection/>
    </xf>
    <xf numFmtId="0" fontId="3" fillId="0" borderId="13" xfId="27" applyFont="1" applyFill="1" applyBorder="1">
      <alignment/>
      <protection/>
    </xf>
    <xf numFmtId="0" fontId="3" fillId="16" borderId="12" xfId="27" applyFont="1" applyFill="1" applyBorder="1" applyAlignment="1" applyProtection="1">
      <alignment wrapText="1"/>
      <protection locked="0"/>
    </xf>
    <xf numFmtId="0" fontId="3" fillId="16" borderId="14" xfId="27" applyFont="1" applyFill="1" applyBorder="1" applyAlignment="1" applyProtection="1">
      <alignment wrapText="1"/>
      <protection locked="0"/>
    </xf>
    <xf numFmtId="0" fontId="3" fillId="16" borderId="15" xfId="27" applyFont="1" applyFill="1" applyBorder="1" applyAlignment="1" applyProtection="1">
      <alignment wrapText="1"/>
      <protection locked="0"/>
    </xf>
    <xf numFmtId="0" fontId="3" fillId="16" borderId="0" xfId="27" applyFont="1" applyFill="1" applyAlignment="1" applyProtection="1">
      <alignment wrapText="1"/>
      <protection locked="0"/>
    </xf>
    <xf numFmtId="0" fontId="1" fillId="4" borderId="12" xfId="27" applyFont="1" applyFill="1" applyBorder="1" applyProtection="1">
      <alignment/>
      <protection/>
    </xf>
    <xf numFmtId="0" fontId="1" fillId="4" borderId="14" xfId="27" applyFont="1" applyFill="1" applyBorder="1" applyProtection="1">
      <alignment/>
      <protection/>
    </xf>
    <xf numFmtId="0" fontId="1" fillId="4" borderId="16" xfId="27" applyFont="1" applyFill="1" applyBorder="1">
      <alignment/>
      <protection/>
    </xf>
    <xf numFmtId="0" fontId="1" fillId="4" borderId="12" xfId="27" applyFont="1" applyFill="1" applyBorder="1">
      <alignment/>
      <protection/>
    </xf>
    <xf numFmtId="0" fontId="6" fillId="8" borderId="0" xfId="27" applyFont="1" applyFill="1">
      <alignment/>
      <protection/>
    </xf>
    <xf numFmtId="0" fontId="3" fillId="8" borderId="0" xfId="27" applyFont="1" applyFill="1">
      <alignment/>
      <protection/>
    </xf>
    <xf numFmtId="0" fontId="3" fillId="8" borderId="0" xfId="27" applyFont="1" applyFill="1" applyAlignment="1">
      <alignment horizontal="center"/>
      <protection/>
    </xf>
    <xf numFmtId="0" fontId="3" fillId="0" borderId="0" xfId="27" applyFont="1" applyFill="1" applyAlignment="1">
      <alignment horizontal="center"/>
      <protection/>
    </xf>
    <xf numFmtId="0" fontId="3" fillId="0" borderId="0" xfId="27" applyFont="1" applyFill="1" applyBorder="1" applyAlignment="1">
      <alignment horizontal="center"/>
      <protection/>
    </xf>
    <xf numFmtId="0" fontId="1" fillId="0" borderId="0" xfId="27" applyFont="1" applyFill="1" applyBorder="1" applyAlignment="1">
      <alignment horizontal="center"/>
      <protection/>
    </xf>
    <xf numFmtId="0" fontId="3" fillId="27" borderId="0" xfId="27" applyFont="1" applyFill="1">
      <alignment/>
      <protection/>
    </xf>
    <xf numFmtId="0" fontId="1" fillId="4" borderId="12" xfId="27" applyFont="1" applyFill="1" applyBorder="1" applyProtection="1">
      <alignment/>
      <protection locked="0"/>
    </xf>
    <xf numFmtId="0" fontId="1" fillId="0" borderId="0" xfId="27" applyFont="1" applyFill="1">
      <alignment/>
      <protection/>
    </xf>
    <xf numFmtId="0" fontId="1" fillId="0" borderId="0" xfId="27" applyFill="1">
      <alignment/>
      <protection/>
    </xf>
    <xf numFmtId="0" fontId="1" fillId="0" borderId="12" xfId="27" applyFont="1" applyFill="1" applyBorder="1" applyProtection="1">
      <alignment/>
      <protection locked="0"/>
    </xf>
    <xf numFmtId="2" fontId="38" fillId="0" borderId="0" xfId="27" applyNumberFormat="1" applyFont="1" applyBorder="1" applyAlignment="1">
      <alignment horizontal="center" vertical="center" wrapText="1"/>
      <protection/>
    </xf>
    <xf numFmtId="2" fontId="37" fillId="0" borderId="0" xfId="27" applyNumberFormat="1" applyFont="1" applyBorder="1" applyAlignment="1">
      <alignment vertical="center" wrapText="1"/>
      <protection/>
    </xf>
    <xf numFmtId="2" fontId="37" fillId="0" borderId="0" xfId="27" applyNumberFormat="1" applyFont="1" applyBorder="1" applyAlignment="1">
      <alignment horizontal="right" vertical="center"/>
      <protection/>
    </xf>
    <xf numFmtId="2" fontId="37" fillId="0" borderId="0" xfId="27" applyNumberFormat="1" applyFont="1" applyBorder="1" applyAlignment="1">
      <alignment vertical="center"/>
      <protection/>
    </xf>
    <xf numFmtId="2" fontId="38" fillId="0" borderId="0" xfId="27" applyNumberFormat="1" applyFont="1" applyBorder="1" applyAlignment="1">
      <alignment horizontal="center" vertical="center"/>
      <protection/>
    </xf>
    <xf numFmtId="2" fontId="38" fillId="0" borderId="0" xfId="27" applyNumberFormat="1" applyFont="1" applyBorder="1" applyAlignment="1">
      <alignment horizontal="right" vertical="center"/>
      <protection/>
    </xf>
    <xf numFmtId="2" fontId="38" fillId="0" borderId="0" xfId="27" applyNumberFormat="1" applyFont="1" applyBorder="1" applyAlignment="1">
      <alignment vertical="center"/>
      <protection/>
    </xf>
    <xf numFmtId="2" fontId="38" fillId="0" borderId="0" xfId="27" applyNumberFormat="1" applyFont="1" applyBorder="1" applyAlignment="1">
      <alignment vertical="center" wrapText="1"/>
      <protection/>
    </xf>
    <xf numFmtId="2" fontId="38" fillId="0" borderId="0" xfId="27" applyNumberFormat="1" applyFont="1" applyFill="1" applyBorder="1" applyAlignment="1">
      <alignment horizontal="center" vertical="center" wrapText="1"/>
      <protection/>
    </xf>
    <xf numFmtId="2" fontId="38" fillId="0" borderId="0" xfId="775" applyNumberFormat="1" applyFont="1" applyFill="1" applyBorder="1" applyAlignment="1">
      <alignment horizontal="left" vertical="center"/>
      <protection/>
    </xf>
    <xf numFmtId="2" fontId="38" fillId="0" borderId="0" xfId="27" applyNumberFormat="1" applyFont="1" applyFill="1" applyBorder="1" applyAlignment="1">
      <alignment vertical="center"/>
      <protection/>
    </xf>
    <xf numFmtId="2" fontId="38" fillId="0" borderId="0" xfId="27" applyNumberFormat="1" applyFont="1" applyFill="1" applyBorder="1" applyAlignment="1">
      <alignment vertical="center" wrapText="1"/>
      <protection/>
    </xf>
    <xf numFmtId="44" fontId="38" fillId="0" borderId="0" xfId="27" applyNumberFormat="1" applyFont="1" applyFill="1" applyBorder="1" applyAlignment="1">
      <alignment horizontal="right" vertical="center"/>
      <protection/>
    </xf>
    <xf numFmtId="2" fontId="37" fillId="0" borderId="0" xfId="27" applyNumberFormat="1" applyFont="1" applyFill="1" applyBorder="1" applyAlignment="1">
      <alignment vertical="center" wrapText="1"/>
      <protection/>
    </xf>
    <xf numFmtId="2" fontId="37" fillId="0" borderId="0" xfId="27" applyNumberFormat="1" applyFont="1" applyFill="1" applyBorder="1" applyAlignment="1">
      <alignment horizontal="right" vertical="center"/>
      <protection/>
    </xf>
    <xf numFmtId="2" fontId="37" fillId="0" borderId="0" xfId="27" applyNumberFormat="1" applyFont="1" applyFill="1" applyBorder="1" applyAlignment="1">
      <alignment vertical="center"/>
      <protection/>
    </xf>
    <xf numFmtId="2" fontId="38" fillId="0" borderId="12" xfId="27" applyNumberFormat="1" applyFont="1" applyBorder="1" applyAlignment="1">
      <alignment horizontal="center" vertical="center"/>
      <protection/>
    </xf>
    <xf numFmtId="0" fontId="39" fillId="0" borderId="12" xfId="0" applyFont="1" applyFill="1" applyBorder="1" applyAlignment="1">
      <alignment horizontal="center" vertical="center"/>
    </xf>
    <xf numFmtId="0" fontId="39" fillId="0" borderId="12" xfId="0" applyFont="1" applyFill="1" applyBorder="1" applyAlignment="1">
      <alignment vertical="center" wrapText="1"/>
    </xf>
    <xf numFmtId="44" fontId="38" fillId="28" borderId="12" xfId="27" applyNumberFormat="1" applyFont="1" applyFill="1" applyBorder="1" applyAlignment="1" applyProtection="1">
      <alignment horizontal="right" vertical="center"/>
      <protection locked="0"/>
    </xf>
    <xf numFmtId="44" fontId="38" fillId="28" borderId="12" xfId="27" applyNumberFormat="1" applyFont="1" applyFill="1" applyBorder="1" applyAlignment="1">
      <alignment horizontal="right" vertical="center" wrapText="1"/>
      <protection/>
    </xf>
    <xf numFmtId="44" fontId="41" fillId="29" borderId="12" xfId="27" applyNumberFormat="1" applyFont="1" applyFill="1" applyBorder="1" applyAlignment="1">
      <alignment horizontal="right" vertical="center" wrapText="1"/>
      <protection/>
    </xf>
    <xf numFmtId="44" fontId="41" fillId="29" borderId="12" xfId="27" applyNumberFormat="1" applyFont="1" applyFill="1" applyBorder="1" applyAlignment="1">
      <alignment horizontal="right" vertical="center"/>
      <protection/>
    </xf>
    <xf numFmtId="2" fontId="38" fillId="28" borderId="17" xfId="27" applyNumberFormat="1" applyFont="1" applyFill="1" applyBorder="1" applyAlignment="1">
      <alignment horizontal="center" vertical="center"/>
      <protection/>
    </xf>
    <xf numFmtId="0" fontId="40" fillId="29" borderId="12" xfId="0" applyFont="1" applyFill="1" applyBorder="1" applyAlignment="1">
      <alignment horizontal="center" vertical="center"/>
    </xf>
    <xf numFmtId="0" fontId="40" fillId="29" borderId="12" xfId="0" applyFont="1" applyFill="1" applyBorder="1" applyAlignment="1">
      <alignment vertical="center" wrapText="1"/>
    </xf>
    <xf numFmtId="2" fontId="41" fillId="29" borderId="0" xfId="27" applyNumberFormat="1" applyFont="1" applyFill="1" applyBorder="1" applyAlignment="1">
      <alignment vertical="center"/>
      <protection/>
    </xf>
    <xf numFmtId="44" fontId="38" fillId="28" borderId="12" xfId="27" applyNumberFormat="1" applyFont="1" applyFill="1" applyBorder="1" applyAlignment="1">
      <alignment horizontal="right" vertical="center"/>
      <protection/>
    </xf>
    <xf numFmtId="2" fontId="42" fillId="0" borderId="0" xfId="27" applyNumberFormat="1" applyFont="1" applyBorder="1" applyAlignment="1">
      <alignment horizontal="center" vertical="center" wrapText="1"/>
      <protection/>
    </xf>
    <xf numFmtId="2" fontId="43" fillId="0" borderId="0" xfId="27" applyNumberFormat="1" applyFont="1" applyBorder="1" applyAlignment="1">
      <alignment vertical="center" wrapText="1"/>
      <protection/>
    </xf>
    <xf numFmtId="2" fontId="43" fillId="0" borderId="0" xfId="27" applyNumberFormat="1" applyFont="1" applyBorder="1" applyAlignment="1">
      <alignment horizontal="right" vertical="center"/>
      <protection/>
    </xf>
    <xf numFmtId="2" fontId="43" fillId="0" borderId="0" xfId="27" applyNumberFormat="1" applyFont="1" applyBorder="1" applyAlignment="1">
      <alignment vertical="center"/>
      <protection/>
    </xf>
    <xf numFmtId="2" fontId="42" fillId="0" borderId="0" xfId="27" applyNumberFormat="1" applyFont="1" applyBorder="1" applyAlignment="1">
      <alignment horizontal="center" vertical="center"/>
      <protection/>
    </xf>
    <xf numFmtId="2" fontId="42" fillId="0" borderId="0" xfId="27" applyNumberFormat="1" applyFont="1" applyBorder="1" applyAlignment="1">
      <alignment horizontal="right" vertical="center"/>
      <protection/>
    </xf>
    <xf numFmtId="2" fontId="38" fillId="28" borderId="0" xfId="27" applyNumberFormat="1" applyFont="1" applyFill="1" applyBorder="1" applyAlignment="1">
      <alignment horizontal="center" vertical="center" wrapText="1"/>
      <protection/>
    </xf>
    <xf numFmtId="2" fontId="38" fillId="28" borderId="0" xfId="27" applyNumberFormat="1" applyFont="1" applyFill="1" applyBorder="1" applyAlignment="1">
      <alignment horizontal="right" vertical="center"/>
      <protection/>
    </xf>
    <xf numFmtId="2" fontId="38" fillId="28" borderId="0" xfId="27" applyNumberFormat="1" applyFont="1" applyFill="1" applyBorder="1" applyAlignment="1">
      <alignment vertical="center"/>
      <protection/>
    </xf>
    <xf numFmtId="44" fontId="38" fillId="0" borderId="0" xfId="27" applyNumberFormat="1" applyFont="1" applyBorder="1" applyAlignment="1">
      <alignment horizontal="center" vertical="center" wrapText="1"/>
      <protection/>
    </xf>
    <xf numFmtId="44" fontId="38" fillId="0" borderId="0" xfId="27" applyNumberFormat="1" applyFont="1" applyBorder="1" applyAlignment="1">
      <alignment horizontal="right" vertical="center"/>
      <protection/>
    </xf>
    <xf numFmtId="44" fontId="38" fillId="0" borderId="12" xfId="27" applyNumberFormat="1" applyFont="1" applyBorder="1" applyAlignment="1">
      <alignment horizontal="center" vertical="center"/>
      <protection/>
    </xf>
    <xf numFmtId="44" fontId="37" fillId="0" borderId="0" xfId="27" applyNumberFormat="1" applyFont="1" applyBorder="1" applyAlignment="1">
      <alignment horizontal="right" vertical="center"/>
      <protection/>
    </xf>
    <xf numFmtId="49" fontId="44" fillId="30" borderId="12" xfId="775" applyNumberFormat="1" applyFont="1" applyFill="1" applyBorder="1" applyAlignment="1">
      <alignment horizontal="center" vertical="center" wrapText="1"/>
      <protection/>
    </xf>
    <xf numFmtId="0" fontId="44" fillId="30" borderId="12" xfId="775" applyFont="1" applyFill="1" applyBorder="1" applyAlignment="1">
      <alignment horizontal="center" vertical="center" wrapText="1"/>
      <protection/>
    </xf>
    <xf numFmtId="4" fontId="44" fillId="30" borderId="12" xfId="775" applyNumberFormat="1" applyFont="1" applyFill="1" applyBorder="1" applyAlignment="1">
      <alignment horizontal="center" vertical="center" wrapText="1"/>
      <protection/>
    </xf>
    <xf numFmtId="171" fontId="44" fillId="30" borderId="12" xfId="775" applyNumberFormat="1" applyFont="1" applyFill="1" applyBorder="1" applyAlignment="1" applyProtection="1">
      <alignment horizontal="center" vertical="center" wrapText="1"/>
      <protection locked="0"/>
    </xf>
    <xf numFmtId="0" fontId="45" fillId="30" borderId="18" xfId="27" applyNumberFormat="1" applyFont="1" applyFill="1" applyBorder="1" applyAlignment="1">
      <alignment vertical="center"/>
      <protection/>
    </xf>
    <xf numFmtId="2" fontId="45" fillId="31" borderId="12" xfId="27" applyNumberFormat="1" applyFont="1" applyFill="1" applyBorder="1" applyAlignment="1">
      <alignment horizontal="center" vertical="center" wrapText="1"/>
      <protection/>
    </xf>
    <xf numFmtId="49" fontId="44" fillId="31" borderId="12" xfId="27" applyNumberFormat="1" applyFont="1" applyFill="1" applyBorder="1" applyAlignment="1">
      <alignment horizontal="center" vertical="center" wrapText="1"/>
      <protection/>
    </xf>
    <xf numFmtId="0" fontId="44" fillId="31" borderId="12" xfId="775" applyFont="1" applyFill="1" applyBorder="1" applyAlignment="1">
      <alignment horizontal="left" vertical="center"/>
      <protection/>
    </xf>
    <xf numFmtId="164" fontId="45" fillId="31" borderId="12" xfId="27" applyNumberFormat="1" applyFont="1" applyFill="1" applyBorder="1" applyAlignment="1">
      <alignment horizontal="center" vertical="center" wrapText="1"/>
      <protection/>
    </xf>
    <xf numFmtId="4" fontId="45" fillId="31" borderId="12" xfId="27" applyNumberFormat="1" applyFont="1" applyFill="1" applyBorder="1" applyAlignment="1">
      <alignment horizontal="right" vertical="center"/>
      <protection/>
    </xf>
    <xf numFmtId="171" fontId="45" fillId="31" borderId="12" xfId="27" applyNumberFormat="1" applyFont="1" applyFill="1" applyBorder="1" applyAlignment="1" applyProtection="1">
      <alignment horizontal="right" vertical="center"/>
      <protection locked="0"/>
    </xf>
    <xf numFmtId="171" fontId="44" fillId="31" borderId="12" xfId="27" applyNumberFormat="1" applyFont="1" applyFill="1" applyBorder="1" applyAlignment="1" applyProtection="1">
      <alignment horizontal="right" vertical="center"/>
      <protection locked="0"/>
    </xf>
    <xf numFmtId="0" fontId="45" fillId="31" borderId="18" xfId="27" applyNumberFormat="1" applyFont="1" applyFill="1" applyBorder="1" applyAlignment="1">
      <alignment vertical="center"/>
      <protection/>
    </xf>
    <xf numFmtId="2" fontId="45" fillId="32" borderId="12" xfId="27" applyNumberFormat="1" applyFont="1" applyFill="1" applyBorder="1" applyAlignment="1">
      <alignment horizontal="center" vertical="center" wrapText="1"/>
      <protection/>
    </xf>
    <xf numFmtId="49" fontId="44" fillId="32" borderId="12" xfId="27" applyNumberFormat="1" applyFont="1" applyFill="1" applyBorder="1" applyAlignment="1">
      <alignment horizontal="center" vertical="center" wrapText="1"/>
      <protection/>
    </xf>
    <xf numFmtId="0" fontId="44" fillId="32" borderId="12" xfId="775" applyFont="1" applyFill="1" applyBorder="1" applyAlignment="1">
      <alignment horizontal="left" vertical="center"/>
      <protection/>
    </xf>
    <xf numFmtId="2" fontId="45" fillId="32" borderId="12" xfId="775" applyNumberFormat="1" applyFont="1" applyFill="1" applyBorder="1" applyAlignment="1">
      <alignment horizontal="center" vertical="center"/>
      <protection/>
    </xf>
    <xf numFmtId="4" fontId="45" fillId="32" borderId="12" xfId="27" applyNumberFormat="1" applyFont="1" applyFill="1" applyBorder="1" applyAlignment="1">
      <alignment horizontal="right" vertical="center"/>
      <protection/>
    </xf>
    <xf numFmtId="171" fontId="45" fillId="32" borderId="12" xfId="27" applyNumberFormat="1" applyFont="1" applyFill="1" applyBorder="1" applyAlignment="1" applyProtection="1">
      <alignment horizontal="right" vertical="center"/>
      <protection locked="0"/>
    </xf>
    <xf numFmtId="171" fontId="44" fillId="32" borderId="12" xfId="27" applyNumberFormat="1" applyFont="1" applyFill="1" applyBorder="1" applyAlignment="1" applyProtection="1">
      <alignment horizontal="right" vertical="center"/>
      <protection locked="0"/>
    </xf>
    <xf numFmtId="0" fontId="45" fillId="32" borderId="18" xfId="27" applyNumberFormat="1" applyFont="1" applyFill="1" applyBorder="1" applyAlignment="1">
      <alignment vertical="center"/>
      <protection/>
    </xf>
    <xf numFmtId="2" fontId="45" fillId="33" borderId="12" xfId="27" applyNumberFormat="1" applyFont="1" applyFill="1" applyBorder="1" applyAlignment="1">
      <alignment horizontal="center" vertical="center" wrapText="1"/>
      <protection/>
    </xf>
    <xf numFmtId="49" fontId="44" fillId="33" borderId="12" xfId="27" applyNumberFormat="1" applyFont="1" applyFill="1" applyBorder="1" applyAlignment="1">
      <alignment horizontal="center" vertical="center" wrapText="1"/>
      <protection/>
    </xf>
    <xf numFmtId="0" fontId="44" fillId="33" borderId="12" xfId="775" applyFont="1" applyFill="1" applyBorder="1" applyAlignment="1">
      <alignment horizontal="left" vertical="center"/>
      <protection/>
    </xf>
    <xf numFmtId="164" fontId="45" fillId="33" borderId="12" xfId="27" applyNumberFormat="1" applyFont="1" applyFill="1" applyBorder="1" applyAlignment="1">
      <alignment horizontal="center" vertical="center" wrapText="1"/>
      <protection/>
    </xf>
    <xf numFmtId="4" fontId="45"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right" vertical="center"/>
      <protection locked="0"/>
    </xf>
    <xf numFmtId="171" fontId="44" fillId="33" borderId="12" xfId="27" applyNumberFormat="1" applyFont="1" applyFill="1" applyBorder="1" applyAlignment="1" applyProtection="1">
      <alignment horizontal="right" vertical="center"/>
      <protection locked="0"/>
    </xf>
    <xf numFmtId="0" fontId="45" fillId="33" borderId="18" xfId="27" applyNumberFormat="1" applyFont="1" applyFill="1" applyBorder="1" applyAlignment="1">
      <alignment vertical="center"/>
      <protection/>
    </xf>
    <xf numFmtId="2" fontId="45" fillId="0" borderId="12" xfId="27" applyNumberFormat="1" applyFont="1" applyFill="1" applyBorder="1" applyAlignment="1">
      <alignment horizontal="center" vertical="center" wrapText="1"/>
      <protection/>
    </xf>
    <xf numFmtId="49" fontId="45" fillId="0" borderId="12" xfId="27" applyNumberFormat="1" applyFont="1" applyFill="1" applyBorder="1" applyAlignment="1">
      <alignment horizontal="center" vertical="center" wrapText="1"/>
      <protection/>
    </xf>
    <xf numFmtId="0" fontId="46" fillId="0" borderId="12" xfId="775" applyFont="1" applyFill="1" applyBorder="1" applyAlignment="1">
      <alignment horizontal="left" vertical="center"/>
      <protection/>
    </xf>
    <xf numFmtId="3" fontId="47" fillId="0" borderId="12" xfId="27" applyNumberFormat="1" applyFont="1" applyFill="1" applyBorder="1" applyAlignment="1">
      <alignment horizontal="center" vertical="center" wrapText="1"/>
      <protection/>
    </xf>
    <xf numFmtId="4" fontId="47" fillId="0" borderId="12" xfId="27" applyNumberFormat="1" applyFont="1" applyFill="1" applyBorder="1" applyAlignment="1">
      <alignment horizontal="right" vertical="center"/>
      <protection/>
    </xf>
    <xf numFmtId="171" fontId="47" fillId="0" borderId="12" xfId="27" applyNumberFormat="1" applyFont="1" applyFill="1" applyBorder="1" applyAlignment="1" applyProtection="1">
      <alignment horizontal="right" vertical="center"/>
      <protection locked="0"/>
    </xf>
    <xf numFmtId="0" fontId="47" fillId="0" borderId="18" xfId="27" applyNumberFormat="1" applyFont="1" applyFill="1" applyBorder="1" applyAlignment="1">
      <alignment vertical="center"/>
      <protection/>
    </xf>
    <xf numFmtId="3" fontId="45" fillId="0" borderId="12" xfId="775" applyNumberFormat="1" applyFont="1" applyFill="1" applyBorder="1" applyAlignment="1">
      <alignment horizontal="justify" vertical="center" wrapText="1"/>
      <protection/>
    </xf>
    <xf numFmtId="3" fontId="45" fillId="0" borderId="12" xfId="27" applyNumberFormat="1" applyFont="1" applyFill="1" applyBorder="1" applyAlignment="1">
      <alignment horizontal="center" vertical="center" wrapText="1"/>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0" fontId="45" fillId="0" borderId="12" xfId="736" applyFont="1" applyFill="1" applyBorder="1" applyAlignment="1">
      <alignment horizontal="justify" vertical="center" wrapText="1"/>
      <protection/>
    </xf>
    <xf numFmtId="0" fontId="45" fillId="0" borderId="12" xfId="740" applyFont="1" applyFill="1" applyBorder="1" applyAlignment="1">
      <alignment horizontal="justify" vertical="center" wrapText="1"/>
      <protection/>
    </xf>
    <xf numFmtId="0" fontId="45" fillId="0" borderId="12" xfId="775" applyFont="1" applyFill="1" applyBorder="1" applyAlignment="1">
      <alignment horizontal="justify" vertical="center" wrapText="1"/>
      <protection/>
    </xf>
    <xf numFmtId="0" fontId="45" fillId="0" borderId="12" xfId="775" applyFont="1" applyFill="1" applyBorder="1" applyAlignment="1">
      <alignment horizontal="center" vertical="center"/>
      <protection/>
    </xf>
    <xf numFmtId="3" fontId="45" fillId="0" borderId="12" xfId="775" applyNumberFormat="1" applyFont="1" applyFill="1" applyBorder="1" applyAlignment="1">
      <alignment horizontal="center" vertical="center"/>
      <protection/>
    </xf>
    <xf numFmtId="2" fontId="45" fillId="0" borderId="12" xfId="775" applyNumberFormat="1" applyFont="1" applyFill="1" applyBorder="1" applyAlignment="1">
      <alignment horizontal="justify" vertical="center" wrapText="1"/>
      <protection/>
    </xf>
    <xf numFmtId="0" fontId="45" fillId="0" borderId="12" xfId="41" applyFont="1" applyFill="1" applyBorder="1" applyAlignment="1">
      <alignment horizontal="left" vertical="center"/>
      <protection/>
    </xf>
    <xf numFmtId="2" fontId="45" fillId="0" borderId="12" xfId="41" applyNumberFormat="1" applyFont="1" applyFill="1" applyBorder="1" applyAlignment="1">
      <alignment horizontal="center" vertical="center"/>
      <protection/>
    </xf>
    <xf numFmtId="1" fontId="45" fillId="0" borderId="12" xfId="41" applyNumberFormat="1" applyFont="1" applyFill="1" applyBorder="1" applyAlignment="1">
      <alignment horizontal="left" vertical="center"/>
      <protection/>
    </xf>
    <xf numFmtId="1" fontId="45" fillId="0" borderId="12" xfId="775" applyNumberFormat="1" applyFont="1" applyFill="1" applyBorder="1" applyAlignment="1">
      <alignment horizontal="center" vertical="center"/>
      <protection/>
    </xf>
    <xf numFmtId="1" fontId="45" fillId="0" borderId="12" xfId="775" applyNumberFormat="1" applyFont="1" applyFill="1" applyBorder="1" applyAlignment="1">
      <alignment horizontal="justify" vertical="center" wrapText="1"/>
      <protection/>
    </xf>
    <xf numFmtId="1" fontId="45" fillId="0" borderId="12" xfId="27" applyNumberFormat="1" applyFont="1" applyFill="1" applyBorder="1" applyAlignment="1">
      <alignment horizontal="center" vertical="center" wrapText="1"/>
      <protection/>
    </xf>
    <xf numFmtId="4" fontId="45" fillId="0" borderId="12" xfId="775" applyNumberFormat="1" applyFont="1" applyFill="1" applyBorder="1" applyAlignment="1">
      <alignment horizontal="justify" vertical="center" wrapText="1"/>
      <protection/>
    </xf>
    <xf numFmtId="4" fontId="45" fillId="0" borderId="12" xfId="775" applyNumberFormat="1" applyFont="1" applyFill="1" applyBorder="1" applyAlignment="1">
      <alignment horizontal="center" vertical="center"/>
      <protection/>
    </xf>
    <xf numFmtId="4" fontId="44"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left" vertical="center"/>
      <protection locked="0"/>
    </xf>
    <xf numFmtId="49" fontId="45" fillId="0" borderId="12" xfId="775" applyNumberFormat="1" applyFont="1" applyFill="1" applyBorder="1" applyAlignment="1">
      <alignment horizontal="center" vertical="center" wrapText="1"/>
      <protection/>
    </xf>
    <xf numFmtId="0" fontId="45" fillId="0" borderId="12" xfId="42" applyFont="1" applyFill="1" applyBorder="1" applyAlignment="1">
      <alignment horizontal="justify" vertical="center" wrapText="1"/>
      <protection/>
    </xf>
    <xf numFmtId="2" fontId="45" fillId="0" borderId="12" xfId="775" applyNumberFormat="1" applyFont="1" applyFill="1" applyBorder="1" applyAlignment="1">
      <alignment horizontal="center" vertical="center"/>
      <protection/>
    </xf>
    <xf numFmtId="168" fontId="45" fillId="0" borderId="12" xfId="775" applyNumberFormat="1" applyFont="1" applyFill="1" applyBorder="1" applyAlignment="1">
      <alignment horizontal="justify" vertical="center" wrapText="1"/>
      <protection/>
    </xf>
    <xf numFmtId="4" fontId="45" fillId="0" borderId="12" xfId="27" applyNumberFormat="1" applyFont="1" applyFill="1" applyBorder="1" applyAlignment="1">
      <alignment horizontal="center" vertical="center" wrapText="1"/>
      <protection/>
    </xf>
    <xf numFmtId="171" fontId="45" fillId="0" borderId="12" xfId="27" applyNumberFormat="1" applyFont="1" applyFill="1" applyBorder="1" applyAlignment="1" applyProtection="1">
      <alignment vertical="center"/>
      <protection locked="0"/>
    </xf>
    <xf numFmtId="0" fontId="45" fillId="0" borderId="12" xfId="775" applyFont="1" applyFill="1" applyBorder="1" applyAlignment="1">
      <alignment horizontal="center" vertical="center" wrapText="1"/>
      <protection/>
    </xf>
    <xf numFmtId="1" fontId="45" fillId="0" borderId="12" xfId="775" applyNumberFormat="1" applyFont="1" applyFill="1" applyBorder="1" applyAlignment="1">
      <alignment horizontal="justify" vertical="center"/>
      <protection/>
    </xf>
    <xf numFmtId="2" fontId="45" fillId="0" borderId="12" xfId="775" applyNumberFormat="1" applyFont="1" applyFill="1" applyBorder="1" applyAlignment="1" applyProtection="1">
      <alignment horizontal="center" vertical="center" wrapText="1"/>
      <protection/>
    </xf>
    <xf numFmtId="0" fontId="45" fillId="0" borderId="12" xfId="42" applyFont="1" applyFill="1" applyBorder="1" applyAlignment="1">
      <alignment horizontal="center" vertical="center"/>
      <protection/>
    </xf>
    <xf numFmtId="1" fontId="45" fillId="0" borderId="12" xfId="775" applyNumberFormat="1" applyFont="1" applyFill="1" applyBorder="1" applyAlignment="1" applyProtection="1">
      <alignment horizontal="center" vertical="center" wrapText="1"/>
      <protection/>
    </xf>
    <xf numFmtId="1" fontId="48" fillId="0" borderId="12" xfId="775" applyNumberFormat="1" applyFont="1" applyFill="1" applyBorder="1" applyAlignment="1">
      <alignment horizontal="justify" vertical="center" wrapText="1"/>
      <protection/>
    </xf>
    <xf numFmtId="0" fontId="45" fillId="0" borderId="12" xfId="775" applyFont="1" applyFill="1" applyBorder="1" applyAlignment="1">
      <alignment horizontal="justify" vertical="center"/>
      <protection/>
    </xf>
    <xf numFmtId="49" fontId="45" fillId="0" borderId="12" xfId="775" applyNumberFormat="1" applyFont="1" applyFill="1" applyBorder="1" applyAlignment="1">
      <alignment horizontal="center" vertical="center"/>
      <protection/>
    </xf>
    <xf numFmtId="0" fontId="44" fillId="0" borderId="12" xfId="775" applyFont="1" applyFill="1" applyBorder="1" applyAlignment="1">
      <alignment horizontal="justify" vertical="center" wrapText="1"/>
      <protection/>
    </xf>
    <xf numFmtId="0" fontId="45" fillId="0" borderId="12" xfId="736" applyFont="1" applyFill="1" applyBorder="1" applyAlignment="1">
      <alignment horizontal="justify" vertical="center"/>
      <protection/>
    </xf>
    <xf numFmtId="2" fontId="45" fillId="0" borderId="12" xfId="1181" applyNumberFormat="1" applyFont="1" applyFill="1" applyBorder="1" applyAlignment="1">
      <alignment horizontal="justify" vertical="center" wrapText="1"/>
      <protection/>
    </xf>
    <xf numFmtId="0" fontId="45" fillId="0" borderId="12" xfId="1181" applyFont="1" applyFill="1" applyBorder="1" applyAlignment="1">
      <alignment horizontal="center" vertical="center"/>
      <protection/>
    </xf>
    <xf numFmtId="2" fontId="44" fillId="34" borderId="12" xfId="1181" applyNumberFormat="1" applyFont="1" applyFill="1" applyBorder="1" applyAlignment="1">
      <alignment horizontal="justify" vertical="center" wrapText="1"/>
      <protection/>
    </xf>
    <xf numFmtId="2" fontId="44" fillId="0" borderId="12" xfId="1181" applyNumberFormat="1" applyFont="1" applyFill="1" applyBorder="1" applyAlignment="1">
      <alignment horizontal="justify" vertical="center" wrapText="1"/>
      <protection/>
    </xf>
    <xf numFmtId="2" fontId="44" fillId="30" borderId="12" xfId="1181" applyNumberFormat="1" applyFont="1" applyFill="1" applyBorder="1" applyAlignment="1">
      <alignment horizontal="justify" vertical="center" wrapText="1"/>
      <protection/>
    </xf>
    <xf numFmtId="4" fontId="45" fillId="0" borderId="12" xfId="42" applyNumberFormat="1" applyFont="1" applyFill="1" applyBorder="1" applyAlignment="1">
      <alignment horizontal="justify" vertical="center" wrapText="1"/>
      <protection/>
    </xf>
    <xf numFmtId="4" fontId="45" fillId="0" borderId="12" xfId="42" applyNumberFormat="1" applyFont="1" applyFill="1" applyBorder="1" applyAlignment="1">
      <alignment horizontal="center" vertical="center"/>
      <protection/>
    </xf>
    <xf numFmtId="49" fontId="45" fillId="0" borderId="12" xfId="775" applyNumberFormat="1" applyFont="1" applyFill="1" applyBorder="1" applyAlignment="1">
      <alignment horizontal="justify" vertical="center"/>
      <protection/>
    </xf>
    <xf numFmtId="1" fontId="45" fillId="0" borderId="12" xfId="42" applyNumberFormat="1" applyFont="1" applyFill="1" applyBorder="1" applyAlignment="1">
      <alignment horizontal="justify" vertical="center" wrapText="1"/>
      <protection/>
    </xf>
    <xf numFmtId="1" fontId="45" fillId="0" borderId="12" xfId="42" applyNumberFormat="1" applyFont="1" applyFill="1" applyBorder="1" applyAlignment="1">
      <alignment horizontal="center" vertical="center"/>
      <protection/>
    </xf>
    <xf numFmtId="3" fontId="45" fillId="0" borderId="12" xfId="42" applyNumberFormat="1" applyFont="1" applyFill="1" applyBorder="1" applyAlignment="1">
      <alignment horizontal="justify" vertical="center" wrapText="1"/>
      <protection/>
    </xf>
    <xf numFmtId="3" fontId="45" fillId="0" borderId="12" xfId="42" applyNumberFormat="1" applyFont="1" applyFill="1" applyBorder="1" applyAlignment="1">
      <alignment horizontal="center" vertical="center"/>
      <protection/>
    </xf>
    <xf numFmtId="2" fontId="49" fillId="0" borderId="12" xfId="775" applyNumberFormat="1" applyFont="1" applyFill="1" applyBorder="1" applyAlignment="1">
      <alignment horizontal="justify" vertical="center" wrapText="1"/>
      <protection/>
    </xf>
    <xf numFmtId="3" fontId="49" fillId="0" borderId="12" xfId="42" applyNumberFormat="1" applyFont="1" applyFill="1" applyBorder="1" applyAlignment="1">
      <alignment horizontal="center" vertical="center"/>
      <protection/>
    </xf>
    <xf numFmtId="4" fontId="49" fillId="0" borderId="12" xfId="27" applyNumberFormat="1" applyFont="1" applyFill="1" applyBorder="1" applyAlignment="1">
      <alignment horizontal="right" vertical="center"/>
      <protection/>
    </xf>
    <xf numFmtId="171" fontId="49" fillId="0" borderId="12" xfId="27" applyNumberFormat="1" applyFont="1" applyFill="1" applyBorder="1" applyAlignment="1" applyProtection="1">
      <alignment horizontal="right" vertical="center"/>
      <protection locked="0"/>
    </xf>
    <xf numFmtId="0" fontId="49" fillId="0" borderId="18" xfId="27" applyNumberFormat="1" applyFont="1" applyFill="1" applyBorder="1" applyAlignment="1">
      <alignment vertical="center"/>
      <protection/>
    </xf>
    <xf numFmtId="0" fontId="45" fillId="0" borderId="12" xfId="775" applyNumberFormat="1" applyFont="1" applyFill="1" applyBorder="1" applyAlignment="1">
      <alignment horizontal="justify" vertical="center" wrapText="1"/>
      <protection/>
    </xf>
    <xf numFmtId="49" fontId="49" fillId="0" borderId="12" xfId="775" applyNumberFormat="1" applyFont="1" applyFill="1" applyBorder="1" applyAlignment="1">
      <alignment horizontal="center" vertical="center"/>
      <protection/>
    </xf>
    <xf numFmtId="0" fontId="49" fillId="0" borderId="12" xfId="775" applyFont="1" applyFill="1" applyBorder="1" applyAlignment="1">
      <alignment horizontal="justify" vertical="center" wrapText="1"/>
      <protection/>
    </xf>
    <xf numFmtId="0" fontId="49" fillId="0" borderId="12" xfId="775" applyFont="1" applyFill="1" applyBorder="1" applyAlignment="1">
      <alignment horizontal="center" vertical="center"/>
      <protection/>
    </xf>
    <xf numFmtId="0" fontId="49" fillId="0" borderId="12" xfId="736" applyFont="1" applyFill="1" applyBorder="1" applyAlignment="1">
      <alignment horizontal="justify" vertical="center"/>
      <protection/>
    </xf>
    <xf numFmtId="4" fontId="49" fillId="0" borderId="12" xfId="775" applyNumberFormat="1" applyFont="1" applyFill="1" applyBorder="1" applyAlignment="1">
      <alignment horizontal="center" vertical="center"/>
      <protection/>
    </xf>
    <xf numFmtId="0" fontId="44" fillId="33" borderId="12" xfId="775" applyFont="1" applyFill="1" applyBorder="1" applyAlignment="1">
      <alignment horizontal="justify" vertical="center"/>
      <protection/>
    </xf>
    <xf numFmtId="0" fontId="45" fillId="33" borderId="12" xfId="775" applyFont="1" applyFill="1" applyBorder="1" applyAlignment="1">
      <alignment horizontal="center" vertical="center"/>
      <protection/>
    </xf>
    <xf numFmtId="4" fontId="45" fillId="0" borderId="12" xfId="775" applyNumberFormat="1" applyFont="1" applyFill="1" applyBorder="1" applyAlignment="1">
      <alignment horizontal="right" vertical="center"/>
      <protection/>
    </xf>
    <xf numFmtId="2" fontId="50" fillId="0" borderId="12" xfId="1087" applyNumberFormat="1" applyFont="1" applyFill="1" applyBorder="1" applyAlignment="1">
      <alignment horizontal="justify" vertical="center" wrapText="1"/>
      <protection/>
    </xf>
    <xf numFmtId="4" fontId="44" fillId="33" borderId="12" xfId="42" applyNumberFormat="1" applyFont="1" applyFill="1" applyBorder="1" applyAlignment="1">
      <alignment horizontal="left" vertical="center"/>
      <protection/>
    </xf>
    <xf numFmtId="4" fontId="45" fillId="33" borderId="12" xfId="42" applyNumberFormat="1" applyFont="1" applyFill="1" applyBorder="1" applyAlignment="1">
      <alignment horizontal="center" vertical="center"/>
      <protection/>
    </xf>
    <xf numFmtId="3" fontId="45" fillId="0" borderId="12" xfId="775" applyNumberFormat="1" applyFont="1" applyFill="1" applyBorder="1" applyAlignment="1">
      <alignment horizontal="center" vertical="center" wrapText="1"/>
      <protection/>
    </xf>
    <xf numFmtId="4" fontId="45" fillId="0" borderId="12" xfId="27" applyNumberFormat="1" applyFont="1" applyFill="1" applyBorder="1" applyAlignment="1">
      <alignment vertical="center"/>
      <protection/>
    </xf>
    <xf numFmtId="0" fontId="48" fillId="0" borderId="12" xfId="736" applyFont="1" applyFill="1" applyBorder="1" applyAlignment="1">
      <alignment horizontal="justify" vertical="center"/>
      <protection/>
    </xf>
    <xf numFmtId="1" fontId="45" fillId="0" borderId="12" xfId="775" applyNumberFormat="1" applyFont="1" applyFill="1" applyBorder="1" applyAlignment="1" quotePrefix="1">
      <alignment vertical="center" wrapText="1"/>
      <protection/>
    </xf>
    <xf numFmtId="4" fontId="45" fillId="0" borderId="12" xfId="42" applyNumberFormat="1" applyFont="1" applyFill="1" applyBorder="1" applyAlignment="1">
      <alignment horizontal="justify" vertical="center"/>
      <protection/>
    </xf>
    <xf numFmtId="3" fontId="45" fillId="0" borderId="12" xfId="42" applyNumberFormat="1" applyFont="1" applyFill="1" applyBorder="1" applyAlignment="1" quotePrefix="1">
      <alignment horizontal="justify" vertical="center" wrapText="1"/>
      <protection/>
    </xf>
    <xf numFmtId="3" fontId="45" fillId="0" borderId="12" xfId="775" applyNumberFormat="1" applyFont="1" applyBorder="1" applyAlignment="1">
      <alignment horizontal="center" vertical="center"/>
      <protection/>
    </xf>
    <xf numFmtId="171" fontId="45" fillId="0" borderId="12" xfId="27" applyNumberFormat="1" applyFont="1" applyBorder="1" applyAlignment="1" applyProtection="1">
      <alignment horizontal="right" vertical="center"/>
      <protection locked="0"/>
    </xf>
    <xf numFmtId="2" fontId="45" fillId="0" borderId="12" xfId="775" applyNumberFormat="1" applyFont="1" applyBorder="1" applyAlignment="1">
      <alignment horizontal="center" vertical="center"/>
      <protection/>
    </xf>
    <xf numFmtId="0" fontId="45" fillId="0" borderId="12" xfId="775" applyFont="1" applyBorder="1" applyAlignment="1">
      <alignment horizontal="center" vertical="center"/>
      <protection/>
    </xf>
    <xf numFmtId="171" fontId="51" fillId="0" borderId="12" xfId="27" applyNumberFormat="1" applyFont="1" applyBorder="1" applyAlignment="1" applyProtection="1">
      <alignment horizontal="right" vertical="center"/>
      <protection locked="0"/>
    </xf>
    <xf numFmtId="3" fontId="45" fillId="0" borderId="12" xfId="42" applyNumberFormat="1" applyFont="1" applyBorder="1" applyAlignment="1">
      <alignment horizontal="justify" vertical="center" wrapText="1"/>
      <protection/>
    </xf>
    <xf numFmtId="0" fontId="45" fillId="0" borderId="12" xfId="42" applyFont="1" applyBorder="1" applyAlignment="1">
      <alignment horizontal="justify" vertical="center" wrapText="1"/>
      <protection/>
    </xf>
    <xf numFmtId="0" fontId="45" fillId="0" borderId="12" xfId="42" applyFont="1" applyBorder="1" applyAlignment="1">
      <alignment horizontal="center" vertical="center"/>
      <protection/>
    </xf>
    <xf numFmtId="3" fontId="45" fillId="0" borderId="12" xfId="42" applyNumberFormat="1" applyFont="1" applyBorder="1" applyAlignment="1">
      <alignment horizontal="left" vertical="center"/>
      <protection/>
    </xf>
    <xf numFmtId="3" fontId="45" fillId="0" borderId="12" xfId="775" applyNumberFormat="1" applyFont="1" applyFill="1" applyBorder="1" applyAlignment="1">
      <alignment horizontal="left" vertical="center"/>
      <protection/>
    </xf>
    <xf numFmtId="4" fontId="45" fillId="0" borderId="12" xfId="42" applyNumberFormat="1" applyFont="1" applyBorder="1" applyAlignment="1">
      <alignment horizontal="justify" vertical="center" wrapText="1"/>
      <protection/>
    </xf>
    <xf numFmtId="4" fontId="45" fillId="0" borderId="12" xfId="775" applyNumberFormat="1" applyFont="1" applyBorder="1" applyAlignment="1">
      <alignment horizontal="center" vertical="center"/>
      <protection/>
    </xf>
    <xf numFmtId="164" fontId="45" fillId="32" borderId="12" xfId="27" applyNumberFormat="1" applyFont="1" applyFill="1" applyBorder="1" applyAlignment="1">
      <alignment horizontal="center" vertical="center" wrapText="1"/>
      <protection/>
    </xf>
    <xf numFmtId="2" fontId="45" fillId="0" borderId="12" xfId="1181" applyNumberFormat="1" applyFont="1" applyFill="1" applyBorder="1" applyAlignment="1">
      <alignment horizontal="justify" vertical="center"/>
      <protection/>
    </xf>
    <xf numFmtId="2" fontId="48" fillId="0" borderId="12" xfId="1181" applyNumberFormat="1" applyFont="1" applyFill="1" applyBorder="1" applyAlignment="1">
      <alignment horizontal="justify" vertical="center" wrapText="1"/>
      <protection/>
    </xf>
    <xf numFmtId="2" fontId="48" fillId="0" borderId="12" xfId="27" applyNumberFormat="1" applyFont="1" applyFill="1" applyBorder="1" applyAlignment="1">
      <alignment horizontal="center" vertical="center" wrapText="1"/>
      <protection/>
    </xf>
    <xf numFmtId="49" fontId="48" fillId="0" borderId="12" xfId="775" applyNumberFormat="1" applyFont="1" applyFill="1" applyBorder="1" applyAlignment="1">
      <alignment horizontal="center" vertical="center"/>
      <protection/>
    </xf>
    <xf numFmtId="2" fontId="48" fillId="0" borderId="12" xfId="775" applyNumberFormat="1" applyFont="1" applyFill="1" applyBorder="1" applyAlignment="1">
      <alignment horizontal="justify" vertical="center" wrapText="1"/>
      <protection/>
    </xf>
    <xf numFmtId="2" fontId="48" fillId="0" borderId="12" xfId="775" applyNumberFormat="1" applyFont="1" applyFill="1" applyBorder="1" applyAlignment="1">
      <alignment horizontal="center" vertical="center"/>
      <protection/>
    </xf>
    <xf numFmtId="4" fontId="48" fillId="0" borderId="12" xfId="27" applyNumberFormat="1" applyFont="1" applyFill="1" applyBorder="1" applyAlignment="1">
      <alignment horizontal="right" vertical="center"/>
      <protection/>
    </xf>
    <xf numFmtId="171" fontId="48" fillId="0" borderId="12" xfId="27" applyNumberFormat="1" applyFont="1" applyFill="1" applyBorder="1" applyAlignment="1" applyProtection="1">
      <alignment horizontal="right" vertical="center"/>
      <protection locked="0"/>
    </xf>
    <xf numFmtId="0" fontId="48" fillId="0" borderId="18" xfId="27" applyNumberFormat="1" applyFont="1" applyFill="1" applyBorder="1" applyAlignment="1">
      <alignment vertical="center"/>
      <protection/>
    </xf>
    <xf numFmtId="3" fontId="48" fillId="0" borderId="12" xfId="42" applyNumberFormat="1" applyFont="1" applyFill="1" applyBorder="1" applyAlignment="1">
      <alignment horizontal="center" vertical="center"/>
      <protection/>
    </xf>
    <xf numFmtId="0" fontId="45" fillId="0" borderId="12" xfId="1086" applyFont="1" applyFill="1" applyBorder="1" applyAlignment="1">
      <alignment horizontal="justify" vertical="center" wrapText="1"/>
      <protection/>
    </xf>
    <xf numFmtId="0" fontId="48" fillId="0" borderId="12" xfId="775" applyNumberFormat="1" applyFont="1" applyFill="1" applyBorder="1" applyAlignment="1">
      <alignment horizontal="justify" vertical="center" wrapText="1"/>
      <protection/>
    </xf>
    <xf numFmtId="2" fontId="48" fillId="0" borderId="12" xfId="1181" applyNumberFormat="1" applyFont="1" applyFill="1" applyBorder="1" applyAlignment="1">
      <alignment horizontal="justify" vertical="center"/>
      <protection/>
    </xf>
    <xf numFmtId="0" fontId="48" fillId="0" borderId="12" xfId="1181" applyFont="1" applyFill="1" applyBorder="1" applyAlignment="1">
      <alignment horizontal="center" vertical="center"/>
      <protection/>
    </xf>
    <xf numFmtId="3" fontId="48" fillId="0" borderId="12" xfId="42" applyNumberFormat="1" applyFont="1" applyFill="1" applyBorder="1" applyAlignment="1">
      <alignment horizontal="justify" vertical="center" wrapText="1"/>
      <protection/>
    </xf>
    <xf numFmtId="0" fontId="49" fillId="0" borderId="12" xfId="1181" applyFont="1" applyFill="1" applyBorder="1" applyAlignment="1">
      <alignment horizontal="center" vertical="center"/>
      <protection/>
    </xf>
    <xf numFmtId="171" fontId="44" fillId="0" borderId="12" xfId="27" applyNumberFormat="1" applyFont="1" applyFill="1" applyBorder="1" applyAlignment="1" applyProtection="1">
      <alignment horizontal="right" vertical="center"/>
      <protection locked="0"/>
    </xf>
    <xf numFmtId="4" fontId="45" fillId="0" borderId="12" xfId="775" applyNumberFormat="1" applyFont="1" applyFill="1" applyBorder="1" applyAlignment="1" quotePrefix="1">
      <alignment horizontal="justify" vertical="center" wrapText="1"/>
      <protection/>
    </xf>
    <xf numFmtId="49" fontId="45" fillId="35" borderId="12" xfId="27" applyNumberFormat="1" applyFont="1" applyFill="1" applyBorder="1" applyAlignment="1">
      <alignment horizontal="center" vertical="center" wrapText="1"/>
      <protection/>
    </xf>
    <xf numFmtId="49" fontId="44" fillId="35" borderId="12" xfId="27" applyNumberFormat="1" applyFont="1" applyFill="1" applyBorder="1" applyAlignment="1">
      <alignment horizontal="center" vertical="center" wrapText="1"/>
      <protection/>
    </xf>
    <xf numFmtId="0" fontId="45" fillId="35" borderId="12" xfId="27" applyNumberFormat="1" applyFont="1" applyFill="1" applyBorder="1" applyAlignment="1">
      <alignment vertical="center" wrapText="1"/>
      <protection/>
    </xf>
    <xf numFmtId="164" fontId="45" fillId="35" borderId="12" xfId="27" applyNumberFormat="1" applyFont="1" applyFill="1" applyBorder="1" applyAlignment="1">
      <alignment horizontal="center" vertical="center"/>
      <protection/>
    </xf>
    <xf numFmtId="4" fontId="45" fillId="35" borderId="12" xfId="27" applyNumberFormat="1" applyFont="1" applyFill="1" applyBorder="1" applyAlignment="1">
      <alignment horizontal="right" vertical="center"/>
      <protection/>
    </xf>
    <xf numFmtId="171" fontId="45" fillId="35" borderId="12" xfId="27" applyNumberFormat="1" applyFont="1" applyFill="1" applyBorder="1" applyAlignment="1">
      <alignment horizontal="right" vertical="center"/>
      <protection/>
    </xf>
    <xf numFmtId="0" fontId="45" fillId="35" borderId="18" xfId="27" applyNumberFormat="1" applyFont="1" applyFill="1" applyBorder="1" applyAlignment="1">
      <alignment vertical="center"/>
      <protection/>
    </xf>
    <xf numFmtId="49" fontId="44" fillId="0" borderId="12" xfId="27" applyNumberFormat="1" applyFont="1" applyFill="1" applyBorder="1" applyAlignment="1">
      <alignment horizontal="center" vertical="center" wrapText="1"/>
      <protection/>
    </xf>
    <xf numFmtId="0" fontId="45" fillId="0" borderId="12" xfId="27" applyNumberFormat="1" applyFont="1" applyFill="1" applyBorder="1" applyAlignment="1">
      <alignment vertical="center" wrapText="1"/>
      <protection/>
    </xf>
    <xf numFmtId="164" fontId="45" fillId="0" borderId="12" xfId="27" applyNumberFormat="1" applyFont="1" applyFill="1" applyBorder="1" applyAlignment="1">
      <alignment horizontal="center" vertical="center"/>
      <protection/>
    </xf>
    <xf numFmtId="171" fontId="45" fillId="0" borderId="12" xfId="27" applyNumberFormat="1" applyFont="1" applyFill="1" applyBorder="1" applyAlignment="1">
      <alignment horizontal="right" vertical="center"/>
      <protection/>
    </xf>
    <xf numFmtId="49" fontId="45" fillId="0" borderId="12" xfId="27" applyNumberFormat="1" applyFont="1" applyBorder="1" applyAlignment="1">
      <alignment horizontal="center" vertical="center" wrapText="1"/>
      <protection/>
    </xf>
    <xf numFmtId="49" fontId="44" fillId="0" borderId="12" xfId="27" applyNumberFormat="1" applyFont="1" applyBorder="1" applyAlignment="1">
      <alignment horizontal="center" vertical="center" wrapText="1"/>
      <protection/>
    </xf>
    <xf numFmtId="0" fontId="45" fillId="0" borderId="12" xfId="27" applyNumberFormat="1" applyFont="1" applyBorder="1" applyAlignment="1">
      <alignment vertical="center" wrapText="1"/>
      <protection/>
    </xf>
    <xf numFmtId="164" fontId="45" fillId="0" borderId="12" xfId="27" applyNumberFormat="1" applyFont="1" applyBorder="1" applyAlignment="1">
      <alignment horizontal="center" vertical="center"/>
      <protection/>
    </xf>
    <xf numFmtId="171" fontId="45" fillId="0" borderId="12" xfId="27" applyNumberFormat="1" applyFont="1" applyBorder="1" applyAlignment="1">
      <alignment horizontal="right" vertical="center"/>
      <protection/>
    </xf>
    <xf numFmtId="0" fontId="45" fillId="0" borderId="18" xfId="27" applyNumberFormat="1" applyFont="1" applyBorder="1" applyAlignment="1">
      <alignment vertical="center"/>
      <protection/>
    </xf>
    <xf numFmtId="2" fontId="55" fillId="0" borderId="12" xfId="1181" applyNumberFormat="1" applyFont="1" applyFill="1" applyBorder="1" applyAlignment="1">
      <alignment horizontal="justify" vertical="center" wrapText="1"/>
      <protection/>
    </xf>
    <xf numFmtId="0" fontId="55" fillId="0" borderId="12" xfId="775" applyFont="1" applyFill="1" applyBorder="1" applyAlignment="1">
      <alignment horizontal="justify" vertical="center" wrapText="1"/>
      <protection/>
    </xf>
    <xf numFmtId="2" fontId="45" fillId="0" borderId="12" xfId="27" applyNumberFormat="1" applyFont="1" applyBorder="1" applyAlignment="1">
      <alignment horizontal="center" vertical="center" wrapText="1"/>
      <protection/>
    </xf>
    <xf numFmtId="0" fontId="45" fillId="0" borderId="12" xfId="0" applyFont="1" applyFill="1" applyBorder="1" applyAlignment="1">
      <alignment horizontal="justify" vertical="center"/>
    </xf>
    <xf numFmtId="0" fontId="45" fillId="0" borderId="12" xfId="0" applyFont="1" applyFill="1" applyBorder="1" applyAlignment="1">
      <alignment horizontal="justify" vertical="center" wrapText="1"/>
    </xf>
    <xf numFmtId="0" fontId="45" fillId="0" borderId="12" xfId="0" applyFont="1" applyFill="1" applyBorder="1" applyAlignment="1" quotePrefix="1">
      <alignment horizontal="justify" vertical="center"/>
    </xf>
    <xf numFmtId="168" fontId="45" fillId="0" borderId="12" xfId="775" applyNumberFormat="1" applyFont="1" applyFill="1" applyBorder="1" applyAlignment="1">
      <alignment horizontal="justify" vertical="center"/>
      <protection/>
    </xf>
    <xf numFmtId="168" fontId="45" fillId="0" borderId="12" xfId="775" applyNumberFormat="1" applyFont="1" applyFill="1" applyBorder="1" applyAlignment="1" quotePrefix="1">
      <alignment horizontal="justify" vertical="center"/>
      <protection/>
    </xf>
    <xf numFmtId="0" fontId="45" fillId="0" borderId="12" xfId="1087" applyFont="1" applyFill="1" applyBorder="1" applyAlignment="1">
      <alignment horizontal="center" vertical="center"/>
      <protection/>
    </xf>
    <xf numFmtId="4" fontId="51" fillId="0" borderId="12" xfId="775" applyNumberFormat="1" applyFont="1" applyFill="1" applyBorder="1" applyAlignment="1">
      <alignment horizontal="justify" vertical="center" wrapText="1"/>
      <protection/>
    </xf>
    <xf numFmtId="49" fontId="44" fillId="23" borderId="12" xfId="775" applyNumberFormat="1" applyFont="1" applyFill="1" applyBorder="1" applyAlignment="1">
      <alignment horizontal="center" vertical="center" wrapText="1"/>
      <protection/>
    </xf>
    <xf numFmtId="0" fontId="44" fillId="23" borderId="12" xfId="775" applyFont="1" applyFill="1" applyBorder="1" applyAlignment="1">
      <alignment horizontal="center" vertical="center" wrapText="1"/>
      <protection/>
    </xf>
    <xf numFmtId="4" fontId="44" fillId="23" borderId="12" xfId="775" applyNumberFormat="1" applyFont="1" applyFill="1" applyBorder="1" applyAlignment="1">
      <alignment horizontal="center" vertical="center" wrapText="1"/>
      <protection/>
    </xf>
    <xf numFmtId="171" fontId="44" fillId="23" borderId="12" xfId="775" applyNumberFormat="1" applyFont="1" applyFill="1" applyBorder="1" applyAlignment="1" applyProtection="1">
      <alignment horizontal="center" vertical="center" wrapText="1"/>
      <protection locked="0"/>
    </xf>
    <xf numFmtId="0" fontId="45" fillId="23" borderId="18" xfId="27" applyNumberFormat="1" applyFont="1" applyFill="1" applyBorder="1" applyAlignment="1">
      <alignment vertical="center"/>
      <protection/>
    </xf>
    <xf numFmtId="2" fontId="45" fillId="36" borderId="12" xfId="27" applyNumberFormat="1" applyFont="1" applyFill="1" applyBorder="1" applyAlignment="1">
      <alignment horizontal="center" vertical="center" wrapText="1"/>
      <protection/>
    </xf>
    <xf numFmtId="49" fontId="44" fillId="36" borderId="12" xfId="27" applyNumberFormat="1" applyFont="1" applyFill="1" applyBorder="1" applyAlignment="1">
      <alignment horizontal="center" vertical="center" wrapText="1"/>
      <protection/>
    </xf>
    <xf numFmtId="0" fontId="44" fillId="36" borderId="12" xfId="775" applyFont="1" applyFill="1" applyBorder="1" applyAlignment="1">
      <alignment horizontal="left" vertical="center"/>
      <protection/>
    </xf>
    <xf numFmtId="2" fontId="45" fillId="36" borderId="12" xfId="775" applyNumberFormat="1" applyFont="1" applyFill="1" applyBorder="1" applyAlignment="1">
      <alignment horizontal="center" vertical="center"/>
      <protection/>
    </xf>
    <xf numFmtId="4" fontId="45" fillId="36" borderId="12" xfId="27" applyNumberFormat="1" applyFont="1" applyFill="1" applyBorder="1" applyAlignment="1">
      <alignment horizontal="right" vertical="center"/>
      <protection/>
    </xf>
    <xf numFmtId="171" fontId="45" fillId="36" borderId="12" xfId="27" applyNumberFormat="1" applyFont="1" applyFill="1" applyBorder="1" applyAlignment="1" applyProtection="1">
      <alignment horizontal="right" vertical="center"/>
      <protection locked="0"/>
    </xf>
    <xf numFmtId="0" fontId="45" fillId="36" borderId="18" xfId="27" applyNumberFormat="1" applyFont="1" applyFill="1" applyBorder="1" applyAlignment="1">
      <alignment vertical="center"/>
      <protection/>
    </xf>
    <xf numFmtId="2" fontId="44" fillId="23" borderId="12" xfId="1181" applyNumberFormat="1" applyFont="1" applyFill="1" applyBorder="1" applyAlignment="1">
      <alignment horizontal="justify" vertical="center" wrapText="1"/>
      <protection/>
    </xf>
    <xf numFmtId="2" fontId="45" fillId="0" borderId="12" xfId="1087" applyNumberFormat="1" applyFont="1" applyFill="1" applyBorder="1" applyAlignment="1">
      <alignment horizontal="justify" vertical="center"/>
      <protection/>
    </xf>
    <xf numFmtId="2" fontId="45" fillId="0" borderId="12" xfId="1087" applyNumberFormat="1" applyFont="1" applyFill="1" applyBorder="1" applyAlignment="1">
      <alignment horizontal="justify" vertical="center" wrapText="1"/>
      <protection/>
    </xf>
    <xf numFmtId="2" fontId="45" fillId="0" borderId="18" xfId="775" applyNumberFormat="1" applyFont="1" applyFill="1" applyBorder="1" applyAlignment="1">
      <alignment horizontal="center" vertical="center"/>
      <protection/>
    </xf>
    <xf numFmtId="4" fontId="45" fillId="0" borderId="18" xfId="27" applyNumberFormat="1" applyFont="1" applyFill="1" applyBorder="1" applyAlignment="1">
      <alignment horizontal="right" vertical="center"/>
      <protection/>
    </xf>
    <xf numFmtId="171" fontId="45" fillId="0" borderId="18"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wrapText="1"/>
      <protection/>
    </xf>
    <xf numFmtId="0" fontId="51" fillId="0" borderId="12" xfId="42" applyFont="1" applyFill="1" applyBorder="1" applyAlignment="1">
      <alignment horizontal="justify" vertical="center" wrapText="1"/>
      <protection/>
    </xf>
    <xf numFmtId="2" fontId="51" fillId="0" borderId="12" xfId="1181" applyNumberFormat="1" applyFont="1" applyFill="1" applyBorder="1" applyAlignment="1">
      <alignment horizontal="justify" vertical="center" wrapText="1"/>
      <protection/>
    </xf>
    <xf numFmtId="2" fontId="54" fillId="0" borderId="12" xfId="1181" applyNumberFormat="1" applyFont="1" applyFill="1" applyBorder="1" applyAlignment="1">
      <alignment horizontal="justify" vertical="center" wrapText="1"/>
      <protection/>
    </xf>
    <xf numFmtId="2" fontId="44" fillId="0" borderId="12" xfId="1181" applyNumberFormat="1" applyFont="1" applyFill="1" applyBorder="1" applyAlignment="1">
      <alignment horizontal="left" vertical="center" wrapText="1"/>
      <protection/>
    </xf>
    <xf numFmtId="2" fontId="51" fillId="0" borderId="12" xfId="775" applyNumberFormat="1" applyFont="1" applyFill="1" applyBorder="1" applyAlignment="1">
      <alignment horizontal="justify" vertical="top" wrapText="1"/>
      <protection/>
    </xf>
    <xf numFmtId="1" fontId="51" fillId="0" borderId="12" xfId="775" applyNumberFormat="1" applyFont="1" applyFill="1" applyBorder="1" applyAlignment="1">
      <alignment horizontal="justify" vertical="center"/>
      <protection/>
    </xf>
    <xf numFmtId="0" fontId="51" fillId="0" borderId="12" xfId="775" applyFont="1" applyFill="1" applyBorder="1" applyAlignment="1">
      <alignment horizontal="justify" vertical="center" wrapText="1"/>
      <protection/>
    </xf>
    <xf numFmtId="1" fontId="51" fillId="0" borderId="12" xfId="775" applyNumberFormat="1" applyFont="1" applyFill="1" applyBorder="1" applyAlignment="1">
      <alignment horizontal="justify" vertical="center" wrapText="1"/>
      <protection/>
    </xf>
    <xf numFmtId="0" fontId="53" fillId="0" borderId="12" xfId="27" applyNumberFormat="1" applyFont="1" applyFill="1" applyBorder="1" applyAlignment="1" applyProtection="1">
      <alignment horizontal="right" vertical="center" wrapText="1"/>
      <protection locked="0"/>
    </xf>
    <xf numFmtId="2" fontId="51" fillId="0" borderId="12" xfId="775" applyNumberFormat="1" applyFont="1" applyFill="1" applyBorder="1" applyAlignment="1">
      <alignment horizontal="justify" vertical="center" wrapText="1"/>
      <protection/>
    </xf>
    <xf numFmtId="3" fontId="45" fillId="0" borderId="12" xfId="42" applyNumberFormat="1" applyFont="1" applyFill="1" applyBorder="1" applyAlignment="1">
      <alignment horizontal="left" vertical="center"/>
      <protection/>
    </xf>
    <xf numFmtId="3" fontId="51" fillId="0" borderId="12" xfId="42" applyNumberFormat="1" applyFont="1" applyFill="1" applyBorder="1" applyAlignment="1">
      <alignment horizontal="justify" vertical="center" wrapText="1"/>
      <protection/>
    </xf>
    <xf numFmtId="3" fontId="49" fillId="0" borderId="12" xfId="775" applyNumberFormat="1" applyFont="1" applyFill="1" applyBorder="1" applyAlignment="1">
      <alignment horizontal="justify" vertical="center" wrapText="1"/>
      <protection/>
    </xf>
    <xf numFmtId="168" fontId="49" fillId="0" borderId="12" xfId="775" applyNumberFormat="1" applyFont="1" applyFill="1" applyBorder="1" applyAlignment="1">
      <alignment horizontal="justify" vertical="center" wrapText="1"/>
      <protection/>
    </xf>
    <xf numFmtId="0" fontId="45" fillId="0" borderId="12" xfId="775" applyFont="1" applyFill="1" applyBorder="1" applyAlignment="1">
      <alignment horizontal="left" vertical="center" wrapText="1"/>
      <protection/>
    </xf>
    <xf numFmtId="1" fontId="49" fillId="0" borderId="12" xfId="775" applyNumberFormat="1" applyFont="1" applyFill="1" applyBorder="1" applyAlignment="1">
      <alignment horizontal="justify" vertical="center" wrapText="1"/>
      <protection/>
    </xf>
    <xf numFmtId="0" fontId="49" fillId="0" borderId="12" xfId="775" applyFont="1" applyFill="1" applyBorder="1" applyAlignment="1">
      <alignment horizontal="justify" vertical="center"/>
      <protection/>
    </xf>
    <xf numFmtId="2" fontId="49" fillId="0" borderId="12" xfId="1181" applyNumberFormat="1" applyFont="1" applyFill="1" applyBorder="1" applyAlignment="1">
      <alignment horizontal="justify" vertical="center" wrapText="1"/>
      <protection/>
    </xf>
    <xf numFmtId="2" fontId="53" fillId="0" borderId="12" xfId="1181" applyNumberFormat="1" applyFont="1" applyFill="1" applyBorder="1" applyAlignment="1">
      <alignment horizontal="justify" vertical="center" wrapText="1"/>
      <protection/>
    </xf>
    <xf numFmtId="3" fontId="45" fillId="37" borderId="12" xfId="42" applyNumberFormat="1" applyFont="1" applyFill="1" applyBorder="1" applyAlignment="1">
      <alignment horizontal="justify" vertical="center" wrapText="1"/>
      <protection/>
    </xf>
    <xf numFmtId="3" fontId="49" fillId="37" borderId="12" xfId="42" applyNumberFormat="1" applyFont="1" applyFill="1" applyBorder="1" applyAlignment="1">
      <alignment horizontal="justify" vertical="center" wrapText="1"/>
      <protection/>
    </xf>
    <xf numFmtId="0" fontId="49" fillId="0" borderId="12" xfId="42" applyFont="1" applyFill="1" applyBorder="1" applyAlignment="1">
      <alignment horizontal="justify" vertical="center" wrapText="1"/>
      <protection/>
    </xf>
    <xf numFmtId="2" fontId="45" fillId="37" borderId="12" xfId="27" applyNumberFormat="1" applyFont="1" applyFill="1" applyBorder="1" applyAlignment="1">
      <alignment horizontal="center" vertical="center" wrapText="1"/>
      <protection/>
    </xf>
    <xf numFmtId="49" fontId="45" fillId="37" borderId="12" xfId="775" applyNumberFormat="1" applyFont="1" applyFill="1" applyBorder="1" applyAlignment="1">
      <alignment horizontal="center" vertical="center" wrapText="1"/>
      <protection/>
    </xf>
    <xf numFmtId="4" fontId="45" fillId="37" borderId="12" xfId="27" applyNumberFormat="1" applyFont="1" applyFill="1" applyBorder="1" applyAlignment="1">
      <alignment horizontal="center" vertical="center" wrapText="1"/>
      <protection/>
    </xf>
    <xf numFmtId="49" fontId="45" fillId="37" borderId="12" xfId="775" applyNumberFormat="1" applyFont="1" applyFill="1" applyBorder="1" applyAlignment="1">
      <alignment horizontal="center" vertical="center"/>
      <protection/>
    </xf>
    <xf numFmtId="2" fontId="44" fillId="37" borderId="12" xfId="1181" applyNumberFormat="1" applyFont="1" applyFill="1" applyBorder="1" applyAlignment="1">
      <alignment horizontal="justify" vertical="center" wrapText="1"/>
      <protection/>
    </xf>
    <xf numFmtId="2" fontId="45" fillId="37" borderId="12" xfId="1181" applyNumberFormat="1" applyFont="1" applyFill="1" applyBorder="1" applyAlignment="1">
      <alignment horizontal="justify" vertical="center" wrapText="1"/>
      <protection/>
    </xf>
    <xf numFmtId="2" fontId="45" fillId="37" borderId="12" xfId="775" applyNumberFormat="1" applyFont="1" applyFill="1" applyBorder="1" applyAlignment="1">
      <alignment horizontal="justify" vertical="center" wrapText="1"/>
      <protection/>
    </xf>
    <xf numFmtId="2" fontId="54" fillId="37" borderId="12" xfId="1181" applyNumberFormat="1" applyFont="1" applyFill="1" applyBorder="1" applyAlignment="1">
      <alignment horizontal="justify" vertical="center" wrapText="1"/>
      <protection/>
    </xf>
    <xf numFmtId="2" fontId="51" fillId="37" borderId="12" xfId="1181" applyNumberFormat="1" applyFont="1" applyFill="1" applyBorder="1" applyAlignment="1">
      <alignment horizontal="justify" vertical="center" wrapText="1"/>
      <protection/>
    </xf>
    <xf numFmtId="0" fontId="45" fillId="37" borderId="12" xfId="775" applyFont="1" applyFill="1" applyBorder="1" applyAlignment="1">
      <alignment horizontal="justify" vertical="center" wrapText="1"/>
      <protection/>
    </xf>
    <xf numFmtId="0" fontId="45" fillId="37" borderId="12" xfId="42" applyFont="1" applyFill="1" applyBorder="1" applyAlignment="1">
      <alignment horizontal="justify" vertical="center" wrapText="1"/>
      <protection/>
    </xf>
    <xf numFmtId="0" fontId="51" fillId="37" borderId="12" xfId="42" applyFont="1" applyFill="1" applyBorder="1" applyAlignment="1">
      <alignment horizontal="justify" vertical="center" wrapText="1"/>
      <protection/>
    </xf>
    <xf numFmtId="3" fontId="51" fillId="37" borderId="12" xfId="775" applyNumberFormat="1" applyFont="1" applyFill="1" applyBorder="1" applyAlignment="1">
      <alignment horizontal="justify" vertical="center" wrapText="1"/>
      <protection/>
    </xf>
    <xf numFmtId="0" fontId="51" fillId="37" borderId="12" xfId="775" applyFont="1" applyFill="1" applyBorder="1" applyAlignment="1">
      <alignment horizontal="justify" vertical="center" wrapText="1"/>
      <protection/>
    </xf>
    <xf numFmtId="2" fontId="45" fillId="37" borderId="12" xfId="1087" applyNumberFormat="1" applyFont="1" applyFill="1" applyBorder="1" applyAlignment="1">
      <alignment horizontal="justify" vertical="center" wrapText="1"/>
      <protection/>
    </xf>
    <xf numFmtId="2" fontId="54" fillId="37" borderId="12" xfId="1087" applyNumberFormat="1" applyFont="1" applyFill="1" applyBorder="1" applyAlignment="1">
      <alignment horizontal="justify" vertical="center"/>
      <protection/>
    </xf>
    <xf numFmtId="2" fontId="51" fillId="37" borderId="12" xfId="1087" applyNumberFormat="1" applyFont="1" applyFill="1" applyBorder="1" applyAlignment="1">
      <alignment horizontal="justify" vertical="center"/>
      <protection/>
    </xf>
    <xf numFmtId="2" fontId="51" fillId="37" borderId="12" xfId="1087" applyNumberFormat="1" applyFont="1" applyFill="1" applyBorder="1" applyAlignment="1">
      <alignment horizontal="justify" vertical="center" wrapText="1"/>
      <protection/>
    </xf>
    <xf numFmtId="3" fontId="51" fillId="0" borderId="12" xfId="775" applyNumberFormat="1" applyFont="1" applyFill="1" applyBorder="1" applyAlignment="1">
      <alignment horizontal="justify" vertical="center" wrapText="1"/>
      <protection/>
    </xf>
    <xf numFmtId="0" fontId="44" fillId="37" borderId="12" xfId="775" applyFont="1" applyFill="1" applyBorder="1" applyAlignment="1">
      <alignment horizontal="justify" vertical="center" wrapText="1"/>
      <protection/>
    </xf>
    <xf numFmtId="4" fontId="45" fillId="37" borderId="12" xfId="775" applyNumberFormat="1" applyFont="1" applyFill="1" applyBorder="1" applyAlignment="1">
      <alignment horizontal="justify" vertical="center" wrapText="1"/>
      <protection/>
    </xf>
    <xf numFmtId="2" fontId="55" fillId="0" borderId="12" xfId="775" applyNumberFormat="1" applyFont="1" applyFill="1" applyBorder="1" applyAlignment="1">
      <alignment horizontal="justify" vertical="center" wrapText="1"/>
      <protection/>
    </xf>
    <xf numFmtId="49" fontId="55" fillId="0" borderId="12" xfId="775" applyNumberFormat="1" applyFont="1" applyFill="1" applyBorder="1" applyAlignment="1">
      <alignment horizontal="center" vertical="center"/>
      <protection/>
    </xf>
    <xf numFmtId="0" fontId="55" fillId="0" borderId="12" xfId="775" applyFont="1" applyFill="1" applyBorder="1" applyAlignment="1">
      <alignment horizontal="center" vertical="center"/>
      <protection/>
    </xf>
    <xf numFmtId="4" fontId="55" fillId="0" borderId="12" xfId="27" applyNumberFormat="1" applyFont="1" applyFill="1" applyBorder="1" applyAlignment="1">
      <alignment horizontal="right" vertical="center"/>
      <protection/>
    </xf>
    <xf numFmtId="171" fontId="55" fillId="0" borderId="12" xfId="27" applyNumberFormat="1" applyFont="1" applyFill="1" applyBorder="1" applyAlignment="1" applyProtection="1">
      <alignment horizontal="right" vertical="center"/>
      <protection locked="0"/>
    </xf>
    <xf numFmtId="0" fontId="55" fillId="0" borderId="12" xfId="736" applyFont="1" applyFill="1" applyBorder="1" applyAlignment="1">
      <alignment horizontal="justify" vertical="center"/>
      <protection/>
    </xf>
    <xf numFmtId="4" fontId="55" fillId="0" borderId="12" xfId="775" applyNumberFormat="1" applyFont="1" applyFill="1" applyBorder="1" applyAlignment="1">
      <alignment horizontal="center" vertical="center"/>
      <protection/>
    </xf>
    <xf numFmtId="2" fontId="55" fillId="0" borderId="12" xfId="27" applyNumberFormat="1" applyFont="1" applyFill="1" applyBorder="1" applyAlignment="1">
      <alignment horizontal="center" vertical="center" wrapText="1"/>
      <protection/>
    </xf>
    <xf numFmtId="0" fontId="55" fillId="0" borderId="18" xfId="27" applyNumberFormat="1" applyFont="1" applyFill="1" applyBorder="1" applyAlignment="1">
      <alignment vertical="center"/>
      <protection/>
    </xf>
    <xf numFmtId="3" fontId="55" fillId="0" borderId="12" xfId="42" applyNumberFormat="1" applyFont="1" applyFill="1" applyBorder="1" applyAlignment="1">
      <alignment horizontal="justify" vertical="center" wrapText="1"/>
      <protection/>
    </xf>
    <xf numFmtId="0" fontId="55" fillId="0" borderId="12" xfId="1181" applyFont="1" applyFill="1" applyBorder="1" applyAlignment="1">
      <alignment horizontal="center" vertical="center"/>
      <protection/>
    </xf>
    <xf numFmtId="4" fontId="55" fillId="0" borderId="12" xfId="775" applyNumberFormat="1" applyFont="1" applyFill="1" applyBorder="1" applyAlignment="1" quotePrefix="1">
      <alignment horizontal="justify" vertical="center" wrapText="1"/>
      <protection/>
    </xf>
    <xf numFmtId="171" fontId="56" fillId="0" borderId="12" xfId="27" applyNumberFormat="1" applyFont="1" applyFill="1" applyBorder="1" applyAlignment="1" applyProtection="1">
      <alignment horizontal="right" vertical="center"/>
      <protection locked="0"/>
    </xf>
    <xf numFmtId="0" fontId="44" fillId="0" borderId="12" xfId="27" applyNumberFormat="1" applyFont="1" applyFill="1" applyBorder="1" applyAlignment="1" applyProtection="1">
      <alignment horizontal="right" vertical="center"/>
      <protection locked="0"/>
    </xf>
    <xf numFmtId="0" fontId="53" fillId="0" borderId="12" xfId="27" applyNumberFormat="1" applyFont="1" applyFill="1" applyBorder="1" applyAlignment="1" applyProtection="1">
      <alignment horizontal="right" vertical="center"/>
      <protection locked="0"/>
    </xf>
    <xf numFmtId="4" fontId="51" fillId="0" borderId="12" xfId="42" applyNumberFormat="1" applyFont="1" applyFill="1" applyBorder="1" applyAlignment="1">
      <alignment horizontal="justify" vertical="center" wrapText="1"/>
      <protection/>
    </xf>
    <xf numFmtId="49" fontId="51" fillId="0" borderId="12" xfId="775" applyNumberFormat="1" applyFont="1" applyFill="1" applyBorder="1" applyAlignment="1">
      <alignment horizontal="justify" vertical="center"/>
      <protection/>
    </xf>
    <xf numFmtId="1" fontId="51" fillId="0" borderId="12" xfId="42" applyNumberFormat="1" applyFont="1" applyFill="1" applyBorder="1" applyAlignment="1">
      <alignment horizontal="justify" vertical="center" wrapText="1"/>
      <protection/>
    </xf>
    <xf numFmtId="0" fontId="44" fillId="0" borderId="12" xfId="775" applyFont="1" applyFill="1" applyBorder="1" applyAlignment="1">
      <alignment horizontal="left" vertical="center"/>
      <protection/>
    </xf>
    <xf numFmtId="4" fontId="45" fillId="0" borderId="12" xfId="775" applyNumberFormat="1" applyFont="1" applyFill="1" applyBorder="1" applyAlignment="1">
      <alignment horizontal="justify" vertical="center"/>
      <protection/>
    </xf>
    <xf numFmtId="0" fontId="45" fillId="0" borderId="12" xfId="0" applyFont="1" applyFill="1" applyBorder="1" applyAlignment="1">
      <alignment horizontal="center" vertical="center" wrapText="1"/>
    </xf>
    <xf numFmtId="0" fontId="51" fillId="0" borderId="12" xfId="736" applyFont="1" applyFill="1" applyBorder="1" applyAlignment="1">
      <alignment horizontal="justify" vertical="center"/>
      <protection/>
    </xf>
    <xf numFmtId="0" fontId="45" fillId="0" borderId="12" xfId="27" applyNumberFormat="1" applyFont="1" applyFill="1" applyBorder="1" applyAlignment="1">
      <alignment vertical="center"/>
      <protection/>
    </xf>
    <xf numFmtId="2" fontId="58" fillId="0" borderId="12" xfId="27" applyNumberFormat="1" applyFont="1" applyFill="1" applyBorder="1" applyAlignment="1">
      <alignment horizontal="center" vertical="center" wrapText="1"/>
      <protection/>
    </xf>
    <xf numFmtId="49" fontId="58" fillId="0" borderId="12" xfId="775" applyNumberFormat="1" applyFont="1" applyFill="1" applyBorder="1" applyAlignment="1">
      <alignment horizontal="center" vertical="center"/>
      <protection/>
    </xf>
    <xf numFmtId="3" fontId="58" fillId="0" borderId="12" xfId="775" applyNumberFormat="1" applyFont="1" applyFill="1" applyBorder="1" applyAlignment="1">
      <alignment horizontal="justify" vertical="center" wrapText="1"/>
      <protection/>
    </xf>
    <xf numFmtId="3" fontId="58" fillId="0" borderId="12" xfId="775" applyNumberFormat="1" applyFont="1" applyFill="1" applyBorder="1" applyAlignment="1">
      <alignment horizontal="center" vertical="center"/>
      <protection/>
    </xf>
    <xf numFmtId="4" fontId="58" fillId="0" borderId="12" xfId="27" applyNumberFormat="1" applyFont="1" applyFill="1" applyBorder="1" applyAlignment="1">
      <alignment horizontal="right" vertical="center"/>
      <protection/>
    </xf>
    <xf numFmtId="171" fontId="58" fillId="0" borderId="12" xfId="27" applyNumberFormat="1" applyFont="1" applyFill="1" applyBorder="1" applyAlignment="1" applyProtection="1">
      <alignment horizontal="right" vertical="center"/>
      <protection locked="0"/>
    </xf>
    <xf numFmtId="2" fontId="44" fillId="37" borderId="12" xfId="1087" applyNumberFormat="1" applyFont="1" applyFill="1" applyBorder="1" applyAlignment="1">
      <alignment horizontal="justify" vertical="center"/>
      <protection/>
    </xf>
    <xf numFmtId="2" fontId="45" fillId="37" borderId="12" xfId="1087" applyNumberFormat="1" applyFont="1" applyFill="1" applyBorder="1" applyAlignment="1">
      <alignment horizontal="justify" vertical="center"/>
      <protection/>
    </xf>
    <xf numFmtId="0" fontId="51" fillId="0" borderId="12" xfId="775" applyFont="1" applyFill="1" applyBorder="1" applyAlignment="1">
      <alignment horizontal="center" vertical="center"/>
      <protection/>
    </xf>
    <xf numFmtId="4" fontId="51" fillId="0" borderId="12" xfId="27" applyNumberFormat="1" applyFont="1" applyFill="1" applyBorder="1" applyAlignment="1">
      <alignment horizontal="right" vertical="center"/>
      <protection/>
    </xf>
    <xf numFmtId="171" fontId="51" fillId="0" borderId="12" xfId="27" applyNumberFormat="1" applyFont="1" applyFill="1" applyBorder="1" applyAlignment="1" applyProtection="1">
      <alignment horizontal="right" vertical="center"/>
      <protection locked="0"/>
    </xf>
    <xf numFmtId="0" fontId="58" fillId="0" borderId="12" xfId="775" applyFont="1" applyFill="1" applyBorder="1" applyAlignment="1">
      <alignment horizontal="center" vertical="center"/>
      <protection/>
    </xf>
    <xf numFmtId="2" fontId="49" fillId="0" borderId="12" xfId="27" applyNumberFormat="1" applyFont="1" applyFill="1" applyBorder="1" applyAlignment="1">
      <alignment horizontal="center" vertical="center" wrapText="1"/>
      <protection/>
    </xf>
    <xf numFmtId="2" fontId="53" fillId="30" borderId="12" xfId="1181" applyNumberFormat="1" applyFont="1" applyFill="1" applyBorder="1" applyAlignment="1">
      <alignment horizontal="justify" vertical="center" wrapText="1"/>
      <protection/>
    </xf>
    <xf numFmtId="0" fontId="50" fillId="4" borderId="18" xfId="50" applyFont="1" applyBorder="1">
      <alignment/>
      <protection/>
    </xf>
    <xf numFmtId="2" fontId="59" fillId="0" borderId="12" xfId="27" applyNumberFormat="1" applyFont="1" applyFill="1" applyBorder="1" applyAlignment="1">
      <alignment horizontal="center" vertical="center" wrapText="1"/>
      <protection/>
    </xf>
    <xf numFmtId="49" fontId="59" fillId="0" borderId="12" xfId="775" applyNumberFormat="1" applyFont="1" applyFill="1" applyBorder="1" applyAlignment="1">
      <alignment horizontal="center" vertical="center"/>
      <protection/>
    </xf>
    <xf numFmtId="2" fontId="59" fillId="0" borderId="12" xfId="775" applyNumberFormat="1" applyFont="1" applyFill="1" applyBorder="1" applyAlignment="1">
      <alignment horizontal="justify" vertical="center" wrapText="1"/>
      <protection/>
    </xf>
    <xf numFmtId="0" fontId="59" fillId="0" borderId="12" xfId="775" applyFont="1" applyFill="1" applyBorder="1" applyAlignment="1">
      <alignment horizontal="justify" vertical="center" wrapText="1"/>
      <protection/>
    </xf>
    <xf numFmtId="0" fontId="59" fillId="0" borderId="12" xfId="775" applyFont="1" applyFill="1" applyBorder="1" applyAlignment="1">
      <alignment horizontal="justify" vertical="center"/>
      <protection/>
    </xf>
    <xf numFmtId="1" fontId="59" fillId="0" borderId="12" xfId="775" applyNumberFormat="1" applyFont="1" applyFill="1" applyBorder="1" applyAlignment="1" quotePrefix="1">
      <alignment vertical="center" wrapText="1"/>
      <protection/>
    </xf>
    <xf numFmtId="3" fontId="59" fillId="0" borderId="12" xfId="42" applyNumberFormat="1" applyFont="1" applyFill="1" applyBorder="1" applyAlignment="1" quotePrefix="1">
      <alignment horizontal="justify" vertical="center" wrapText="1"/>
      <protection/>
    </xf>
    <xf numFmtId="49" fontId="59" fillId="0" borderId="12" xfId="775" applyNumberFormat="1" applyFont="1" applyFill="1" applyBorder="1" applyAlignment="1">
      <alignment horizontal="center" vertical="center" wrapText="1"/>
      <protection/>
    </xf>
    <xf numFmtId="0" fontId="59" fillId="0" borderId="12" xfId="42" applyFont="1" applyFill="1" applyBorder="1" applyAlignment="1">
      <alignment horizontal="justify" vertical="center" wrapText="1"/>
      <protection/>
    </xf>
    <xf numFmtId="0" fontId="59" fillId="0" borderId="12" xfId="1181" applyFont="1" applyFill="1" applyBorder="1" applyAlignment="1">
      <alignment horizontal="center" vertical="center"/>
      <protection/>
    </xf>
    <xf numFmtId="2" fontId="59" fillId="0" borderId="12" xfId="1181" applyNumberFormat="1" applyFont="1" applyFill="1" applyBorder="1" applyAlignment="1">
      <alignment horizontal="justify" vertical="center" wrapText="1"/>
      <protection/>
    </xf>
    <xf numFmtId="4" fontId="59" fillId="0" borderId="12" xfId="27" applyNumberFormat="1" applyFont="1" applyFill="1" applyBorder="1" applyAlignment="1">
      <alignment horizontal="right" vertical="center"/>
      <protection/>
    </xf>
    <xf numFmtId="4" fontId="45" fillId="0" borderId="12" xfId="775" applyNumberFormat="1" applyFont="1" applyFill="1" applyBorder="1" applyAlignment="1">
      <alignment horizontal="center" vertical="center" wrapText="1"/>
      <protection/>
    </xf>
    <xf numFmtId="0" fontId="59" fillId="0" borderId="12" xfId="736" applyFont="1" applyFill="1" applyBorder="1" applyAlignment="1">
      <alignment horizontal="justify" vertical="center"/>
      <protection/>
    </xf>
    <xf numFmtId="2" fontId="45" fillId="0" borderId="12" xfId="1181" applyNumberFormat="1" applyFont="1" applyFill="1" applyBorder="1" applyAlignment="1" quotePrefix="1">
      <alignment horizontal="justify" vertical="center" wrapText="1"/>
      <protection/>
    </xf>
    <xf numFmtId="0" fontId="44" fillId="0" borderId="12" xfId="1453" applyNumberFormat="1" applyFont="1" applyFill="1" applyBorder="1" applyAlignment="1" applyProtection="1">
      <alignment horizontal="justify" vertical="center" wrapText="1"/>
      <protection/>
    </xf>
    <xf numFmtId="2" fontId="45" fillId="0" borderId="18" xfId="775" applyNumberFormat="1" applyFont="1" applyFill="1" applyBorder="1" applyAlignment="1">
      <alignment horizontal="justify" vertical="center" wrapText="1"/>
      <protection/>
    </xf>
    <xf numFmtId="0" fontId="45" fillId="35" borderId="12" xfId="27" applyNumberFormat="1" applyFont="1" applyFill="1" applyBorder="1" applyAlignment="1">
      <alignment vertical="center"/>
      <protection/>
    </xf>
    <xf numFmtId="0" fontId="45" fillId="0" borderId="12" xfId="27" applyNumberFormat="1" applyFont="1" applyBorder="1" applyAlignment="1">
      <alignment vertical="center"/>
      <protection/>
    </xf>
    <xf numFmtId="0" fontId="45" fillId="0" borderId="12" xfId="27" applyNumberFormat="1" applyFont="1" applyFill="1" applyBorder="1" applyAlignment="1">
      <alignment horizontal="center" vertical="center"/>
      <protection/>
    </xf>
    <xf numFmtId="0" fontId="54" fillId="0" borderId="12" xfId="0" applyFont="1" applyFill="1" applyBorder="1" applyAlignment="1">
      <alignment horizontal="justify" vertical="center" wrapText="1"/>
    </xf>
    <xf numFmtId="0" fontId="44" fillId="0" borderId="12" xfId="0" applyFont="1" applyFill="1" applyBorder="1" applyAlignment="1">
      <alignment vertical="center" wrapText="1"/>
    </xf>
    <xf numFmtId="2" fontId="45" fillId="38" borderId="12" xfId="27" applyNumberFormat="1" applyFont="1" applyFill="1" applyBorder="1" applyAlignment="1">
      <alignment horizontal="center" vertical="center" wrapText="1"/>
      <protection/>
    </xf>
    <xf numFmtId="49" fontId="44" fillId="38" borderId="12" xfId="27" applyNumberFormat="1" applyFont="1" applyFill="1" applyBorder="1" applyAlignment="1">
      <alignment horizontal="center" vertical="center" wrapText="1"/>
      <protection/>
    </xf>
    <xf numFmtId="164" fontId="45" fillId="38" borderId="12" xfId="27" applyNumberFormat="1" applyFont="1" applyFill="1" applyBorder="1" applyAlignment="1">
      <alignment horizontal="center" vertical="center" wrapText="1"/>
      <protection/>
    </xf>
    <xf numFmtId="4" fontId="45" fillId="38" borderId="12" xfId="27" applyNumberFormat="1" applyFont="1" applyFill="1" applyBorder="1" applyAlignment="1">
      <alignment horizontal="right" vertical="center"/>
      <protection/>
    </xf>
    <xf numFmtId="171" fontId="45" fillId="38" borderId="12" xfId="27" applyNumberFormat="1" applyFont="1" applyFill="1" applyBorder="1" applyAlignment="1" applyProtection="1">
      <alignment horizontal="right" vertical="center"/>
      <protection locked="0"/>
    </xf>
    <xf numFmtId="171" fontId="44" fillId="38" borderId="12" xfId="27" applyNumberFormat="1" applyFont="1" applyFill="1" applyBorder="1" applyAlignment="1" applyProtection="1">
      <alignment horizontal="right" vertical="center"/>
      <protection locked="0"/>
    </xf>
    <xf numFmtId="0" fontId="45" fillId="38" borderId="18" xfId="27" applyNumberFormat="1" applyFont="1" applyFill="1" applyBorder="1" applyAlignment="1">
      <alignment vertical="center"/>
      <protection/>
    </xf>
    <xf numFmtId="2" fontId="45" fillId="38" borderId="12" xfId="775" applyNumberFormat="1" applyFont="1" applyFill="1" applyBorder="1" applyAlignment="1">
      <alignment horizontal="center" vertical="center"/>
      <protection/>
    </xf>
    <xf numFmtId="0" fontId="38" fillId="38" borderId="12" xfId="775" applyFont="1" applyFill="1" applyBorder="1" applyAlignment="1">
      <alignment horizontal="left" vertical="center"/>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3" fontId="45" fillId="0" borderId="12" xfId="42"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49" fontId="44" fillId="30" borderId="12" xfId="775" applyNumberFormat="1" applyFont="1" applyFill="1" applyBorder="1" applyAlignment="1">
      <alignment horizontal="center" vertical="center" wrapText="1"/>
      <protection/>
    </xf>
    <xf numFmtId="0" fontId="44" fillId="30" borderId="12" xfId="775" applyFont="1" applyFill="1" applyBorder="1" applyAlignment="1">
      <alignment horizontal="center" vertical="center" wrapText="1"/>
      <protection/>
    </xf>
    <xf numFmtId="4" fontId="44" fillId="30" borderId="12" xfId="775" applyNumberFormat="1" applyFont="1" applyFill="1" applyBorder="1" applyAlignment="1">
      <alignment horizontal="center" vertical="center" wrapText="1"/>
      <protection/>
    </xf>
    <xf numFmtId="171" fontId="44" fillId="30" borderId="12" xfId="775" applyNumberFormat="1" applyFont="1" applyFill="1" applyBorder="1" applyAlignment="1" applyProtection="1">
      <alignment horizontal="center" vertical="center" wrapText="1"/>
      <protection locked="0"/>
    </xf>
    <xf numFmtId="0" fontId="45" fillId="30" borderId="18" xfId="27" applyNumberFormat="1" applyFont="1" applyFill="1" applyBorder="1" applyAlignment="1">
      <alignment vertical="center"/>
      <protection/>
    </xf>
    <xf numFmtId="2" fontId="45" fillId="38" borderId="12" xfId="27" applyNumberFormat="1" applyFont="1" applyFill="1" applyBorder="1" applyAlignment="1">
      <alignment horizontal="center" vertical="center" wrapText="1"/>
      <protection/>
    </xf>
    <xf numFmtId="49" fontId="44" fillId="38" borderId="12" xfId="27" applyNumberFormat="1" applyFont="1" applyFill="1" applyBorder="1" applyAlignment="1">
      <alignment horizontal="center" vertical="center" wrapText="1"/>
      <protection/>
    </xf>
    <xf numFmtId="0" fontId="38" fillId="38" borderId="12" xfId="775" applyFont="1" applyFill="1" applyBorder="1" applyAlignment="1">
      <alignment horizontal="left" vertical="center"/>
      <protection/>
    </xf>
    <xf numFmtId="164" fontId="45" fillId="38" borderId="12" xfId="27" applyNumberFormat="1" applyFont="1" applyFill="1" applyBorder="1" applyAlignment="1">
      <alignment horizontal="center" vertical="center" wrapText="1"/>
      <protection/>
    </xf>
    <xf numFmtId="4" fontId="45" fillId="38" borderId="12" xfId="27" applyNumberFormat="1" applyFont="1" applyFill="1" applyBorder="1" applyAlignment="1">
      <alignment horizontal="right" vertical="center"/>
      <protection/>
    </xf>
    <xf numFmtId="171" fontId="45" fillId="38" borderId="12" xfId="27" applyNumberFormat="1" applyFont="1" applyFill="1" applyBorder="1" applyAlignment="1" applyProtection="1">
      <alignment horizontal="right" vertical="center"/>
      <protection locked="0"/>
    </xf>
    <xf numFmtId="171" fontId="44" fillId="38" borderId="12" xfId="27" applyNumberFormat="1" applyFont="1" applyFill="1" applyBorder="1" applyAlignment="1" applyProtection="1">
      <alignment horizontal="right" vertical="center"/>
      <protection locked="0"/>
    </xf>
    <xf numFmtId="0" fontId="45" fillId="38" borderId="18" xfId="27" applyNumberFormat="1" applyFont="1" applyFill="1" applyBorder="1" applyAlignment="1">
      <alignment vertical="center"/>
      <protection/>
    </xf>
    <xf numFmtId="2" fontId="45" fillId="32" borderId="12" xfId="27" applyNumberFormat="1" applyFont="1" applyFill="1" applyBorder="1" applyAlignment="1">
      <alignment horizontal="center" vertical="center" wrapText="1"/>
      <protection/>
    </xf>
    <xf numFmtId="49" fontId="44" fillId="32" borderId="12" xfId="27" applyNumberFormat="1" applyFont="1" applyFill="1" applyBorder="1" applyAlignment="1">
      <alignment horizontal="center" vertical="center" wrapText="1"/>
      <protection/>
    </xf>
    <xf numFmtId="0" fontId="44" fillId="32" borderId="12" xfId="775" applyFont="1" applyFill="1" applyBorder="1" applyAlignment="1">
      <alignment horizontal="left" vertical="center"/>
      <protection/>
    </xf>
    <xf numFmtId="2" fontId="45" fillId="32" borderId="12" xfId="775" applyNumberFormat="1" applyFont="1" applyFill="1" applyBorder="1" applyAlignment="1">
      <alignment horizontal="center" vertical="center"/>
      <protection/>
    </xf>
    <xf numFmtId="4" fontId="45" fillId="32" borderId="12" xfId="27" applyNumberFormat="1" applyFont="1" applyFill="1" applyBorder="1" applyAlignment="1">
      <alignment horizontal="right" vertical="center"/>
      <protection/>
    </xf>
    <xf numFmtId="171" fontId="45" fillId="32" borderId="12" xfId="27" applyNumberFormat="1" applyFont="1" applyFill="1" applyBorder="1" applyAlignment="1" applyProtection="1">
      <alignment horizontal="right" vertical="center"/>
      <protection locked="0"/>
    </xf>
    <xf numFmtId="171" fontId="44" fillId="32" borderId="12" xfId="27" applyNumberFormat="1" applyFont="1" applyFill="1" applyBorder="1" applyAlignment="1" applyProtection="1">
      <alignment horizontal="right" vertical="center"/>
      <protection locked="0"/>
    </xf>
    <xf numFmtId="0" fontId="45" fillId="32" borderId="18" xfId="27" applyNumberFormat="1" applyFont="1" applyFill="1" applyBorder="1" applyAlignment="1">
      <alignment vertical="center"/>
      <protection/>
    </xf>
    <xf numFmtId="2" fontId="45" fillId="33" borderId="12" xfId="27" applyNumberFormat="1" applyFont="1" applyFill="1" applyBorder="1" applyAlignment="1">
      <alignment horizontal="center" vertical="center" wrapText="1"/>
      <protection/>
    </xf>
    <xf numFmtId="49" fontId="44" fillId="33" borderId="12" xfId="27" applyNumberFormat="1" applyFont="1" applyFill="1" applyBorder="1" applyAlignment="1">
      <alignment horizontal="center" vertical="center" wrapText="1"/>
      <protection/>
    </xf>
    <xf numFmtId="0" fontId="44" fillId="33" borderId="12" xfId="775" applyFont="1" applyFill="1" applyBorder="1" applyAlignment="1">
      <alignment horizontal="left" vertical="center"/>
      <protection/>
    </xf>
    <xf numFmtId="164" fontId="45" fillId="33" borderId="12" xfId="27" applyNumberFormat="1" applyFont="1" applyFill="1" applyBorder="1" applyAlignment="1">
      <alignment horizontal="center" vertical="center" wrapText="1"/>
      <protection/>
    </xf>
    <xf numFmtId="4" fontId="45"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right" vertical="center"/>
      <protection locked="0"/>
    </xf>
    <xf numFmtId="171" fontId="44" fillId="33" borderId="12" xfId="27" applyNumberFormat="1" applyFont="1" applyFill="1" applyBorder="1" applyAlignment="1" applyProtection="1">
      <alignment horizontal="right" vertical="center"/>
      <protection locked="0"/>
    </xf>
    <xf numFmtId="0" fontId="45" fillId="33" borderId="18" xfId="27" applyNumberFormat="1" applyFont="1" applyFill="1" applyBorder="1" applyAlignment="1">
      <alignment vertical="center"/>
      <protection/>
    </xf>
    <xf numFmtId="2" fontId="45" fillId="0" borderId="12" xfId="27" applyNumberFormat="1" applyFont="1" applyFill="1" applyBorder="1" applyAlignment="1">
      <alignment horizontal="center" vertical="center" wrapText="1"/>
      <protection/>
    </xf>
    <xf numFmtId="49" fontId="45" fillId="0" borderId="12" xfId="775" applyNumberFormat="1" applyFont="1" applyFill="1" applyBorder="1" applyAlignment="1">
      <alignment horizontal="center" vertical="center"/>
      <protection/>
    </xf>
    <xf numFmtId="2" fontId="45" fillId="0" borderId="12" xfId="775" applyNumberFormat="1" applyFont="1" applyFill="1" applyBorder="1" applyAlignment="1">
      <alignment horizontal="justify" vertical="center" wrapText="1"/>
      <protection/>
    </xf>
    <xf numFmtId="0" fontId="45" fillId="0" borderId="12" xfId="775" applyFont="1" applyFill="1" applyBorder="1" applyAlignment="1">
      <alignment horizontal="center" vertical="center"/>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168" fontId="45" fillId="0" borderId="12" xfId="775" applyNumberFormat="1" applyFont="1" applyFill="1" applyBorder="1" applyAlignment="1">
      <alignment horizontal="justify" vertical="center" wrapText="1"/>
      <protection/>
    </xf>
    <xf numFmtId="0" fontId="45" fillId="0" borderId="12" xfId="42" applyFont="1" applyFill="1" applyBorder="1" applyAlignment="1">
      <alignment horizontal="justify" vertical="center" wrapText="1"/>
      <protection/>
    </xf>
    <xf numFmtId="2" fontId="45" fillId="0" borderId="12" xfId="775" applyNumberFormat="1" applyFont="1" applyFill="1" applyBorder="1" applyAlignment="1">
      <alignment horizontal="center" vertical="center"/>
      <protection/>
    </xf>
    <xf numFmtId="4" fontId="45" fillId="0" borderId="12" xfId="775" applyNumberFormat="1" applyFont="1" applyFill="1" applyBorder="1" applyAlignment="1">
      <alignment horizontal="center" vertical="center"/>
      <protection/>
    </xf>
    <xf numFmtId="4" fontId="44"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left" vertical="center"/>
      <protection locked="0"/>
    </xf>
    <xf numFmtId="49" fontId="45" fillId="0" borderId="12" xfId="775" applyNumberFormat="1" applyFont="1" applyFill="1" applyBorder="1" applyAlignment="1">
      <alignment horizontal="center" vertical="center" wrapText="1"/>
      <protection/>
    </xf>
    <xf numFmtId="0" fontId="66" fillId="0" borderId="18" xfId="27" applyNumberFormat="1" applyFont="1" applyFill="1" applyBorder="1" applyAlignment="1">
      <alignment vertical="center"/>
      <protection/>
    </xf>
    <xf numFmtId="171" fontId="66" fillId="0" borderId="12" xfId="27" applyNumberFormat="1" applyFont="1" applyFill="1" applyBorder="1" applyAlignment="1" applyProtection="1">
      <alignment horizontal="right" vertical="center"/>
      <protection locked="0"/>
    </xf>
    <xf numFmtId="0" fontId="45" fillId="0" borderId="12" xfId="775" applyFont="1" applyFill="1" applyBorder="1" applyAlignment="1">
      <alignment horizontal="justify" vertical="center" wrapText="1"/>
      <protection/>
    </xf>
    <xf numFmtId="171" fontId="45" fillId="0" borderId="12" xfId="27" applyNumberFormat="1" applyFont="1" applyFill="1" applyBorder="1" applyAlignment="1" applyProtection="1">
      <alignment vertical="center"/>
      <protection locked="0"/>
    </xf>
    <xf numFmtId="164" fontId="45" fillId="32" borderId="12" xfId="27" applyNumberFormat="1" applyFont="1" applyFill="1" applyBorder="1" applyAlignment="1">
      <alignment horizontal="center" vertical="center" wrapText="1"/>
      <protection/>
    </xf>
    <xf numFmtId="49" fontId="45" fillId="0" borderId="12" xfId="27" applyNumberFormat="1" applyFont="1" applyFill="1" applyBorder="1" applyAlignment="1">
      <alignment horizontal="center"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center" vertical="center"/>
      <protection/>
    </xf>
    <xf numFmtId="1" fontId="45" fillId="0" borderId="12" xfId="775" applyNumberFormat="1" applyFont="1" applyFill="1" applyBorder="1" applyAlignment="1">
      <alignment horizontal="justify" vertical="center" wrapText="1"/>
      <protection/>
    </xf>
    <xf numFmtId="1" fontId="45" fillId="0" borderId="12" xfId="27" applyNumberFormat="1" applyFont="1" applyFill="1" applyBorder="1" applyAlignment="1">
      <alignment horizontal="center" vertical="center" wrapText="1"/>
      <protection/>
    </xf>
    <xf numFmtId="4" fontId="45" fillId="0" borderId="12" xfId="27" applyNumberFormat="1" applyFont="1" applyFill="1" applyBorder="1" applyAlignment="1">
      <alignment horizontal="center" vertical="center" wrapText="1"/>
      <protection/>
    </xf>
    <xf numFmtId="1" fontId="45" fillId="0" borderId="12" xfId="775" applyNumberFormat="1" applyFont="1" applyFill="1" applyBorder="1" applyAlignment="1">
      <alignment horizontal="center" vertical="center"/>
      <protection/>
    </xf>
    <xf numFmtId="0" fontId="45" fillId="0" borderId="12" xfId="775" applyFont="1" applyFill="1" applyBorder="1" applyAlignment="1">
      <alignment horizontal="center" vertical="center" wrapText="1"/>
      <protection/>
    </xf>
    <xf numFmtId="2" fontId="45" fillId="0" borderId="12" xfId="775" applyNumberFormat="1" applyFont="1" applyFill="1" applyBorder="1" applyAlignment="1" applyProtection="1">
      <alignment horizontal="center" vertical="center" wrapText="1"/>
      <protection/>
    </xf>
    <xf numFmtId="1" fontId="45" fillId="0" borderId="12" xfId="775" applyNumberFormat="1" applyFont="1" applyFill="1" applyBorder="1" applyAlignment="1" applyProtection="1">
      <alignment horizontal="center" vertical="center" wrapText="1"/>
      <protection/>
    </xf>
    <xf numFmtId="0" fontId="44" fillId="0" borderId="12" xfId="775" applyFont="1" applyFill="1" applyBorder="1" applyAlignment="1">
      <alignment horizontal="justify" vertical="center" wrapText="1"/>
      <protection/>
    </xf>
    <xf numFmtId="0" fontId="45" fillId="0" borderId="12" xfId="736" applyFont="1" applyFill="1" applyBorder="1" applyAlignment="1">
      <alignment horizontal="justify" vertical="center"/>
      <protection/>
    </xf>
    <xf numFmtId="4" fontId="45" fillId="0" borderId="12" xfId="42" applyNumberFormat="1" applyFont="1" applyFill="1" applyBorder="1" applyAlignment="1">
      <alignment horizontal="justify" vertical="center" wrapText="1"/>
      <protection/>
    </xf>
    <xf numFmtId="4" fontId="45" fillId="0" borderId="12" xfId="42" applyNumberFormat="1" applyFont="1" applyFill="1" applyBorder="1" applyAlignment="1">
      <alignment horizontal="center" vertical="center"/>
      <protection/>
    </xf>
    <xf numFmtId="49" fontId="45" fillId="0" borderId="12" xfId="775" applyNumberFormat="1" applyFont="1" applyFill="1" applyBorder="1" applyAlignment="1">
      <alignment horizontal="justify" vertical="center"/>
      <protection/>
    </xf>
    <xf numFmtId="1" fontId="45" fillId="0" borderId="19" xfId="42" applyNumberFormat="1" applyFont="1" applyFill="1" applyBorder="1" applyAlignment="1">
      <alignment horizontal="justify" vertical="center" wrapText="1"/>
      <protection/>
    </xf>
    <xf numFmtId="1" fontId="45" fillId="0" borderId="12" xfId="42" applyNumberFormat="1" applyFont="1" applyFill="1" applyBorder="1" applyAlignment="1">
      <alignment horizontal="center" vertical="center"/>
      <protection/>
    </xf>
    <xf numFmtId="4" fontId="45" fillId="0" borderId="19" xfId="27" applyNumberFormat="1" applyFont="1" applyFill="1" applyBorder="1" applyAlignment="1">
      <alignment horizontal="right" vertical="center"/>
      <protection/>
    </xf>
    <xf numFmtId="171" fontId="45" fillId="0" borderId="19" xfId="27" applyNumberFormat="1" applyFont="1" applyFill="1" applyBorder="1" applyAlignment="1" applyProtection="1">
      <alignment horizontal="right" vertical="center"/>
      <protection locked="0"/>
    </xf>
    <xf numFmtId="3" fontId="45" fillId="0" borderId="12" xfId="42" applyNumberFormat="1" applyFont="1" applyFill="1" applyBorder="1" applyAlignment="1">
      <alignment horizontal="center" vertical="center"/>
      <protection/>
    </xf>
    <xf numFmtId="0" fontId="44" fillId="33" borderId="12" xfId="775" applyFont="1" applyFill="1" applyBorder="1" applyAlignment="1">
      <alignment horizontal="justify" vertical="center"/>
      <protection/>
    </xf>
    <xf numFmtId="0" fontId="45" fillId="33" borderId="12" xfId="775" applyFont="1" applyFill="1" applyBorder="1" applyAlignment="1">
      <alignment horizontal="center" vertical="center"/>
      <protection/>
    </xf>
    <xf numFmtId="4" fontId="44" fillId="33" borderId="12" xfId="42" applyNumberFormat="1" applyFont="1" applyFill="1" applyBorder="1" applyAlignment="1">
      <alignment horizontal="left" vertical="center"/>
      <protection/>
    </xf>
    <xf numFmtId="4" fontId="45" fillId="33" borderId="12" xfId="42" applyNumberFormat="1" applyFont="1" applyFill="1" applyBorder="1" applyAlignment="1">
      <alignment horizontal="center" vertical="center"/>
      <protection/>
    </xf>
    <xf numFmtId="3" fontId="45" fillId="0" borderId="12" xfId="775" applyNumberFormat="1" applyFont="1" applyFill="1" applyBorder="1" applyAlignment="1">
      <alignment horizontal="center" vertical="center" wrapText="1"/>
      <protection/>
    </xf>
    <xf numFmtId="2" fontId="45" fillId="0" borderId="12" xfId="1181" applyNumberFormat="1" applyFont="1" applyFill="1" applyBorder="1" applyAlignment="1">
      <alignment horizontal="justify" vertical="center" wrapText="1"/>
      <protection/>
    </xf>
    <xf numFmtId="0" fontId="45" fillId="0" borderId="12" xfId="1181" applyFont="1" applyFill="1" applyBorder="1" applyAlignment="1">
      <alignment horizontal="center" vertical="center"/>
      <protection/>
    </xf>
    <xf numFmtId="3" fontId="45" fillId="0" borderId="12" xfId="775" applyNumberFormat="1" applyFont="1" applyBorder="1" applyAlignment="1">
      <alignment horizontal="center" vertical="center"/>
      <protection/>
    </xf>
    <xf numFmtId="171" fontId="45" fillId="0" borderId="12" xfId="27" applyNumberFormat="1" applyFont="1" applyBorder="1" applyAlignment="1" applyProtection="1">
      <alignment horizontal="right" vertical="center"/>
      <protection locked="0"/>
    </xf>
    <xf numFmtId="0" fontId="45" fillId="0" borderId="12" xfId="775" applyFont="1" applyBorder="1" applyAlignment="1">
      <alignment horizontal="center" vertical="center"/>
      <protection/>
    </xf>
    <xf numFmtId="3" fontId="45" fillId="0" borderId="12" xfId="42" applyNumberFormat="1" applyFont="1" applyBorder="1" applyAlignment="1">
      <alignment horizontal="justify" vertical="center" wrapText="1"/>
      <protection/>
    </xf>
    <xf numFmtId="49" fontId="45" fillId="35" borderId="12" xfId="27" applyNumberFormat="1" applyFont="1" applyFill="1" applyBorder="1" applyAlignment="1">
      <alignment horizontal="center" vertical="center" wrapText="1"/>
      <protection/>
    </xf>
    <xf numFmtId="49" fontId="44" fillId="35" borderId="12" xfId="27" applyNumberFormat="1" applyFont="1" applyFill="1" applyBorder="1" applyAlignment="1">
      <alignment horizontal="center" vertical="center" wrapText="1"/>
      <protection/>
    </xf>
    <xf numFmtId="0" fontId="45" fillId="35" borderId="12" xfId="27" applyNumberFormat="1" applyFont="1" applyFill="1" applyBorder="1" applyAlignment="1">
      <alignment vertical="center" wrapText="1"/>
      <protection/>
    </xf>
    <xf numFmtId="164" fontId="45" fillId="35" borderId="12" xfId="27" applyNumberFormat="1" applyFont="1" applyFill="1" applyBorder="1" applyAlignment="1">
      <alignment horizontal="center" vertical="center"/>
      <protection/>
    </xf>
    <xf numFmtId="4" fontId="45" fillId="35" borderId="12" xfId="27" applyNumberFormat="1" applyFont="1" applyFill="1" applyBorder="1" applyAlignment="1">
      <alignment horizontal="right" vertical="center"/>
      <protection/>
    </xf>
    <xf numFmtId="171" fontId="45" fillId="35" borderId="12" xfId="27" applyNumberFormat="1" applyFont="1" applyFill="1" applyBorder="1" applyAlignment="1">
      <alignment horizontal="right" vertical="center"/>
      <protection/>
    </xf>
    <xf numFmtId="0" fontId="45" fillId="35" borderId="18" xfId="27" applyNumberFormat="1" applyFont="1" applyFill="1" applyBorder="1" applyAlignment="1">
      <alignment vertical="center"/>
      <protection/>
    </xf>
    <xf numFmtId="49" fontId="44" fillId="0" borderId="12" xfId="27" applyNumberFormat="1" applyFont="1" applyFill="1" applyBorder="1" applyAlignment="1">
      <alignment horizontal="center" vertical="center" wrapText="1"/>
      <protection/>
    </xf>
    <xf numFmtId="0" fontId="45" fillId="0" borderId="12" xfId="27" applyNumberFormat="1" applyFont="1" applyFill="1" applyBorder="1" applyAlignment="1">
      <alignment vertical="center" wrapText="1"/>
      <protection/>
    </xf>
    <xf numFmtId="164" fontId="45" fillId="0" borderId="12" xfId="27" applyNumberFormat="1" applyFont="1" applyFill="1" applyBorder="1" applyAlignment="1">
      <alignment horizontal="center" vertical="center"/>
      <protection/>
    </xf>
    <xf numFmtId="171" fontId="45" fillId="0" borderId="12" xfId="27" applyNumberFormat="1" applyFont="1" applyFill="1" applyBorder="1" applyAlignment="1">
      <alignment horizontal="right" vertical="center"/>
      <protection/>
    </xf>
    <xf numFmtId="49" fontId="45" fillId="0" borderId="12" xfId="27" applyNumberFormat="1" applyFont="1" applyBorder="1" applyAlignment="1">
      <alignment horizontal="center" vertical="center" wrapText="1"/>
      <protection/>
    </xf>
    <xf numFmtId="49" fontId="44" fillId="0" borderId="12" xfId="27" applyNumberFormat="1" applyFont="1" applyBorder="1" applyAlignment="1">
      <alignment horizontal="center" vertical="center" wrapText="1"/>
      <protection/>
    </xf>
    <xf numFmtId="0" fontId="45" fillId="0" borderId="12" xfId="27" applyNumberFormat="1" applyFont="1" applyBorder="1" applyAlignment="1">
      <alignment vertical="center" wrapText="1"/>
      <protection/>
    </xf>
    <xf numFmtId="164" fontId="45" fillId="0" borderId="12" xfId="27" applyNumberFormat="1" applyFont="1" applyBorder="1" applyAlignment="1">
      <alignment horizontal="center" vertical="center"/>
      <protection/>
    </xf>
    <xf numFmtId="171" fontId="45" fillId="0" borderId="12" xfId="27" applyNumberFormat="1" applyFont="1" applyBorder="1" applyAlignment="1">
      <alignment horizontal="right" vertical="center"/>
      <protection/>
    </xf>
    <xf numFmtId="0" fontId="45" fillId="0" borderId="18" xfId="27" applyNumberFormat="1" applyFont="1" applyBorder="1" applyAlignment="1">
      <alignment vertical="center"/>
      <protection/>
    </xf>
    <xf numFmtId="0" fontId="45" fillId="0" borderId="12" xfId="775" applyFont="1" applyFill="1" applyBorder="1" applyAlignment="1">
      <alignment horizontal="center" vertical="center"/>
      <protection/>
    </xf>
    <xf numFmtId="3" fontId="45" fillId="0" borderId="12" xfId="42" applyNumberFormat="1"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3" fontId="45" fillId="0" borderId="12" xfId="42" applyNumberFormat="1" applyFont="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3" fontId="45" fillId="0" borderId="12" xfId="42" applyNumberFormat="1" applyFont="1" applyBorder="1" applyAlignment="1">
      <alignment horizontal="justify" vertical="center"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3" fontId="45" fillId="0" borderId="12" xfId="42" applyNumberFormat="1" applyFont="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3" fontId="45" fillId="0" borderId="12" xfId="42" applyNumberFormat="1" applyFont="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0" fontId="45" fillId="0" borderId="12" xfId="736"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3" fontId="45" fillId="0" borderId="12" xfId="42" applyNumberFormat="1" applyFont="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0" fontId="45" fillId="0" borderId="18" xfId="27" applyNumberFormat="1" applyFont="1" applyFill="1" applyBorder="1" applyAlignment="1">
      <alignment vertical="center"/>
      <protection/>
    </xf>
    <xf numFmtId="3" fontId="45" fillId="0" borderId="12" xfId="42" applyNumberFormat="1" applyFont="1" applyBorder="1" applyAlignment="1">
      <alignment horizontal="justify" vertical="center" wrapText="1"/>
      <protection/>
    </xf>
    <xf numFmtId="0" fontId="45" fillId="0" borderId="20" xfId="2058" applyFont="1" applyFill="1" applyBorder="1" applyAlignment="1">
      <alignment horizontal="justify" vertical="top" wrapText="1"/>
      <protection/>
    </xf>
    <xf numFmtId="1" fontId="45" fillId="37" borderId="12" xfId="775" applyNumberFormat="1" applyFont="1" applyFill="1" applyBorder="1" applyAlignment="1">
      <alignment horizontal="justify" vertical="center" wrapText="1"/>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2" xfId="1181" applyFont="1" applyFill="1" applyBorder="1" applyAlignment="1">
      <alignment horizontal="center" vertical="center"/>
      <protection/>
    </xf>
    <xf numFmtId="2" fontId="45" fillId="0" borderId="12" xfId="1181" applyNumberFormat="1" applyFont="1" applyFill="1" applyBorder="1" applyAlignment="1">
      <alignment horizontal="justify" vertical="center" wrapText="1"/>
      <protection/>
    </xf>
    <xf numFmtId="49" fontId="44" fillId="30" borderId="12" xfId="775" applyNumberFormat="1" applyFont="1" applyFill="1" applyBorder="1" applyAlignment="1">
      <alignment horizontal="center" vertical="center" wrapText="1"/>
      <protection/>
    </xf>
    <xf numFmtId="0" fontId="44" fillId="30" borderId="12" xfId="775" applyFont="1" applyFill="1" applyBorder="1" applyAlignment="1">
      <alignment horizontal="center" vertical="center" wrapText="1"/>
      <protection/>
    </xf>
    <xf numFmtId="4" fontId="44" fillId="30" borderId="12" xfId="775" applyNumberFormat="1" applyFont="1" applyFill="1" applyBorder="1" applyAlignment="1">
      <alignment horizontal="center" vertical="center" wrapText="1"/>
      <protection/>
    </xf>
    <xf numFmtId="171" fontId="44" fillId="30" borderId="12" xfId="775" applyNumberFormat="1" applyFont="1" applyFill="1" applyBorder="1" applyAlignment="1" applyProtection="1">
      <alignment horizontal="center" vertical="center" wrapText="1"/>
      <protection locked="0"/>
    </xf>
    <xf numFmtId="0" fontId="69" fillId="30" borderId="18" xfId="27" applyNumberFormat="1" applyFont="1" applyFill="1" applyBorder="1" applyAlignment="1">
      <alignment vertical="center"/>
      <protection/>
    </xf>
    <xf numFmtId="2" fontId="45" fillId="38" borderId="12" xfId="27" applyNumberFormat="1" applyFont="1" applyFill="1" applyBorder="1" applyAlignment="1">
      <alignment horizontal="center" vertical="center" wrapText="1"/>
      <protection/>
    </xf>
    <xf numFmtId="49" fontId="44" fillId="38" borderId="12" xfId="27" applyNumberFormat="1" applyFont="1" applyFill="1" applyBorder="1" applyAlignment="1">
      <alignment horizontal="center" vertical="center" wrapText="1"/>
      <protection/>
    </xf>
    <xf numFmtId="0" fontId="38" fillId="38" borderId="12" xfId="775" applyFont="1" applyFill="1" applyBorder="1" applyAlignment="1">
      <alignment horizontal="justify" vertical="center"/>
      <protection/>
    </xf>
    <xf numFmtId="164" fontId="45" fillId="38" borderId="12" xfId="27" applyNumberFormat="1" applyFont="1" applyFill="1" applyBorder="1" applyAlignment="1">
      <alignment horizontal="center" vertical="center" wrapText="1"/>
      <protection/>
    </xf>
    <xf numFmtId="4" fontId="45" fillId="38" borderId="12" xfId="27" applyNumberFormat="1" applyFont="1" applyFill="1" applyBorder="1" applyAlignment="1">
      <alignment horizontal="right" vertical="center"/>
      <protection/>
    </xf>
    <xf numFmtId="171" fontId="45" fillId="38" borderId="12" xfId="27" applyNumberFormat="1" applyFont="1" applyFill="1" applyBorder="1" applyAlignment="1" applyProtection="1">
      <alignment horizontal="right" vertical="center"/>
      <protection locked="0"/>
    </xf>
    <xf numFmtId="171" fontId="44" fillId="38" borderId="12" xfId="27" applyNumberFormat="1" applyFont="1" applyFill="1" applyBorder="1" applyAlignment="1" applyProtection="1">
      <alignment horizontal="right" vertical="center"/>
      <protection locked="0"/>
    </xf>
    <xf numFmtId="0" fontId="45" fillId="38" borderId="18" xfId="27" applyNumberFormat="1" applyFont="1" applyFill="1" applyBorder="1" applyAlignment="1">
      <alignment vertical="center"/>
      <protection/>
    </xf>
    <xf numFmtId="2" fontId="45" fillId="32" borderId="12" xfId="27" applyNumberFormat="1" applyFont="1" applyFill="1" applyBorder="1" applyAlignment="1">
      <alignment horizontal="center" vertical="center" wrapText="1"/>
      <protection/>
    </xf>
    <xf numFmtId="49" fontId="44" fillId="32" borderId="12" xfId="27" applyNumberFormat="1" applyFont="1" applyFill="1" applyBorder="1" applyAlignment="1">
      <alignment horizontal="center" vertical="center" wrapText="1"/>
      <protection/>
    </xf>
    <xf numFmtId="0" fontId="44" fillId="32" borderId="12" xfId="775" applyFont="1" applyFill="1" applyBorder="1" applyAlignment="1">
      <alignment horizontal="justify" vertical="center"/>
      <protection/>
    </xf>
    <xf numFmtId="2" fontId="45" fillId="32" borderId="12" xfId="775" applyNumberFormat="1" applyFont="1" applyFill="1" applyBorder="1" applyAlignment="1">
      <alignment horizontal="center" vertical="center"/>
      <protection/>
    </xf>
    <xf numFmtId="4" fontId="45" fillId="32" borderId="12" xfId="27" applyNumberFormat="1" applyFont="1" applyFill="1" applyBorder="1" applyAlignment="1">
      <alignment horizontal="right" vertical="center"/>
      <protection/>
    </xf>
    <xf numFmtId="171" fontId="45" fillId="32" borderId="12" xfId="27" applyNumberFormat="1" applyFont="1" applyFill="1" applyBorder="1" applyAlignment="1" applyProtection="1">
      <alignment horizontal="right" vertical="center"/>
      <protection locked="0"/>
    </xf>
    <xf numFmtId="171" fontId="44" fillId="32" borderId="12" xfId="27" applyNumberFormat="1" applyFont="1" applyFill="1" applyBorder="1" applyAlignment="1" applyProtection="1">
      <alignment horizontal="right" vertical="center"/>
      <protection locked="0"/>
    </xf>
    <xf numFmtId="0" fontId="69" fillId="32" borderId="18" xfId="27" applyNumberFormat="1" applyFont="1" applyFill="1" applyBorder="1" applyAlignment="1">
      <alignment vertical="center"/>
      <protection/>
    </xf>
    <xf numFmtId="2" fontId="45" fillId="33" borderId="12" xfId="27" applyNumberFormat="1" applyFont="1" applyFill="1" applyBorder="1" applyAlignment="1">
      <alignment horizontal="center" vertical="center" wrapText="1"/>
      <protection/>
    </xf>
    <xf numFmtId="49" fontId="44" fillId="33" borderId="12" xfId="27" applyNumberFormat="1" applyFont="1" applyFill="1" applyBorder="1" applyAlignment="1">
      <alignment horizontal="center" vertical="center" wrapText="1"/>
      <protection/>
    </xf>
    <xf numFmtId="0" fontId="44" fillId="33" borderId="12" xfId="775" applyFont="1" applyFill="1" applyBorder="1" applyAlignment="1">
      <alignment horizontal="justify" vertical="center"/>
      <protection/>
    </xf>
    <xf numFmtId="164" fontId="45" fillId="33" borderId="12" xfId="27" applyNumberFormat="1" applyFont="1" applyFill="1" applyBorder="1" applyAlignment="1">
      <alignment horizontal="center" vertical="center" wrapText="1"/>
      <protection/>
    </xf>
    <xf numFmtId="4" fontId="45" fillId="33" borderId="12" xfId="27" applyNumberFormat="1" applyFont="1" applyFill="1" applyBorder="1" applyAlignment="1">
      <alignment horizontal="right" vertical="center"/>
      <protection/>
    </xf>
    <xf numFmtId="171" fontId="45" fillId="33" borderId="12" xfId="27" applyNumberFormat="1" applyFont="1" applyFill="1" applyBorder="1" applyAlignment="1" applyProtection="1">
      <alignment horizontal="right" vertical="center"/>
      <protection locked="0"/>
    </xf>
    <xf numFmtId="171" fontId="44" fillId="33" borderId="12" xfId="27" applyNumberFormat="1" applyFont="1" applyFill="1" applyBorder="1" applyAlignment="1" applyProtection="1">
      <alignment horizontal="right" vertical="center"/>
      <protection locked="0"/>
    </xf>
    <xf numFmtId="0" fontId="69" fillId="0" borderId="18" xfId="27" applyNumberFormat="1" applyFont="1" applyBorder="1" applyAlignment="1">
      <alignment vertical="center"/>
      <protection/>
    </xf>
    <xf numFmtId="2" fontId="45" fillId="0" borderId="12" xfId="27" applyNumberFormat="1" applyFont="1" applyFill="1" applyBorder="1" applyAlignment="1">
      <alignment horizontal="center" vertical="center" wrapText="1"/>
      <protection/>
    </xf>
    <xf numFmtId="49" fontId="45" fillId="0" borderId="12" xfId="27" applyNumberFormat="1" applyFont="1" applyFill="1" applyBorder="1" applyAlignment="1">
      <alignment horizontal="center" vertical="center" wrapText="1"/>
      <protection/>
    </xf>
    <xf numFmtId="2" fontId="45" fillId="0" borderId="12" xfId="41" applyNumberFormat="1" applyFont="1" applyFill="1" applyBorder="1" applyAlignment="1">
      <alignment horizontal="center" vertical="center"/>
      <protection/>
    </xf>
    <xf numFmtId="0" fontId="45" fillId="0" borderId="12" xfId="740" applyFont="1" applyFill="1" applyBorder="1" applyAlignment="1">
      <alignment horizontal="justify" vertical="center" wrapText="1"/>
      <protection/>
    </xf>
    <xf numFmtId="4" fontId="45" fillId="0" borderId="12" xfId="775" applyNumberFormat="1" applyFont="1" applyFill="1" applyBorder="1" applyAlignment="1">
      <alignment horizontal="center" vertical="center"/>
      <protection/>
    </xf>
    <xf numFmtId="0" fontId="45" fillId="0" borderId="0" xfId="0" applyFont="1" applyAlignment="1">
      <alignment horizontal="justify" vertical="center" wrapText="1"/>
    </xf>
    <xf numFmtId="0" fontId="45" fillId="0" borderId="12" xfId="0" applyFont="1" applyBorder="1" applyAlignment="1">
      <alignment horizontal="justify" vertical="center" wrapText="1"/>
    </xf>
    <xf numFmtId="0" fontId="45" fillId="0" borderId="12" xfId="775" applyFont="1" applyFill="1" applyBorder="1" applyAlignment="1">
      <alignment horizontal="justify" vertical="center" wrapText="1"/>
      <protection/>
    </xf>
    <xf numFmtId="164" fontId="45" fillId="0" borderId="12" xfId="27" applyNumberFormat="1" applyFont="1" applyFill="1" applyBorder="1" applyAlignment="1">
      <alignment horizontal="center" vertical="center" wrapText="1"/>
      <protection/>
    </xf>
    <xf numFmtId="171" fontId="44" fillId="0" borderId="12" xfId="27" applyNumberFormat="1" applyFont="1" applyFill="1" applyBorder="1" applyAlignment="1" applyProtection="1">
      <alignment horizontal="right" vertical="center"/>
      <protection locked="0"/>
    </xf>
    <xf numFmtId="0" fontId="45" fillId="0" borderId="12" xfId="27" applyNumberFormat="1" applyFont="1" applyBorder="1" applyAlignment="1">
      <alignment horizontal="justify" vertical="center" wrapText="1"/>
      <protection/>
    </xf>
    <xf numFmtId="49" fontId="45" fillId="0" borderId="12" xfId="775" applyNumberFormat="1" applyFont="1" applyFill="1" applyBorder="1" applyAlignment="1">
      <alignment horizontal="center" vertical="center"/>
      <protection/>
    </xf>
    <xf numFmtId="171" fontId="45" fillId="0" borderId="12" xfId="27" applyNumberFormat="1" applyFont="1" applyBorder="1" applyAlignment="1">
      <alignment horizontal="right" vertical="center"/>
      <protection/>
    </xf>
    <xf numFmtId="0" fontId="71" fillId="0" borderId="12" xfId="0" applyFont="1" applyBorder="1" applyAlignment="1">
      <alignment horizontal="justify" vertical="center" wrapText="1"/>
    </xf>
    <xf numFmtId="49" fontId="45" fillId="35" borderId="12" xfId="27" applyNumberFormat="1" applyFont="1" applyFill="1" applyBorder="1" applyAlignment="1">
      <alignment horizontal="center" vertical="center" wrapText="1"/>
      <protection/>
    </xf>
    <xf numFmtId="49" fontId="44" fillId="35" borderId="12" xfId="27" applyNumberFormat="1" applyFont="1" applyFill="1" applyBorder="1" applyAlignment="1">
      <alignment horizontal="center" vertical="center" wrapText="1"/>
      <protection/>
    </xf>
    <xf numFmtId="0" fontId="45" fillId="35" borderId="12" xfId="27" applyNumberFormat="1" applyFont="1" applyFill="1" applyBorder="1" applyAlignment="1">
      <alignment horizontal="justify" vertical="center" wrapText="1"/>
      <protection/>
    </xf>
    <xf numFmtId="164" fontId="45" fillId="35" borderId="12" xfId="27" applyNumberFormat="1" applyFont="1" applyFill="1" applyBorder="1" applyAlignment="1">
      <alignment horizontal="center" vertical="center"/>
      <protection/>
    </xf>
    <xf numFmtId="4" fontId="45" fillId="35" borderId="12" xfId="27" applyNumberFormat="1" applyFont="1" applyFill="1" applyBorder="1" applyAlignment="1">
      <alignment horizontal="right" vertical="center"/>
      <protection/>
    </xf>
    <xf numFmtId="171" fontId="45" fillId="35" borderId="12" xfId="27" applyNumberFormat="1" applyFont="1" applyFill="1" applyBorder="1" applyAlignment="1">
      <alignment horizontal="right" vertical="center"/>
      <protection/>
    </xf>
    <xf numFmtId="0" fontId="45" fillId="35" borderId="18" xfId="27" applyNumberFormat="1" applyFont="1" applyFill="1" applyBorder="1" applyAlignment="1">
      <alignment vertical="center"/>
      <protection/>
    </xf>
    <xf numFmtId="49" fontId="72" fillId="39" borderId="12" xfId="27" applyNumberFormat="1" applyFont="1" applyFill="1" applyBorder="1" applyAlignment="1">
      <alignment horizontal="center" vertical="center" wrapText="1"/>
      <protection/>
    </xf>
    <xf numFmtId="49" fontId="73" fillId="39" borderId="12" xfId="27" applyNumberFormat="1" applyFont="1" applyFill="1" applyBorder="1" applyAlignment="1">
      <alignment horizontal="center" vertical="center" wrapText="1"/>
      <protection/>
    </xf>
    <xf numFmtId="0" fontId="72" fillId="39" borderId="12" xfId="27" applyNumberFormat="1" applyFont="1" applyFill="1" applyBorder="1" applyAlignment="1">
      <alignment horizontal="justify" vertical="center" wrapText="1"/>
      <protection/>
    </xf>
    <xf numFmtId="164" fontId="72" fillId="39" borderId="12" xfId="27" applyNumberFormat="1" applyFont="1" applyFill="1" applyBorder="1" applyAlignment="1">
      <alignment horizontal="center" vertical="center"/>
      <protection/>
    </xf>
    <xf numFmtId="4" fontId="72" fillId="39" borderId="12" xfId="27" applyNumberFormat="1" applyFont="1" applyFill="1" applyBorder="1" applyAlignment="1">
      <alignment horizontal="right" vertical="center"/>
      <protection/>
    </xf>
    <xf numFmtId="171" fontId="72" fillId="39" borderId="12" xfId="27" applyNumberFormat="1" applyFont="1" applyFill="1" applyBorder="1" applyAlignment="1">
      <alignment horizontal="right" vertical="center"/>
      <protection/>
    </xf>
    <xf numFmtId="0" fontId="72" fillId="39" borderId="18" xfId="27" applyNumberFormat="1" applyFont="1" applyFill="1" applyBorder="1" applyAlignment="1">
      <alignment vertical="center"/>
      <protection/>
    </xf>
    <xf numFmtId="49" fontId="69" fillId="0" borderId="12" xfId="27" applyNumberFormat="1" applyFont="1" applyBorder="1" applyAlignment="1">
      <alignment horizontal="center" vertical="center" wrapText="1"/>
      <protection/>
    </xf>
    <xf numFmtId="49" fontId="74" fillId="0" borderId="12" xfId="27" applyNumberFormat="1" applyFont="1" applyBorder="1" applyAlignment="1">
      <alignment horizontal="center" vertical="center" wrapText="1"/>
      <protection/>
    </xf>
    <xf numFmtId="0" fontId="69" fillId="0" borderId="12" xfId="27" applyNumberFormat="1" applyFont="1" applyBorder="1" applyAlignment="1">
      <alignment horizontal="justify" vertical="center" wrapText="1"/>
      <protection/>
    </xf>
    <xf numFmtId="164" fontId="69" fillId="0" borderId="12" xfId="27" applyNumberFormat="1" applyFont="1" applyBorder="1" applyAlignment="1">
      <alignment horizontal="center" vertical="center"/>
      <protection/>
    </xf>
    <xf numFmtId="4" fontId="69" fillId="0" borderId="12" xfId="27" applyNumberFormat="1" applyFont="1" applyFill="1" applyBorder="1" applyAlignment="1">
      <alignment horizontal="right" vertical="center"/>
      <protection/>
    </xf>
    <xf numFmtId="171" fontId="69" fillId="0" borderId="12" xfId="27" applyNumberFormat="1" applyFont="1" applyBorder="1" applyAlignment="1">
      <alignment horizontal="right" vertical="center"/>
      <protection/>
    </xf>
    <xf numFmtId="2" fontId="45" fillId="0" borderId="12" xfId="775" applyNumberFormat="1" applyFont="1" applyFill="1" applyBorder="1" applyAlignment="1">
      <alignment horizontal="center" vertical="center"/>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3" fontId="45" fillId="0" borderId="12" xfId="775" applyNumberFormat="1" applyFont="1" applyFill="1" applyBorder="1" applyAlignment="1">
      <alignment horizontal="justify" vertical="center" wrapText="1"/>
      <protection/>
    </xf>
    <xf numFmtId="1" fontId="45" fillId="0" borderId="12" xfId="775" applyNumberFormat="1" applyFont="1" applyFill="1" applyBorder="1" applyAlignment="1">
      <alignment horizontal="justify" vertical="center" wrapText="1"/>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1" fontId="45" fillId="0" borderId="12" xfId="775" applyNumberFormat="1" applyFont="1" applyFill="1" applyBorder="1" applyAlignment="1">
      <alignment horizontal="center" vertical="center"/>
      <protection/>
    </xf>
    <xf numFmtId="1" fontId="45" fillId="0" borderId="12" xfId="775" applyNumberFormat="1" applyFont="1" applyFill="1" applyBorder="1" applyAlignment="1">
      <alignment horizontal="justify" vertical="center"/>
      <protection/>
    </xf>
    <xf numFmtId="49" fontId="45" fillId="0" borderId="12" xfId="775" applyNumberFormat="1" applyFont="1" applyFill="1" applyBorder="1" applyAlignment="1">
      <alignment horizontal="center" vertical="center"/>
      <protection/>
    </xf>
    <xf numFmtId="2" fontId="45" fillId="0" borderId="12" xfId="1181" applyNumberFormat="1" applyFont="1" applyFill="1" applyBorder="1" applyAlignment="1">
      <alignment horizontal="justify" vertical="center" wrapText="1"/>
      <protection/>
    </xf>
    <xf numFmtId="0" fontId="45" fillId="0" borderId="12" xfId="1181" applyFont="1" applyFill="1" applyBorder="1" applyAlignment="1">
      <alignment horizontal="center" vertical="center"/>
      <protection/>
    </xf>
    <xf numFmtId="2" fontId="44" fillId="30" borderId="12" xfId="1181" applyNumberFormat="1" applyFont="1" applyFill="1" applyBorder="1" applyAlignment="1">
      <alignment horizontal="justify" vertical="center" wrapText="1"/>
      <protection/>
    </xf>
    <xf numFmtId="2" fontId="44" fillId="0" borderId="12" xfId="1181" applyNumberFormat="1" applyFont="1" applyFill="1" applyBorder="1" applyAlignment="1">
      <alignment horizontal="justify" vertical="center" wrapText="1"/>
      <protection/>
    </xf>
    <xf numFmtId="2" fontId="50" fillId="0" borderId="12" xfId="1087" applyNumberFormat="1" applyFont="1" applyFill="1" applyBorder="1" applyAlignment="1">
      <alignment horizontal="justify" vertical="center" wrapText="1"/>
      <protection/>
    </xf>
    <xf numFmtId="0" fontId="45" fillId="0" borderId="12" xfId="775" applyFont="1" applyFill="1" applyBorder="1" applyAlignment="1">
      <alignment horizontal="justify" vertical="center" wrapText="1"/>
      <protection/>
    </xf>
    <xf numFmtId="0" fontId="45" fillId="0" borderId="12" xfId="775" applyFont="1" applyFill="1" applyBorder="1" applyAlignment="1">
      <alignment horizontal="center" vertical="center"/>
      <protection/>
    </xf>
    <xf numFmtId="0" fontId="45" fillId="0" borderId="12" xfId="42" applyFont="1" applyFill="1" applyBorder="1" applyAlignment="1">
      <alignment horizontal="justify" vertical="center" wrapText="1"/>
      <protection/>
    </xf>
    <xf numFmtId="0" fontId="45" fillId="0" borderId="18" xfId="27" applyNumberFormat="1" applyFont="1" applyFill="1" applyBorder="1" applyAlignment="1">
      <alignment vertical="center"/>
      <protection/>
    </xf>
    <xf numFmtId="0" fontId="45" fillId="0" borderId="12" xfId="1181" applyFont="1" applyFill="1" applyBorder="1" applyAlignment="1">
      <alignment horizontal="center" vertical="center"/>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0" fontId="45" fillId="0" borderId="12" xfId="775" applyFont="1" applyFill="1" applyBorder="1" applyAlignment="1">
      <alignment horizontal="center" vertical="center"/>
      <protection/>
    </xf>
    <xf numFmtId="49" fontId="45" fillId="0" borderId="12" xfId="775" applyNumberFormat="1" applyFont="1" applyFill="1" applyBorder="1" applyAlignment="1">
      <alignment horizontal="center" vertical="center" wrapText="1"/>
      <protection/>
    </xf>
    <xf numFmtId="4" fontId="45" fillId="0" borderId="12" xfId="27" applyNumberFormat="1" applyFont="1" applyFill="1" applyBorder="1" applyAlignment="1">
      <alignment horizontal="right" vertical="center"/>
      <protection/>
    </xf>
    <xf numFmtId="171" fontId="45" fillId="0" borderId="12" xfId="27" applyNumberFormat="1" applyFont="1" applyFill="1" applyBorder="1" applyAlignment="1" applyProtection="1">
      <alignment horizontal="right" vertical="center"/>
      <protection locked="0"/>
    </xf>
    <xf numFmtId="0" fontId="45" fillId="0" borderId="18" xfId="27" applyNumberFormat="1" applyFont="1" applyFill="1" applyBorder="1" applyAlignment="1">
      <alignment vertical="center"/>
      <protection/>
    </xf>
    <xf numFmtId="0" fontId="49" fillId="0" borderId="12" xfId="775" applyFont="1" applyFill="1" applyBorder="1" applyAlignment="1">
      <alignment horizontal="justify" vertical="center" wrapText="1"/>
      <protection/>
    </xf>
    <xf numFmtId="1" fontId="45" fillId="0" borderId="12" xfId="775" applyNumberFormat="1" applyFont="1" applyFill="1" applyBorder="1" applyAlignment="1">
      <alignment horizontal="center" vertical="center"/>
      <protection/>
    </xf>
    <xf numFmtId="0" fontId="45" fillId="0" borderId="12" xfId="0" applyFont="1" applyFill="1" applyBorder="1" applyAlignment="1" quotePrefix="1">
      <alignment horizontal="justify" vertical="center" wrapText="1"/>
    </xf>
    <xf numFmtId="2" fontId="42" fillId="0" borderId="0" xfId="27" applyNumberFormat="1" applyFont="1" applyBorder="1" applyAlignment="1">
      <alignment horizontal="center" vertical="center"/>
      <protection/>
    </xf>
    <xf numFmtId="2" fontId="38" fillId="0" borderId="0" xfId="27" applyNumberFormat="1" applyFont="1" applyBorder="1" applyAlignment="1">
      <alignment horizontal="center" vertical="center"/>
      <protection/>
    </xf>
    <xf numFmtId="0" fontId="4" fillId="0" borderId="0" xfId="27" applyFont="1" applyFill="1" applyAlignment="1">
      <alignment horizontal="center"/>
      <protection/>
    </xf>
    <xf numFmtId="0" fontId="3" fillId="0" borderId="0" xfId="27" applyFont="1" applyFill="1" applyAlignment="1">
      <alignment horizontal="center" wrapText="1"/>
      <protection/>
    </xf>
    <xf numFmtId="0" fontId="3" fillId="0" borderId="0" xfId="27" applyFont="1" applyFill="1" applyAlignment="1">
      <alignment/>
      <protection/>
    </xf>
    <xf numFmtId="0" fontId="3" fillId="0" borderId="0" xfId="27" applyFont="1" applyFill="1" applyAlignment="1">
      <alignment wrapText="1"/>
      <protection/>
    </xf>
  </cellXfs>
  <cellStyles count="3172">
    <cellStyle name="Normal" xfId="0"/>
    <cellStyle name="Percent" xfId="15"/>
    <cellStyle name="Currency" xfId="16"/>
    <cellStyle name="Currency [0]" xfId="17"/>
    <cellStyle name="Comma" xfId="18"/>
    <cellStyle name="Comma [0]" xfId="19"/>
    <cellStyle name="Comma 2" xfId="20"/>
    <cellStyle name="Comma 2 2" xfId="21"/>
    <cellStyle name="Comma 3" xfId="22"/>
    <cellStyle name="Comma 4" xfId="23"/>
    <cellStyle name="kolona B" xfId="24"/>
    <cellStyle name="Naslov" xfId="25"/>
    <cellStyle name="Normal 18" xfId="26"/>
    <cellStyle name="Normal 2" xfId="27"/>
    <cellStyle name="Normal 2 2" xfId="28"/>
    <cellStyle name="Normal 2 2 2" xfId="29"/>
    <cellStyle name="Normal 2 2 3" xfId="30"/>
    <cellStyle name="Normal 2 2_TENDER" xfId="31"/>
    <cellStyle name="Normal 2 3" xfId="32"/>
    <cellStyle name="Normal 2 3 2" xfId="33"/>
    <cellStyle name="Normal 2 3 3" xfId="34"/>
    <cellStyle name="Normal 2 3_TENDER" xfId="35"/>
    <cellStyle name="Normal 2_01_ZG HOLDING_TROSKOVNIK_II_faza_090211" xfId="36"/>
    <cellStyle name="Normal 3" xfId="37"/>
    <cellStyle name="Normal 4" xfId="38"/>
    <cellStyle name="Normal 5" xfId="39"/>
    <cellStyle name="Normal 6" xfId="40"/>
    <cellStyle name="Normal_a - Uredjaj_Novigrad_Gradjevinski_Radovi" xfId="41"/>
    <cellStyle name="Normal_Troskovnik_Kanalizacija" xfId="42"/>
    <cellStyle name="Obično_Cijevni dio1" xfId="43"/>
    <cellStyle name="Percent 2" xfId="44"/>
    <cellStyle name="Ukupno" xfId="45"/>
    <cellStyle name="Ukupno 2" xfId="46"/>
    <cellStyle name="Ukupno_TENDER" xfId="47"/>
    <cellStyle name="20% - Accent1 2" xfId="48"/>
    <cellStyle name="20% - Accent1 2 2" xfId="49"/>
    <cellStyle name="20% - Accent1 2 2 2" xfId="50"/>
    <cellStyle name="20% - Accent1 2 3" xfId="51"/>
    <cellStyle name="20% - Accent2 2" xfId="52"/>
    <cellStyle name="20% - Accent2 2 2" xfId="53"/>
    <cellStyle name="20% - Accent2 2 2 2" xfId="54"/>
    <cellStyle name="20% - Accent2 2 3" xfId="55"/>
    <cellStyle name="20% - Accent3 2" xfId="56"/>
    <cellStyle name="20% - Accent3 2 2" xfId="57"/>
    <cellStyle name="20% - Accent3 2 2 2" xfId="58"/>
    <cellStyle name="20% - Accent3 2 3" xfId="59"/>
    <cellStyle name="20% - Accent4 2" xfId="60"/>
    <cellStyle name="20% - Accent4 2 2" xfId="61"/>
    <cellStyle name="20% - Accent4 2 2 2" xfId="62"/>
    <cellStyle name="20% - Accent4 2 3" xfId="63"/>
    <cellStyle name="20% - Accent5 2" xfId="64"/>
    <cellStyle name="20% - Accent5 2 2" xfId="65"/>
    <cellStyle name="20% - Accent5 2 2 2" xfId="66"/>
    <cellStyle name="20% - Accent5 2 3" xfId="67"/>
    <cellStyle name="20% - Accent6 2" xfId="68"/>
    <cellStyle name="20% - Accent6 2 2" xfId="69"/>
    <cellStyle name="20% - Accent6 2 2 2" xfId="70"/>
    <cellStyle name="20% - Accent6 2 3" xfId="71"/>
    <cellStyle name="20% - Isticanje1" xfId="72"/>
    <cellStyle name="20% - Isticanje1 2" xfId="73"/>
    <cellStyle name="20% - Isticanje1 2 2" xfId="74"/>
    <cellStyle name="20% - Isticanje1 2 2 2" xfId="75"/>
    <cellStyle name="20% - Isticanje1 2 3" xfId="76"/>
    <cellStyle name="20% - Isticanje1 3" xfId="77"/>
    <cellStyle name="20% - Isticanje1 3 2" xfId="78"/>
    <cellStyle name="20% - Isticanje1 4" xfId="79"/>
    <cellStyle name="20% - Isticanje1_Troskovnik_ TIPSKI_2_MALE" xfId="80"/>
    <cellStyle name="20% - Isticanje2" xfId="81"/>
    <cellStyle name="20% - Isticanje2 2" xfId="82"/>
    <cellStyle name="20% - Isticanje2 2 2" xfId="83"/>
    <cellStyle name="20% - Isticanje2 2 2 2" xfId="84"/>
    <cellStyle name="20% - Isticanje2 2 3" xfId="85"/>
    <cellStyle name="20% - Isticanje2 3" xfId="86"/>
    <cellStyle name="20% - Isticanje2 3 2" xfId="87"/>
    <cellStyle name="20% - Isticanje2 4" xfId="88"/>
    <cellStyle name="20% - Isticanje2_Troskovnik_ TIPSKI_2_MALE" xfId="89"/>
    <cellStyle name="20% - Isticanje3" xfId="90"/>
    <cellStyle name="20% - Isticanje3 2" xfId="91"/>
    <cellStyle name="20% - Isticanje3 2 2" xfId="92"/>
    <cellStyle name="20% - Isticanje3 2 2 2" xfId="93"/>
    <cellStyle name="20% - Isticanje3 2 3" xfId="94"/>
    <cellStyle name="20% - Isticanje3 3" xfId="95"/>
    <cellStyle name="20% - Isticanje3 3 2" xfId="96"/>
    <cellStyle name="20% - Isticanje3 4" xfId="97"/>
    <cellStyle name="20% - Isticanje3_Troskovnik_ TIPSKI_2_MALE" xfId="98"/>
    <cellStyle name="20% - Isticanje4" xfId="99"/>
    <cellStyle name="20% - Isticanje4 2" xfId="100"/>
    <cellStyle name="20% - Isticanje4 2 2" xfId="101"/>
    <cellStyle name="20% - Isticanje4 2 2 2" xfId="102"/>
    <cellStyle name="20% - Isticanje4 2 3" xfId="103"/>
    <cellStyle name="20% - Isticanje4 3" xfId="104"/>
    <cellStyle name="20% - Isticanje4 3 2" xfId="105"/>
    <cellStyle name="20% - Isticanje4 4" xfId="106"/>
    <cellStyle name="20% - Isticanje4_Troskovnik_ TIPSKI_2_MALE" xfId="107"/>
    <cellStyle name="20% - Isticanje5" xfId="108"/>
    <cellStyle name="20% - Isticanje5 2" xfId="109"/>
    <cellStyle name="20% - Isticanje5 2 2" xfId="110"/>
    <cellStyle name="20% - Isticanje5 2 2 2" xfId="111"/>
    <cellStyle name="20% - Isticanje5 2 3" xfId="112"/>
    <cellStyle name="20% - Isticanje5 3" xfId="113"/>
    <cellStyle name="20% - Isticanje5 3 2" xfId="114"/>
    <cellStyle name="20% - Isticanje5 4" xfId="115"/>
    <cellStyle name="20% - Isticanje5_Troskovnik_ TIPSKI_2_MALE" xfId="116"/>
    <cellStyle name="20% - Isticanje6" xfId="117"/>
    <cellStyle name="20% - Isticanje6 2" xfId="118"/>
    <cellStyle name="20% - Isticanje6 2 2" xfId="119"/>
    <cellStyle name="20% - Isticanje6 2 2 2" xfId="120"/>
    <cellStyle name="20% - Isticanje6 2 3" xfId="121"/>
    <cellStyle name="20% - Isticanje6 3" xfId="122"/>
    <cellStyle name="20% - Isticanje6 3 2" xfId="123"/>
    <cellStyle name="20% - Isticanje6 4" xfId="124"/>
    <cellStyle name="20% - Isticanje6_Troskovnik_ TIPSKI_2_MALE" xfId="125"/>
    <cellStyle name="40% - Accent1 2" xfId="126"/>
    <cellStyle name="40% - Accent1 2 2" xfId="127"/>
    <cellStyle name="40% - Accent1 2 2 2" xfId="128"/>
    <cellStyle name="40% - Accent1 2 3" xfId="129"/>
    <cellStyle name="40% - Accent2 2" xfId="130"/>
    <cellStyle name="40% - Accent2 2 2" xfId="131"/>
    <cellStyle name="40% - Accent2 2 2 2" xfId="132"/>
    <cellStyle name="40% - Accent2 2 3" xfId="133"/>
    <cellStyle name="40% - Accent3 2" xfId="134"/>
    <cellStyle name="40% - Accent3 2 2" xfId="135"/>
    <cellStyle name="40% - Accent3 2 2 2" xfId="136"/>
    <cellStyle name="40% - Accent3 2 3" xfId="137"/>
    <cellStyle name="40% - Accent4 2" xfId="138"/>
    <cellStyle name="40% - Accent4 2 2" xfId="139"/>
    <cellStyle name="40% - Accent4 2 2 2" xfId="140"/>
    <cellStyle name="40% - Accent4 2 3" xfId="141"/>
    <cellStyle name="40% - Accent5 2" xfId="142"/>
    <cellStyle name="40% - Accent5 2 2" xfId="143"/>
    <cellStyle name="40% - Accent5 2 2 2" xfId="144"/>
    <cellStyle name="40% - Accent5 2 3" xfId="145"/>
    <cellStyle name="40% - Accent6 2" xfId="146"/>
    <cellStyle name="40% - Accent6 2 2" xfId="147"/>
    <cellStyle name="40% - Accent6 2 2 2" xfId="148"/>
    <cellStyle name="40% - Accent6 2 3" xfId="149"/>
    <cellStyle name="40% - Isticanje1" xfId="150"/>
    <cellStyle name="40% - Isticanje1 2" xfId="151"/>
    <cellStyle name="40% - Isticanje1 2 2" xfId="152"/>
    <cellStyle name="40% - Isticanje1 2 2 2" xfId="153"/>
    <cellStyle name="40% - Isticanje1 2 3" xfId="154"/>
    <cellStyle name="40% - Isticanje1 3" xfId="155"/>
    <cellStyle name="40% - Isticanje1 3 2" xfId="156"/>
    <cellStyle name="40% - Isticanje1 4" xfId="157"/>
    <cellStyle name="40% - Isticanje1_Troskovnik_ TIPSKI_2_MALE" xfId="158"/>
    <cellStyle name="40% - Isticanje2" xfId="159"/>
    <cellStyle name="40% - Isticanje2 2" xfId="160"/>
    <cellStyle name="40% - Isticanje2 2 2" xfId="161"/>
    <cellStyle name="40% - Isticanje2 2 2 2" xfId="162"/>
    <cellStyle name="40% - Isticanje2 2 3" xfId="163"/>
    <cellStyle name="40% - Isticanje2 3" xfId="164"/>
    <cellStyle name="40% - Isticanje2 3 2" xfId="165"/>
    <cellStyle name="40% - Isticanje2 4" xfId="166"/>
    <cellStyle name="40% - Isticanje2_Troskovnik_ TIPSKI_2_MALE" xfId="167"/>
    <cellStyle name="40% - Isticanje3" xfId="168"/>
    <cellStyle name="40% - Isticanje3 2" xfId="169"/>
    <cellStyle name="40% - Isticanje3 2 2" xfId="170"/>
    <cellStyle name="40% - Isticanje3 2 2 2" xfId="171"/>
    <cellStyle name="40% - Isticanje3 2 3" xfId="172"/>
    <cellStyle name="40% - Isticanje3 3" xfId="173"/>
    <cellStyle name="40% - Isticanje3 3 2" xfId="174"/>
    <cellStyle name="40% - Isticanje3 4" xfId="175"/>
    <cellStyle name="40% - Isticanje3_Troskovnik_ TIPSKI_2_MALE" xfId="176"/>
    <cellStyle name="40% - Isticanje4" xfId="177"/>
    <cellStyle name="40% - Isticanje4 2" xfId="178"/>
    <cellStyle name="40% - Isticanje4 2 2" xfId="179"/>
    <cellStyle name="40% - Isticanje4 2 2 2" xfId="180"/>
    <cellStyle name="40% - Isticanje4 2 3" xfId="181"/>
    <cellStyle name="40% - Isticanje4 3" xfId="182"/>
    <cellStyle name="40% - Isticanje4 3 2" xfId="183"/>
    <cellStyle name="40% - Isticanje4 4" xfId="184"/>
    <cellStyle name="40% - Isticanje4_Troskovnik_ TIPSKI_2_MALE" xfId="185"/>
    <cellStyle name="40% - Isticanje5" xfId="186"/>
    <cellStyle name="40% - Isticanje5 2" xfId="187"/>
    <cellStyle name="40% - Isticanje5 2 2" xfId="188"/>
    <cellStyle name="40% - Isticanje5 2 2 2" xfId="189"/>
    <cellStyle name="40% - Isticanje5 2 3" xfId="190"/>
    <cellStyle name="40% - Isticanje5 3" xfId="191"/>
    <cellStyle name="40% - Isticanje5 3 2" xfId="192"/>
    <cellStyle name="40% - Isticanje5 4" xfId="193"/>
    <cellStyle name="40% - Isticanje5_Troskovnik_ TIPSKI_2_MALE" xfId="194"/>
    <cellStyle name="40% - Isticanje6" xfId="195"/>
    <cellStyle name="40% - Isticanje6 2" xfId="196"/>
    <cellStyle name="40% - Isticanje6 2 2" xfId="197"/>
    <cellStyle name="40% - Isticanje6 2 2 2" xfId="198"/>
    <cellStyle name="40% - Isticanje6 2 3" xfId="199"/>
    <cellStyle name="40% - Isticanje6 3" xfId="200"/>
    <cellStyle name="40% - Isticanje6 3 2" xfId="201"/>
    <cellStyle name="40% - Isticanje6 4" xfId="202"/>
    <cellStyle name="40% - Isticanje6_Troskovnik_ TIPSKI_2_MALE" xfId="203"/>
    <cellStyle name="40% - Naglasak1" xfId="204"/>
    <cellStyle name="40% - Naglasak1 2" xfId="205"/>
    <cellStyle name="40% - Naglasak1 2 2" xfId="206"/>
    <cellStyle name="40% - Naglasak1 3" xfId="207"/>
    <cellStyle name="60% - Accent1 2" xfId="208"/>
    <cellStyle name="60% - Accent1 2 2" xfId="209"/>
    <cellStyle name="60% - Accent2 2" xfId="210"/>
    <cellStyle name="60% - Accent2 2 2" xfId="211"/>
    <cellStyle name="60% - Accent3 2" xfId="212"/>
    <cellStyle name="60% - Accent3 2 2" xfId="213"/>
    <cellStyle name="60% - Accent4 2" xfId="214"/>
    <cellStyle name="60% - Accent4 2 2" xfId="215"/>
    <cellStyle name="60% - Accent5 2" xfId="216"/>
    <cellStyle name="60% - Accent5 2 2" xfId="217"/>
    <cellStyle name="60% - Accent6 2" xfId="218"/>
    <cellStyle name="60% - Accent6 2 2" xfId="219"/>
    <cellStyle name="60% - Isticanje1" xfId="220"/>
    <cellStyle name="60% - Isticanje1 2" xfId="221"/>
    <cellStyle name="60% - Isticanje1 2 2" xfId="222"/>
    <cellStyle name="60% - Isticanje1 3" xfId="223"/>
    <cellStyle name="60% - Isticanje2" xfId="224"/>
    <cellStyle name="60% - Isticanje2 2" xfId="225"/>
    <cellStyle name="60% - Isticanje2 2 2" xfId="226"/>
    <cellStyle name="60% - Isticanje2 3" xfId="227"/>
    <cellStyle name="60% - Isticanje3" xfId="228"/>
    <cellStyle name="60% - Isticanje3 2" xfId="229"/>
    <cellStyle name="60% - Isticanje3 2 2" xfId="230"/>
    <cellStyle name="60% - Isticanje3 3" xfId="231"/>
    <cellStyle name="60% - Isticanje4" xfId="232"/>
    <cellStyle name="60% - Isticanje4 2" xfId="233"/>
    <cellStyle name="60% - Isticanje4 2 2" xfId="234"/>
    <cellStyle name="60% - Isticanje4 3" xfId="235"/>
    <cellStyle name="60% - Isticanje5" xfId="236"/>
    <cellStyle name="60% - Isticanje5 2" xfId="237"/>
    <cellStyle name="60% - Isticanje5 2 2" xfId="238"/>
    <cellStyle name="60% - Isticanje5 3" xfId="239"/>
    <cellStyle name="60% - Isticanje6" xfId="240"/>
    <cellStyle name="60% - Isticanje6 2" xfId="241"/>
    <cellStyle name="60% - Isticanje6 2 2" xfId="242"/>
    <cellStyle name="60% - Isticanje6 3" xfId="243"/>
    <cellStyle name="Accent1 2" xfId="244"/>
    <cellStyle name="Accent1 2 2" xfId="245"/>
    <cellStyle name="Accent2 2" xfId="246"/>
    <cellStyle name="Accent2 2 2" xfId="247"/>
    <cellStyle name="Accent3 2" xfId="248"/>
    <cellStyle name="Accent3 2 2" xfId="249"/>
    <cellStyle name="Accent4 2" xfId="250"/>
    <cellStyle name="Accent4 2 2" xfId="251"/>
    <cellStyle name="Accent5 2" xfId="252"/>
    <cellStyle name="Accent5 2 2" xfId="253"/>
    <cellStyle name="Accent6 2" xfId="254"/>
    <cellStyle name="Accent6 2 2" xfId="255"/>
    <cellStyle name="Bad 2" xfId="256"/>
    <cellStyle name="Bad 2 2" xfId="257"/>
    <cellStyle name="Bilješka" xfId="258"/>
    <cellStyle name="Bilješka 2" xfId="259"/>
    <cellStyle name="Bilješka 2 2" xfId="260"/>
    <cellStyle name="Bilješka 2 2 2" xfId="261"/>
    <cellStyle name="Bilješka 2 2 3" xfId="262"/>
    <cellStyle name="Bilješka 2 3" xfId="263"/>
    <cellStyle name="Bilješka 2 4" xfId="264"/>
    <cellStyle name="Bilješka 3" xfId="265"/>
    <cellStyle name="Bilješka 3 2" xfId="266"/>
    <cellStyle name="Bilješka 3 3" xfId="267"/>
    <cellStyle name="Bilješka 4" xfId="268"/>
    <cellStyle name="Bilješka 5" xfId="269"/>
    <cellStyle name="Bilješka_Troskovnik_ TIPSKI_2_MALE" xfId="270"/>
    <cellStyle name="Calculation 2" xfId="271"/>
    <cellStyle name="Calculation 2 2" xfId="272"/>
    <cellStyle name="Calculation 2 2 2" xfId="273"/>
    <cellStyle name="Calculation 2 2 2 2" xfId="274"/>
    <cellStyle name="Calculation 2 2 2 3" xfId="275"/>
    <cellStyle name="Calculation 2 2 3" xfId="276"/>
    <cellStyle name="Calculation 2 2 4" xfId="277"/>
    <cellStyle name="Calculation 2 3" xfId="278"/>
    <cellStyle name="Calculation 2 3 2" xfId="279"/>
    <cellStyle name="Calculation 2 3 3" xfId="280"/>
    <cellStyle name="Calculation 2 4" xfId="281"/>
    <cellStyle name="Calculation 2 5" xfId="282"/>
    <cellStyle name="Calculation 2_TROŠKOVNIK PROJEKT OS 09092013." xfId="283"/>
    <cellStyle name="Check Cell 2" xfId="284"/>
    <cellStyle name="Check Cell 2 2" xfId="285"/>
    <cellStyle name="Comma [0] 2" xfId="286"/>
    <cellStyle name="Comma [0] 2 2" xfId="287"/>
    <cellStyle name="Comma [0] 3" xfId="288"/>
    <cellStyle name="Comma [0] 3 2" xfId="289"/>
    <cellStyle name="Comma [0] 4" xfId="290"/>
    <cellStyle name="Comma [0] 4 2" xfId="291"/>
    <cellStyle name="Comma 10" xfId="292"/>
    <cellStyle name="Comma 10 2" xfId="293"/>
    <cellStyle name="Comma 11" xfId="294"/>
    <cellStyle name="Comma 11 2" xfId="295"/>
    <cellStyle name="Comma 12" xfId="296"/>
    <cellStyle name="Comma 12 2" xfId="297"/>
    <cellStyle name="Comma 13" xfId="298"/>
    <cellStyle name="Comma 13 2" xfId="299"/>
    <cellStyle name="Comma 2 2 2" xfId="300"/>
    <cellStyle name="Comma 2 2 2 2" xfId="301"/>
    <cellStyle name="Comma 2 2 3" xfId="302"/>
    <cellStyle name="Comma 2 2 4" xfId="303"/>
    <cellStyle name="Comma 2 2 4 2" xfId="304"/>
    <cellStyle name="Comma 2 3" xfId="305"/>
    <cellStyle name="Comma 2 4" xfId="306"/>
    <cellStyle name="Comma 2 4 2" xfId="307"/>
    <cellStyle name="Comma 3 2" xfId="308"/>
    <cellStyle name="Comma 3 3" xfId="309"/>
    <cellStyle name="Comma 3 3 2" xfId="310"/>
    <cellStyle name="Comma 4 2" xfId="311"/>
    <cellStyle name="Comma 4 3" xfId="312"/>
    <cellStyle name="Comma 4 3 2" xfId="313"/>
    <cellStyle name="Comma 5" xfId="314"/>
    <cellStyle name="Comma 5 2" xfId="315"/>
    <cellStyle name="Comma 6" xfId="316"/>
    <cellStyle name="Comma 6 2" xfId="317"/>
    <cellStyle name="Comma 7" xfId="318"/>
    <cellStyle name="Comma 7 2" xfId="319"/>
    <cellStyle name="Comma 8" xfId="320"/>
    <cellStyle name="Comma 8 2" xfId="321"/>
    <cellStyle name="Comma 9" xfId="322"/>
    <cellStyle name="Comma 9 2" xfId="323"/>
    <cellStyle name="Currency [0] 2" xfId="324"/>
    <cellStyle name="Currency [0] 2 2" xfId="325"/>
    <cellStyle name="Currency [0] 3" xfId="326"/>
    <cellStyle name="Currency [0] 3 2" xfId="327"/>
    <cellStyle name="Currency [0] 4" xfId="328"/>
    <cellStyle name="Currency [0] 4 2" xfId="329"/>
    <cellStyle name="Currency 10" xfId="330"/>
    <cellStyle name="Currency 10 2" xfId="331"/>
    <cellStyle name="Currency 11" xfId="332"/>
    <cellStyle name="Currency 11 2" xfId="333"/>
    <cellStyle name="Currency 12" xfId="334"/>
    <cellStyle name="Currency 12 2" xfId="335"/>
    <cellStyle name="Currency 2" xfId="336"/>
    <cellStyle name="Currency 2 2" xfId="337"/>
    <cellStyle name="Currency 3" xfId="338"/>
    <cellStyle name="Currency 3 2" xfId="339"/>
    <cellStyle name="Currency 4" xfId="340"/>
    <cellStyle name="Currency 4 2" xfId="341"/>
    <cellStyle name="Currency 5" xfId="342"/>
    <cellStyle name="Currency 5 2" xfId="343"/>
    <cellStyle name="Currency 6" xfId="344"/>
    <cellStyle name="Currency 6 2" xfId="345"/>
    <cellStyle name="Currency 7" xfId="346"/>
    <cellStyle name="Currency 7 2" xfId="347"/>
    <cellStyle name="Currency 8" xfId="348"/>
    <cellStyle name="Currency 8 2" xfId="349"/>
    <cellStyle name="Currency 9" xfId="350"/>
    <cellStyle name="Currency 9 2" xfId="351"/>
    <cellStyle name="Dobro" xfId="352"/>
    <cellStyle name="Dobro 2" xfId="353"/>
    <cellStyle name="Dobro 2 2" xfId="354"/>
    <cellStyle name="Dobro 3" xfId="355"/>
    <cellStyle name="Euro" xfId="356"/>
    <cellStyle name="Euro 2" xfId="357"/>
    <cellStyle name="Explanatory Text 2" xfId="358"/>
    <cellStyle name="Explanatory Text 2 2" xfId="359"/>
    <cellStyle name="Good 2" xfId="360"/>
    <cellStyle name="Good 2 2" xfId="361"/>
    <cellStyle name="Heading 1 2" xfId="362"/>
    <cellStyle name="Heading 1 2 2" xfId="363"/>
    <cellStyle name="Heading 2 2" xfId="364"/>
    <cellStyle name="Heading 2 2 2" xfId="365"/>
    <cellStyle name="Heading 3 2" xfId="366"/>
    <cellStyle name="Heading 3 2 2" xfId="367"/>
    <cellStyle name="Heading 4 2" xfId="368"/>
    <cellStyle name="Heading 4 2 2" xfId="369"/>
    <cellStyle name="Input 2" xfId="370"/>
    <cellStyle name="Input 2 2" xfId="371"/>
    <cellStyle name="Input 2 2 2" xfId="372"/>
    <cellStyle name="Input 2 2 2 2" xfId="373"/>
    <cellStyle name="Input 2 2 2 3" xfId="374"/>
    <cellStyle name="Input 2 2 3" xfId="375"/>
    <cellStyle name="Input 2 2 4" xfId="376"/>
    <cellStyle name="Input 2 3" xfId="377"/>
    <cellStyle name="Input 2 3 2" xfId="378"/>
    <cellStyle name="Input 2 3 3" xfId="379"/>
    <cellStyle name="Input 2 4" xfId="380"/>
    <cellStyle name="Input 2 5" xfId="381"/>
    <cellStyle name="Input 2_TROŠKOVNIK PROJEKT OS 09092013." xfId="382"/>
    <cellStyle name="Isticanje1" xfId="383"/>
    <cellStyle name="Isticanje1 2" xfId="384"/>
    <cellStyle name="Isticanje1 2 2" xfId="385"/>
    <cellStyle name="Isticanje1 3" xfId="386"/>
    <cellStyle name="Isticanje2" xfId="387"/>
    <cellStyle name="Isticanje2 2" xfId="388"/>
    <cellStyle name="Isticanje2 2 2" xfId="389"/>
    <cellStyle name="Isticanje2 3" xfId="390"/>
    <cellStyle name="Isticanje3" xfId="391"/>
    <cellStyle name="Isticanje3 2" xfId="392"/>
    <cellStyle name="Isticanje3 2 2" xfId="393"/>
    <cellStyle name="Isticanje3 3" xfId="394"/>
    <cellStyle name="Isticanje4" xfId="395"/>
    <cellStyle name="Isticanje4 2" xfId="396"/>
    <cellStyle name="Isticanje4 2 2" xfId="397"/>
    <cellStyle name="Isticanje4 3" xfId="398"/>
    <cellStyle name="Isticanje5" xfId="399"/>
    <cellStyle name="Isticanje5 2" xfId="400"/>
    <cellStyle name="Isticanje5 2 2" xfId="401"/>
    <cellStyle name="Isticanje5 3" xfId="402"/>
    <cellStyle name="Isticanje6" xfId="403"/>
    <cellStyle name="Isticanje6 2" xfId="404"/>
    <cellStyle name="Isticanje6 2 2" xfId="405"/>
    <cellStyle name="Isticanje6 3" xfId="406"/>
    <cellStyle name="Izlaz" xfId="407"/>
    <cellStyle name="Izlaz 2" xfId="408"/>
    <cellStyle name="Izlaz 2 2" xfId="409"/>
    <cellStyle name="Izlaz 2 2 2" xfId="410"/>
    <cellStyle name="Izlaz 2 2 3" xfId="411"/>
    <cellStyle name="Izlaz 2 3" xfId="412"/>
    <cellStyle name="Izlaz 2 4" xfId="413"/>
    <cellStyle name="Izlaz 3" xfId="414"/>
    <cellStyle name="Izlaz 3 2" xfId="415"/>
    <cellStyle name="Izlaz 3 3" xfId="416"/>
    <cellStyle name="Izlaz 4" xfId="417"/>
    <cellStyle name="Izlaz 5" xfId="418"/>
    <cellStyle name="Izlaz_Troskovnik_ TIPSKI_2_MALE" xfId="419"/>
    <cellStyle name="Izračun" xfId="420"/>
    <cellStyle name="Izračun 2" xfId="421"/>
    <cellStyle name="Izračun 2 2" xfId="422"/>
    <cellStyle name="Izračun 2 2 2" xfId="423"/>
    <cellStyle name="Izračun 2 2 3" xfId="424"/>
    <cellStyle name="Izračun 2 3" xfId="425"/>
    <cellStyle name="Izračun 2 4" xfId="426"/>
    <cellStyle name="Izračun 3" xfId="427"/>
    <cellStyle name="Izračun 3 2" xfId="428"/>
    <cellStyle name="Izračun 3 3" xfId="429"/>
    <cellStyle name="Izračun 4" xfId="430"/>
    <cellStyle name="Izračun 5" xfId="431"/>
    <cellStyle name="Izračun_Troskovnik_ TIPSKI_2_MALE" xfId="432"/>
    <cellStyle name="L1" xfId="433"/>
    <cellStyle name="L1 2" xfId="434"/>
    <cellStyle name="L1 2 2" xfId="435"/>
    <cellStyle name="L1 2 2 2" xfId="436"/>
    <cellStyle name="L1 2 2 2 2" xfId="437"/>
    <cellStyle name="L1 2 2 2 2 2" xfId="438"/>
    <cellStyle name="L1 2 2 2 2 2 2" xfId="439"/>
    <cellStyle name="L1 2 2 2 2 2 2 2" xfId="440"/>
    <cellStyle name="L1 2 2 2 2 3" xfId="441"/>
    <cellStyle name="L1 2 2 2 2 3 2" xfId="442"/>
    <cellStyle name="L1 2 2 2 3" xfId="443"/>
    <cellStyle name="L1 2 2 2 3 2" xfId="444"/>
    <cellStyle name="L1 2 2 2 3 2 2" xfId="445"/>
    <cellStyle name="L1 2 2 2 4" xfId="446"/>
    <cellStyle name="L1 2 2 2 4 2" xfId="447"/>
    <cellStyle name="L1 2 2 3" xfId="448"/>
    <cellStyle name="L1 2 2 3 2" xfId="449"/>
    <cellStyle name="L1 2 2 3 2 2" xfId="450"/>
    <cellStyle name="L1 2 2 3 2 2 2" xfId="451"/>
    <cellStyle name="L1 2 2 3 3" xfId="452"/>
    <cellStyle name="L1 2 2 3 3 2" xfId="453"/>
    <cellStyle name="L1 2 2 4" xfId="454"/>
    <cellStyle name="L1 2 2 4 2" xfId="455"/>
    <cellStyle name="L1 2 2 4 2 2" xfId="456"/>
    <cellStyle name="L1 2 2 5" xfId="457"/>
    <cellStyle name="L1 2 2 5 2" xfId="458"/>
    <cellStyle name="L1 2 3" xfId="459"/>
    <cellStyle name="L1 2 3 2" xfId="460"/>
    <cellStyle name="L1 2 3 2 2" xfId="461"/>
    <cellStyle name="L1 2 3 2 2 2" xfId="462"/>
    <cellStyle name="L1 2 3 2 2 2 2" xfId="463"/>
    <cellStyle name="L1 2 3 2 3" xfId="464"/>
    <cellStyle name="L1 2 3 2 3 2" xfId="465"/>
    <cellStyle name="L1 2 3 3" xfId="466"/>
    <cellStyle name="L1 2 3 3 2" xfId="467"/>
    <cellStyle name="L1 2 3 3 2 2" xfId="468"/>
    <cellStyle name="L1 2 3 4" xfId="469"/>
    <cellStyle name="L1 2 3 4 2" xfId="470"/>
    <cellStyle name="L1 2 4" xfId="471"/>
    <cellStyle name="L1 2 4 2" xfId="472"/>
    <cellStyle name="L1 2 4 2 2" xfId="473"/>
    <cellStyle name="L1 2 4 2 2 2" xfId="474"/>
    <cellStyle name="L1 2 4 3" xfId="475"/>
    <cellStyle name="L1 2 4 3 2" xfId="476"/>
    <cellStyle name="L1 2 5" xfId="477"/>
    <cellStyle name="L1 2 5 2" xfId="478"/>
    <cellStyle name="L1 2 5 2 2" xfId="479"/>
    <cellStyle name="L1 2 6" xfId="480"/>
    <cellStyle name="L1 2 6 2" xfId="481"/>
    <cellStyle name="L1 3" xfId="482"/>
    <cellStyle name="L1 3 2" xfId="483"/>
    <cellStyle name="L1 3 2 2" xfId="484"/>
    <cellStyle name="L1 3 2 2 2" xfId="485"/>
    <cellStyle name="L1 3 2 2 2 2" xfId="486"/>
    <cellStyle name="L1 3 2 2 2 2 2" xfId="487"/>
    <cellStyle name="L1 3 2 2 3" xfId="488"/>
    <cellStyle name="L1 3 2 2 3 2" xfId="489"/>
    <cellStyle name="L1 3 2 3" xfId="490"/>
    <cellStyle name="L1 3 2 3 2" xfId="491"/>
    <cellStyle name="L1 3 2 3 2 2" xfId="492"/>
    <cellStyle name="L1 3 2 4" xfId="493"/>
    <cellStyle name="L1 3 2 4 2" xfId="494"/>
    <cellStyle name="L1 3 3" xfId="495"/>
    <cellStyle name="L1 3 3 2" xfId="496"/>
    <cellStyle name="L1 3 3 2 2" xfId="497"/>
    <cellStyle name="L1 3 3 2 2 2" xfId="498"/>
    <cellStyle name="L1 3 3 3" xfId="499"/>
    <cellStyle name="L1 3 3 3 2" xfId="500"/>
    <cellStyle name="L1 3 4" xfId="501"/>
    <cellStyle name="L1 3 4 2" xfId="502"/>
    <cellStyle name="L1 3 4 2 2" xfId="503"/>
    <cellStyle name="L1 3 5" xfId="504"/>
    <cellStyle name="L1 3 5 2" xfId="505"/>
    <cellStyle name="L1 4" xfId="506"/>
    <cellStyle name="L1 4 2" xfId="507"/>
    <cellStyle name="L1 4 2 2" xfId="508"/>
    <cellStyle name="L1 4 2 2 2" xfId="509"/>
    <cellStyle name="L1 4 2 2 2 2" xfId="510"/>
    <cellStyle name="L1 4 2 3" xfId="511"/>
    <cellStyle name="L1 4 2 3 2" xfId="512"/>
    <cellStyle name="L1 4 3" xfId="513"/>
    <cellStyle name="L1 4 3 2" xfId="514"/>
    <cellStyle name="L1 4 3 2 2" xfId="515"/>
    <cellStyle name="L1 4 4" xfId="516"/>
    <cellStyle name="L1 4 4 2" xfId="517"/>
    <cellStyle name="L1 5" xfId="518"/>
    <cellStyle name="L1 5 2" xfId="519"/>
    <cellStyle name="L1 5 2 2" xfId="520"/>
    <cellStyle name="L1 5 2 2 2" xfId="521"/>
    <cellStyle name="L1 5 3" xfId="522"/>
    <cellStyle name="L1 5 3 2" xfId="523"/>
    <cellStyle name="L1 6" xfId="524"/>
    <cellStyle name="L1 6 2" xfId="525"/>
    <cellStyle name="L1 6 2 2" xfId="526"/>
    <cellStyle name="L1 7" xfId="527"/>
    <cellStyle name="L1 7 2" xfId="528"/>
    <cellStyle name="L1_TROŠKOVNIK PROJEKT OS 09092013." xfId="529"/>
    <cellStyle name="Linked Cell 2" xfId="530"/>
    <cellStyle name="Linked Cell 2 2" xfId="531"/>
    <cellStyle name="Loše" xfId="532"/>
    <cellStyle name="Loše 2" xfId="533"/>
    <cellStyle name="Loše 2 2" xfId="534"/>
    <cellStyle name="Loše 3" xfId="535"/>
    <cellStyle name="Naslov 1" xfId="536"/>
    <cellStyle name="Naslov 1 2" xfId="537"/>
    <cellStyle name="Naslov 1 2 2" xfId="538"/>
    <cellStyle name="Naslov 1 3" xfId="539"/>
    <cellStyle name="Naslov 1_Troskovnik_ TIPSKI_2_MALE" xfId="540"/>
    <cellStyle name="Naslov 10" xfId="541"/>
    <cellStyle name="Naslov 11" xfId="542"/>
    <cellStyle name="Naslov 12" xfId="543"/>
    <cellStyle name="Naslov 13" xfId="544"/>
    <cellStyle name="Naslov 14" xfId="545"/>
    <cellStyle name="Naslov 15" xfId="546"/>
    <cellStyle name="Naslov 16" xfId="547"/>
    <cellStyle name="Naslov 17" xfId="548"/>
    <cellStyle name="Naslov 17 2" xfId="549"/>
    <cellStyle name="Naslov 18" xfId="550"/>
    <cellStyle name="Naslov 18 2" xfId="551"/>
    <cellStyle name="Naslov 19" xfId="552"/>
    <cellStyle name="Naslov 19 2" xfId="553"/>
    <cellStyle name="Naslov 2" xfId="554"/>
    <cellStyle name="Naslov 2 2" xfId="555"/>
    <cellStyle name="Naslov 2 2 2" xfId="556"/>
    <cellStyle name="Naslov 2 3" xfId="557"/>
    <cellStyle name="Naslov 2_Troskovnik_ TIPSKI_2_MALE" xfId="558"/>
    <cellStyle name="Naslov 20" xfId="559"/>
    <cellStyle name="Naslov 20 2" xfId="560"/>
    <cellStyle name="Naslov 3" xfId="561"/>
    <cellStyle name="Naslov 3 2" xfId="562"/>
    <cellStyle name="Naslov 3 2 2" xfId="563"/>
    <cellStyle name="Naslov 3 3" xfId="564"/>
    <cellStyle name="Naslov 3_Troskovnik_ TIPSKI_2_MALE" xfId="565"/>
    <cellStyle name="Naslov 4" xfId="566"/>
    <cellStyle name="Naslov 4 2" xfId="567"/>
    <cellStyle name="Naslov 4 2 2" xfId="568"/>
    <cellStyle name="Naslov 4 3" xfId="569"/>
    <cellStyle name="Naslov 5" xfId="570"/>
    <cellStyle name="Naslov 5 2" xfId="571"/>
    <cellStyle name="Naslov 6" xfId="572"/>
    <cellStyle name="Naslov 7" xfId="573"/>
    <cellStyle name="Naslov 8" xfId="574"/>
    <cellStyle name="Naslov 9" xfId="575"/>
    <cellStyle name="Neutral 2" xfId="576"/>
    <cellStyle name="Neutral 2 2" xfId="577"/>
    <cellStyle name="Neutralno" xfId="578"/>
    <cellStyle name="Neutralno 2" xfId="579"/>
    <cellStyle name="Neutralno 2 2" xfId="580"/>
    <cellStyle name="Neutralno 3" xfId="581"/>
    <cellStyle name="Normal 10" xfId="582"/>
    <cellStyle name="Normal 10 2" xfId="583"/>
    <cellStyle name="Normal 10 2 2" xfId="584"/>
    <cellStyle name="Normal 10 3" xfId="585"/>
    <cellStyle name="Normal 10 4" xfId="586"/>
    <cellStyle name="Normal 10 4 2" xfId="587"/>
    <cellStyle name="Normal 100" xfId="588"/>
    <cellStyle name="Normal 100 2" xfId="589"/>
    <cellStyle name="Normal 101" xfId="590"/>
    <cellStyle name="Normal 101 2" xfId="591"/>
    <cellStyle name="Normal 102" xfId="592"/>
    <cellStyle name="Normal 103" xfId="593"/>
    <cellStyle name="Normal 103 2" xfId="594"/>
    <cellStyle name="Normal 11" xfId="595"/>
    <cellStyle name="Normal 11 2" xfId="596"/>
    <cellStyle name="Normal 11 2 2" xfId="597"/>
    <cellStyle name="Normal 11 2 2 2" xfId="598"/>
    <cellStyle name="Normal 11 2 2 2 2" xfId="599"/>
    <cellStyle name="Normal 11 2 2 2 2 2" xfId="600"/>
    <cellStyle name="Normal 11 2 2 2 2 2 2" xfId="601"/>
    <cellStyle name="Normal 11 2 2 2 3" xfId="602"/>
    <cellStyle name="Normal 11 2 2 2 3 2" xfId="603"/>
    <cellStyle name="Normal 11 2 2 3" xfId="604"/>
    <cellStyle name="Normal 11 2 2 3 2" xfId="605"/>
    <cellStyle name="Normal 11 2 2 3 2 2" xfId="606"/>
    <cellStyle name="Normal 11 2 2 4" xfId="607"/>
    <cellStyle name="Normal 11 2 2 4 2" xfId="608"/>
    <cellStyle name="Normal 11 2 3" xfId="609"/>
    <cellStyle name="Normal 11 2 3 2" xfId="610"/>
    <cellStyle name="Normal 11 2 3 2 2" xfId="611"/>
    <cellStyle name="Normal 11 2 3 2 2 2" xfId="612"/>
    <cellStyle name="Normal 11 2 3 3" xfId="613"/>
    <cellStyle name="Normal 11 2 3 3 2" xfId="614"/>
    <cellStyle name="Normal 11 2 4" xfId="615"/>
    <cellStyle name="Normal 11 2 4 2" xfId="616"/>
    <cellStyle name="Normal 11 2 4 2 2" xfId="617"/>
    <cellStyle name="Normal 11 2 5" xfId="618"/>
    <cellStyle name="Normal 11 2 5 2" xfId="619"/>
    <cellStyle name="Normal 11 3" xfId="620"/>
    <cellStyle name="Normal 11 3 2" xfId="621"/>
    <cellStyle name="Normal 11 3 2 2" xfId="622"/>
    <cellStyle name="Normal 11 3 2 2 2" xfId="623"/>
    <cellStyle name="Normal 11 3 2 2 2 2" xfId="624"/>
    <cellStyle name="Normal 11 3 2 2 2 2 2" xfId="625"/>
    <cellStyle name="Normal 11 3 2 2 3" xfId="626"/>
    <cellStyle name="Normal 11 3 2 2 3 2" xfId="627"/>
    <cellStyle name="Normal 11 3 2 3" xfId="628"/>
    <cellStyle name="Normal 11 3 2 3 2" xfId="629"/>
    <cellStyle name="Normal 11 3 2 3 2 2" xfId="630"/>
    <cellStyle name="Normal 11 3 2 4" xfId="631"/>
    <cellStyle name="Normal 11 3 2 4 2" xfId="632"/>
    <cellStyle name="Normal 11 3 3" xfId="633"/>
    <cellStyle name="Normal 11 3 3 2" xfId="634"/>
    <cellStyle name="Normal 11 3 3 2 2" xfId="635"/>
    <cellStyle name="Normal 11 3 3 2 2 2" xfId="636"/>
    <cellStyle name="Normal 11 3 3 3" xfId="637"/>
    <cellStyle name="Normal 11 3 3 3 2" xfId="638"/>
    <cellStyle name="Normal 11 3 4" xfId="639"/>
    <cellStyle name="Normal 11 3 4 2" xfId="640"/>
    <cellStyle name="Normal 11 3 4 2 2" xfId="641"/>
    <cellStyle name="Normal 11 3 5" xfId="642"/>
    <cellStyle name="Normal 11 3 5 2" xfId="643"/>
    <cellStyle name="Normal 11 4" xfId="644"/>
    <cellStyle name="Normal 11 4 2" xfId="645"/>
    <cellStyle name="Normal 11 4 2 2" xfId="646"/>
    <cellStyle name="Normal 11 4 2 2 2" xfId="647"/>
    <cellStyle name="Normal 11 4 2 2 2 2" xfId="648"/>
    <cellStyle name="Normal 11 4 2 3" xfId="649"/>
    <cellStyle name="Normal 11 4 2 3 2" xfId="650"/>
    <cellStyle name="Normal 11 4 3" xfId="651"/>
    <cellStyle name="Normal 11 4 3 2" xfId="652"/>
    <cellStyle name="Normal 11 4 3 2 2" xfId="653"/>
    <cellStyle name="Normal 11 4 4" xfId="654"/>
    <cellStyle name="Normal 11 4 4 2" xfId="655"/>
    <cellStyle name="Normal 11 5" xfId="656"/>
    <cellStyle name="Normal 11 5 2" xfId="657"/>
    <cellStyle name="Normal 11 5 2 2" xfId="658"/>
    <cellStyle name="Normal 11 5 2 2 2" xfId="659"/>
    <cellStyle name="Normal 11 5 2 2 2 2" xfId="660"/>
    <cellStyle name="Normal 11 5 2 3" xfId="661"/>
    <cellStyle name="Normal 11 5 2 3 2" xfId="662"/>
    <cellStyle name="Normal 11 5 3" xfId="663"/>
    <cellStyle name="Normal 11 5 3 2" xfId="664"/>
    <cellStyle name="Normal 11 5 3 2 2" xfId="665"/>
    <cellStyle name="Normal 11 5 4" xfId="666"/>
    <cellStyle name="Normal 11 5 4 2" xfId="667"/>
    <cellStyle name="Normal 11 6" xfId="668"/>
    <cellStyle name="Normal 11 6 2" xfId="669"/>
    <cellStyle name="Normal 11 6 2 2" xfId="670"/>
    <cellStyle name="Normal 11 6 2 2 2" xfId="671"/>
    <cellStyle name="Normal 11 6 3" xfId="672"/>
    <cellStyle name="Normal 11 6 3 2" xfId="673"/>
    <cellStyle name="Normal 11 7" xfId="674"/>
    <cellStyle name="Normal 11 7 2" xfId="675"/>
    <cellStyle name="Normal 11 7 2 2" xfId="676"/>
    <cellStyle name="Normal 11 8" xfId="677"/>
    <cellStyle name="Normal 11 8 2" xfId="678"/>
    <cellStyle name="Normal 11_TROŠKOVNIK PROJEKT OS 09092013." xfId="679"/>
    <cellStyle name="Normal 12" xfId="680"/>
    <cellStyle name="Normal 12 2" xfId="681"/>
    <cellStyle name="Normal 12 2 2" xfId="682"/>
    <cellStyle name="Normal 12 3" xfId="683"/>
    <cellStyle name="Normal 13" xfId="684"/>
    <cellStyle name="Normal 13 2" xfId="685"/>
    <cellStyle name="Normal 13 2 2" xfId="686"/>
    <cellStyle name="Normal 13 2 2 2" xfId="687"/>
    <cellStyle name="Normal 13 2 2 2 2" xfId="688"/>
    <cellStyle name="Normal 13 2 2 2 2 2" xfId="689"/>
    <cellStyle name="Normal 13 2 2 3" xfId="690"/>
    <cellStyle name="Normal 13 2 2 3 2" xfId="691"/>
    <cellStyle name="Normal 13 2 3" xfId="692"/>
    <cellStyle name="Normal 13 2 3 2" xfId="693"/>
    <cellStyle name="Normal 13 2 3 2 2" xfId="694"/>
    <cellStyle name="Normal 13 2 4" xfId="695"/>
    <cellStyle name="Normal 13 2 4 2" xfId="696"/>
    <cellStyle name="Normal 13 3" xfId="697"/>
    <cellStyle name="Normal 13 3 2" xfId="698"/>
    <cellStyle name="Normal 13 3 2 2" xfId="699"/>
    <cellStyle name="Normal 13 3 2 2 2" xfId="700"/>
    <cellStyle name="Normal 13 3 2 2 2 2" xfId="701"/>
    <cellStyle name="Normal 13 3 2 3" xfId="702"/>
    <cellStyle name="Normal 13 3 2 3 2" xfId="703"/>
    <cellStyle name="Normal 13 3 3" xfId="704"/>
    <cellStyle name="Normal 13 3 3 2" xfId="705"/>
    <cellStyle name="Normal 13 3 3 2 2" xfId="706"/>
    <cellStyle name="Normal 13 3 4" xfId="707"/>
    <cellStyle name="Normal 13 3 4 2" xfId="708"/>
    <cellStyle name="Normal 13 4" xfId="709"/>
    <cellStyle name="Normal 13 4 2" xfId="710"/>
    <cellStyle name="Normal 13 4 2 2" xfId="711"/>
    <cellStyle name="Normal 13 4 2 2 2" xfId="712"/>
    <cellStyle name="Normal 13 4 3" xfId="713"/>
    <cellStyle name="Normal 13 4 3 2" xfId="714"/>
    <cellStyle name="Normal 13 5" xfId="715"/>
    <cellStyle name="Normal 13 5 2" xfId="716"/>
    <cellStyle name="Normal 13 5 2 2" xfId="717"/>
    <cellStyle name="Normal 13 6" xfId="718"/>
    <cellStyle name="Normal 13 6 2" xfId="719"/>
    <cellStyle name="Normal 13 7" xfId="720"/>
    <cellStyle name="Normal 14" xfId="721"/>
    <cellStyle name="Normal 14 2" xfId="722"/>
    <cellStyle name="Normal 15" xfId="723"/>
    <cellStyle name="Normal 15 2" xfId="724"/>
    <cellStyle name="Normal 16" xfId="725"/>
    <cellStyle name="Normal 16 2" xfId="726"/>
    <cellStyle name="Normal 17" xfId="727"/>
    <cellStyle name="Normal 17 2" xfId="728"/>
    <cellStyle name="Normal 18 2" xfId="729"/>
    <cellStyle name="Normal 18 3" xfId="730"/>
    <cellStyle name="Normal 18 3 2" xfId="731"/>
    <cellStyle name="Normal 19" xfId="732"/>
    <cellStyle name="Normal 19 2" xfId="733"/>
    <cellStyle name="Normal 2 2 2 2" xfId="734"/>
    <cellStyle name="Normal 2 2 2 3" xfId="735"/>
    <cellStyle name="Normal 2 2 2 3 2" xfId="736"/>
    <cellStyle name="Normal 2 2 4" xfId="737"/>
    <cellStyle name="Normal 2 2 4 2" xfId="738"/>
    <cellStyle name="Normal 2 4" xfId="739"/>
    <cellStyle name="Normal 2 4 2" xfId="740"/>
    <cellStyle name="Normal 20" xfId="741"/>
    <cellStyle name="Normal 20 2" xfId="742"/>
    <cellStyle name="Normal 20 2 2" xfId="743"/>
    <cellStyle name="Normal 20 2 2 2" xfId="744"/>
    <cellStyle name="Normal 20 2 2 2 2" xfId="745"/>
    <cellStyle name="Normal 20 2 3" xfId="746"/>
    <cellStyle name="Normal 20 2 3 2" xfId="747"/>
    <cellStyle name="Normal 20 3" xfId="748"/>
    <cellStyle name="Normal 20 3 2" xfId="749"/>
    <cellStyle name="Normal 20 3 2 2" xfId="750"/>
    <cellStyle name="Normal 20 4" xfId="751"/>
    <cellStyle name="Normal 20 4 2" xfId="752"/>
    <cellStyle name="Normal 21" xfId="753"/>
    <cellStyle name="Normal 21 2" xfId="754"/>
    <cellStyle name="Normal 22" xfId="755"/>
    <cellStyle name="Normal 22 2" xfId="756"/>
    <cellStyle name="Normal 23" xfId="757"/>
    <cellStyle name="Normal 23 2" xfId="758"/>
    <cellStyle name="Normal 24" xfId="759"/>
    <cellStyle name="Normal 24 2" xfId="760"/>
    <cellStyle name="Normal 25" xfId="761"/>
    <cellStyle name="Normal 25 2" xfId="762"/>
    <cellStyle name="Normal 26" xfId="763"/>
    <cellStyle name="Normal 26 2" xfId="764"/>
    <cellStyle name="Normal 27" xfId="765"/>
    <cellStyle name="Normal 27 2" xfId="766"/>
    <cellStyle name="Normal 28" xfId="767"/>
    <cellStyle name="Normal 28 2" xfId="768"/>
    <cellStyle name="Normal 28 2 2" xfId="769"/>
    <cellStyle name="Normal 28 2 2 2" xfId="770"/>
    <cellStyle name="Normal 28 3" xfId="771"/>
    <cellStyle name="Normal 28 3 2" xfId="772"/>
    <cellStyle name="Normal 29" xfId="773"/>
    <cellStyle name="Normal 29 2" xfId="774"/>
    <cellStyle name="Normal 3 4" xfId="775"/>
    <cellStyle name="Normal 3 2" xfId="776"/>
    <cellStyle name="Normal 3 2 2" xfId="777"/>
    <cellStyle name="Normal 3 3" xfId="778"/>
    <cellStyle name="Normal 3 3 2" xfId="779"/>
    <cellStyle name="Normal 30" xfId="780"/>
    <cellStyle name="Normal 30 2" xfId="781"/>
    <cellStyle name="Normal 31" xfId="782"/>
    <cellStyle name="Normal 31 2" xfId="783"/>
    <cellStyle name="Normal 32" xfId="784"/>
    <cellStyle name="Normal 32 2" xfId="785"/>
    <cellStyle name="Normal 33" xfId="786"/>
    <cellStyle name="Normal 33 2" xfId="787"/>
    <cellStyle name="Normal 34" xfId="788"/>
    <cellStyle name="Normal 34 2" xfId="789"/>
    <cellStyle name="Normal 34 2 2" xfId="790"/>
    <cellStyle name="Normal 35" xfId="791"/>
    <cellStyle name="Normal 35 2" xfId="792"/>
    <cellStyle name="Normal 36" xfId="793"/>
    <cellStyle name="Normal 36 2" xfId="794"/>
    <cellStyle name="Normal 37" xfId="795"/>
    <cellStyle name="Normal 37 2" xfId="796"/>
    <cellStyle name="Normal 38" xfId="797"/>
    <cellStyle name="Normal 38 2" xfId="798"/>
    <cellStyle name="Normal 39" xfId="799"/>
    <cellStyle name="Normal 39 2" xfId="800"/>
    <cellStyle name="Normal 4 2" xfId="801"/>
    <cellStyle name="Normal 4 3" xfId="802"/>
    <cellStyle name="Normal 4 3 2" xfId="803"/>
    <cellStyle name="Normal 40" xfId="804"/>
    <cellStyle name="Normal 40 2" xfId="805"/>
    <cellStyle name="Normal 41" xfId="806"/>
    <cellStyle name="Normal 41 2" xfId="807"/>
    <cellStyle name="Normal 42" xfId="808"/>
    <cellStyle name="Normal 42 2" xfId="809"/>
    <cellStyle name="Normal 43" xfId="810"/>
    <cellStyle name="Normal 43 2" xfId="811"/>
    <cellStyle name="Normal 44" xfId="812"/>
    <cellStyle name="Normal 44 2" xfId="813"/>
    <cellStyle name="Normal 45" xfId="814"/>
    <cellStyle name="Normal 45 2" xfId="815"/>
    <cellStyle name="Normal 46" xfId="816"/>
    <cellStyle name="Normal 46 2" xfId="817"/>
    <cellStyle name="Normal 47" xfId="818"/>
    <cellStyle name="Normal 47 2" xfId="819"/>
    <cellStyle name="Normal 48" xfId="820"/>
    <cellStyle name="Normal 48 2" xfId="821"/>
    <cellStyle name="Normal 49" xfId="822"/>
    <cellStyle name="Normal 49 2" xfId="823"/>
    <cellStyle name="Normal 5 2" xfId="824"/>
    <cellStyle name="Normal 5 3" xfId="825"/>
    <cellStyle name="Normal 5 3 2" xfId="826"/>
    <cellStyle name="Normal 50" xfId="827"/>
    <cellStyle name="Normal 50 2" xfId="828"/>
    <cellStyle name="Normal 51" xfId="829"/>
    <cellStyle name="Normal 51 2" xfId="830"/>
    <cellStyle name="Normal 52" xfId="831"/>
    <cellStyle name="Normal 52 2" xfId="832"/>
    <cellStyle name="Normal 53" xfId="833"/>
    <cellStyle name="Normal 53 2" xfId="834"/>
    <cellStyle name="Normal 54" xfId="835"/>
    <cellStyle name="Normal 54 2" xfId="836"/>
    <cellStyle name="Normal 55" xfId="837"/>
    <cellStyle name="Normal 55 2" xfId="838"/>
    <cellStyle name="Normal 56" xfId="839"/>
    <cellStyle name="Normal 56 2" xfId="840"/>
    <cellStyle name="Normal 57" xfId="841"/>
    <cellStyle name="Normal 57 2" xfId="842"/>
    <cellStyle name="Normal 58" xfId="843"/>
    <cellStyle name="Normal 58 2" xfId="844"/>
    <cellStyle name="Normal 59" xfId="845"/>
    <cellStyle name="Normal 59 2" xfId="846"/>
    <cellStyle name="Normal 6 2" xfId="847"/>
    <cellStyle name="Normal 6 3" xfId="848"/>
    <cellStyle name="Normal 6 3 2" xfId="849"/>
    <cellStyle name="Normal 60" xfId="850"/>
    <cellStyle name="Normal 60 2" xfId="851"/>
    <cellStyle name="Normal 61" xfId="852"/>
    <cellStyle name="Normal 61 2" xfId="853"/>
    <cellStyle name="Normal 62" xfId="854"/>
    <cellStyle name="Normal 62 2" xfId="855"/>
    <cellStyle name="Normal 63" xfId="856"/>
    <cellStyle name="Normal 63 2" xfId="857"/>
    <cellStyle name="Normal 64" xfId="858"/>
    <cellStyle name="Normal 64 2" xfId="859"/>
    <cellStyle name="Normal 65" xfId="860"/>
    <cellStyle name="Normal 65 2" xfId="861"/>
    <cellStyle name="Normal 66" xfId="862"/>
    <cellStyle name="Normal 66 2" xfId="863"/>
    <cellStyle name="Normal 67" xfId="864"/>
    <cellStyle name="Normal 67 2" xfId="865"/>
    <cellStyle name="Normal 68" xfId="866"/>
    <cellStyle name="Normal 68 2" xfId="867"/>
    <cellStyle name="Normal 69" xfId="868"/>
    <cellStyle name="Normal 69 2" xfId="869"/>
    <cellStyle name="Normal 7" xfId="870"/>
    <cellStyle name="Normal 7 2" xfId="871"/>
    <cellStyle name="Normal 7 2 2" xfId="872"/>
    <cellStyle name="Normal 7 3" xfId="873"/>
    <cellStyle name="Normal 7 3 2" xfId="874"/>
    <cellStyle name="Normal 70" xfId="875"/>
    <cellStyle name="Normal 70 2" xfId="876"/>
    <cellStyle name="Normal 71" xfId="877"/>
    <cellStyle name="Normal 71 2" xfId="878"/>
    <cellStyle name="Normal 72" xfId="879"/>
    <cellStyle name="Normal 72 2" xfId="880"/>
    <cellStyle name="Normal 73" xfId="881"/>
    <cellStyle name="Normal 73 2" xfId="882"/>
    <cellStyle name="Normal 74" xfId="883"/>
    <cellStyle name="Normal 74 2" xfId="884"/>
    <cellStyle name="Normal 75" xfId="885"/>
    <cellStyle name="Normal 75 2" xfId="886"/>
    <cellStyle name="Normal 76" xfId="887"/>
    <cellStyle name="Normal 76 2" xfId="888"/>
    <cellStyle name="Normal 77" xfId="889"/>
    <cellStyle name="Normal 77 2" xfId="890"/>
    <cellStyle name="Normal 78" xfId="891"/>
    <cellStyle name="Normal 78 2" xfId="892"/>
    <cellStyle name="Normal 79" xfId="893"/>
    <cellStyle name="Normal 79 2" xfId="894"/>
    <cellStyle name="Normal 8" xfId="895"/>
    <cellStyle name="Normal 8 2" xfId="896"/>
    <cellStyle name="Normal 8 3" xfId="897"/>
    <cellStyle name="Normal 8 3 2" xfId="898"/>
    <cellStyle name="Normal 80" xfId="899"/>
    <cellStyle name="Normal 80 2" xfId="900"/>
    <cellStyle name="Normal 81" xfId="901"/>
    <cellStyle name="Normal 81 2" xfId="902"/>
    <cellStyle name="Normal 82" xfId="903"/>
    <cellStyle name="Normal 82 2" xfId="904"/>
    <cellStyle name="Normal 83" xfId="905"/>
    <cellStyle name="Normal 83 2" xfId="906"/>
    <cellStyle name="Normal 84" xfId="907"/>
    <cellStyle name="Normal 84 2" xfId="908"/>
    <cellStyle name="Normal 85" xfId="909"/>
    <cellStyle name="Normal 85 2" xfId="910"/>
    <cellStyle name="Normal 86" xfId="911"/>
    <cellStyle name="Normal 86 2" xfId="912"/>
    <cellStyle name="Normal 87" xfId="913"/>
    <cellStyle name="Normal 87 2" xfId="914"/>
    <cellStyle name="Normal 88" xfId="915"/>
    <cellStyle name="Normal 88 2" xfId="916"/>
    <cellStyle name="Normal 89" xfId="917"/>
    <cellStyle name="Normal 89 2" xfId="918"/>
    <cellStyle name="Normal 9" xfId="919"/>
    <cellStyle name="Normal 9 2" xfId="920"/>
    <cellStyle name="Normal 9 3" xfId="921"/>
    <cellStyle name="Normal 90" xfId="922"/>
    <cellStyle name="Normal 90 2" xfId="923"/>
    <cellStyle name="Normal 91" xfId="924"/>
    <cellStyle name="Normal 91 2" xfId="925"/>
    <cellStyle name="Normal 92" xfId="926"/>
    <cellStyle name="Normal 92 2" xfId="927"/>
    <cellStyle name="Normal 93" xfId="928"/>
    <cellStyle name="Normal 93 2" xfId="929"/>
    <cellStyle name="Normal 94" xfId="930"/>
    <cellStyle name="Normal 94 2" xfId="931"/>
    <cellStyle name="Normal 95" xfId="932"/>
    <cellStyle name="Normal 95 2" xfId="933"/>
    <cellStyle name="Normal 96" xfId="934"/>
    <cellStyle name="Normal 96 2" xfId="935"/>
    <cellStyle name="Normal 97" xfId="936"/>
    <cellStyle name="Normal 97 2" xfId="937"/>
    <cellStyle name="Normal 98" xfId="938"/>
    <cellStyle name="Normal 98 2" xfId="939"/>
    <cellStyle name="Normal 99" xfId="940"/>
    <cellStyle name="Normal 99 2" xfId="941"/>
    <cellStyle name="Note 2" xfId="942"/>
    <cellStyle name="Note 2 2" xfId="943"/>
    <cellStyle name="Note 2 2 2" xfId="944"/>
    <cellStyle name="Note 2 2 2 2" xfId="945"/>
    <cellStyle name="Note 2 2 2 3" xfId="946"/>
    <cellStyle name="Note 2 2 3" xfId="947"/>
    <cellStyle name="Note 2 2 4" xfId="948"/>
    <cellStyle name="Note 2 3" xfId="949"/>
    <cellStyle name="Note 2 3 2" xfId="950"/>
    <cellStyle name="Note 2 3 3" xfId="951"/>
    <cellStyle name="Note 2 4" xfId="952"/>
    <cellStyle name="Note 2 5" xfId="953"/>
    <cellStyle name="Obično 10" xfId="954"/>
    <cellStyle name="Obično 10 2" xfId="955"/>
    <cellStyle name="Obično 11" xfId="956"/>
    <cellStyle name="Obično 11 2" xfId="957"/>
    <cellStyle name="Obično 12" xfId="958"/>
    <cellStyle name="Obično 12 2" xfId="959"/>
    <cellStyle name="Obično 14" xfId="960"/>
    <cellStyle name="Obično 14 2" xfId="961"/>
    <cellStyle name="Obično 15" xfId="962"/>
    <cellStyle name="Obično 15 2" xfId="963"/>
    <cellStyle name="Obično 16" xfId="964"/>
    <cellStyle name="Obično 16 2" xfId="965"/>
    <cellStyle name="Obično 17" xfId="966"/>
    <cellStyle name="Obično 17 2" xfId="967"/>
    <cellStyle name="Obično 18" xfId="968"/>
    <cellStyle name="Obično 18 2" xfId="969"/>
    <cellStyle name="Obično 19" xfId="970"/>
    <cellStyle name="Obično 19 2" xfId="971"/>
    <cellStyle name="Obično 2" xfId="972"/>
    <cellStyle name="Obično 2 2" xfId="973"/>
    <cellStyle name="Obično 20" xfId="974"/>
    <cellStyle name="Obično 20 2" xfId="975"/>
    <cellStyle name="Obično 21" xfId="976"/>
    <cellStyle name="Obično 21 2" xfId="977"/>
    <cellStyle name="Obično 23" xfId="978"/>
    <cellStyle name="Obično 23 2" xfId="979"/>
    <cellStyle name="Obično 24" xfId="980"/>
    <cellStyle name="Obično 24 2" xfId="981"/>
    <cellStyle name="Obično 3" xfId="982"/>
    <cellStyle name="Obično 3 2" xfId="983"/>
    <cellStyle name="Obično 4" xfId="984"/>
    <cellStyle name="Obično 4 2" xfId="985"/>
    <cellStyle name="Obično 5" xfId="986"/>
    <cellStyle name="Obično 5 2" xfId="987"/>
    <cellStyle name="Obično 6" xfId="988"/>
    <cellStyle name="Obično 6 2" xfId="989"/>
    <cellStyle name="Obično 7" xfId="990"/>
    <cellStyle name="Obično 7 2" xfId="991"/>
    <cellStyle name="Obično 8" xfId="992"/>
    <cellStyle name="Obično 8 2" xfId="993"/>
    <cellStyle name="Obično 9" xfId="994"/>
    <cellStyle name="Obično 9 2" xfId="995"/>
    <cellStyle name="Output 2" xfId="996"/>
    <cellStyle name="Output 2 2" xfId="997"/>
    <cellStyle name="Output 2 2 2" xfId="998"/>
    <cellStyle name="Output 2 2 2 2" xfId="999"/>
    <cellStyle name="Output 2 2 2 3" xfId="1000"/>
    <cellStyle name="Output 2 2 3" xfId="1001"/>
    <cellStyle name="Output 2 2 4" xfId="1002"/>
    <cellStyle name="Output 2 3" xfId="1003"/>
    <cellStyle name="Output 2 3 2" xfId="1004"/>
    <cellStyle name="Output 2 3 3" xfId="1005"/>
    <cellStyle name="Output 2 4" xfId="1006"/>
    <cellStyle name="Output 2 5" xfId="1007"/>
    <cellStyle name="Percent 2 2" xfId="1008"/>
    <cellStyle name="Percent 2 3" xfId="1009"/>
    <cellStyle name="Percent 2 3 2" xfId="1010"/>
    <cellStyle name="Percent 3" xfId="1011"/>
    <cellStyle name="Percent 3 2" xfId="1012"/>
    <cellStyle name="Percent 4" xfId="1013"/>
    <cellStyle name="Percent 4 2" xfId="1014"/>
    <cellStyle name="Povezana ćelija" xfId="1015"/>
    <cellStyle name="Povezana ćelija 2" xfId="1016"/>
    <cellStyle name="Povezana ćelija 2 2" xfId="1017"/>
    <cellStyle name="Povezana ćelija 3" xfId="1018"/>
    <cellStyle name="Povezana ćelija_Troskovnik_ TIPSKI_2_MALE" xfId="1019"/>
    <cellStyle name="Provjera ćelije" xfId="1020"/>
    <cellStyle name="Provjera ćelije 2" xfId="1021"/>
    <cellStyle name="Provjera ćelije 2 2" xfId="1022"/>
    <cellStyle name="Provjera ćelije 3" xfId="1023"/>
    <cellStyle name="Provjera ćelije_Troskovnik_ TIPSKI_2_MALE" xfId="1024"/>
    <cellStyle name="Standard 2" xfId="1025"/>
    <cellStyle name="Standard 2 2" xfId="1026"/>
    <cellStyle name="Standard 2 2 2" xfId="1027"/>
    <cellStyle name="Standard 2 3" xfId="1028"/>
    <cellStyle name="Standard 3" xfId="1029"/>
    <cellStyle name="Standard 3 2" xfId="1030"/>
    <cellStyle name="Standard 3 3" xfId="1031"/>
    <cellStyle name="Stil 1" xfId="1032"/>
    <cellStyle name="Style 1" xfId="1033"/>
    <cellStyle name="Tekst objašnjenja" xfId="1034"/>
    <cellStyle name="Tekst objašnjenja 2" xfId="1035"/>
    <cellStyle name="Tekst objašnjenja 2 2" xfId="1036"/>
    <cellStyle name="Tekst objašnjenja 3" xfId="1037"/>
    <cellStyle name="Tekst upozorenja" xfId="1038"/>
    <cellStyle name="Tekst upozorenja 2" xfId="1039"/>
    <cellStyle name="Tekst upozorenja 2 2" xfId="1040"/>
    <cellStyle name="Tekst upozorenja 3" xfId="1041"/>
    <cellStyle name="Title 2" xfId="1042"/>
    <cellStyle name="Title 2 2" xfId="1043"/>
    <cellStyle name="Total 2" xfId="1044"/>
    <cellStyle name="Total 2 2" xfId="1045"/>
    <cellStyle name="Total 2 2 2" xfId="1046"/>
    <cellStyle name="Total 2 2 2 2" xfId="1047"/>
    <cellStyle name="Total 2 2 2 3" xfId="1048"/>
    <cellStyle name="Total 2 2 3" xfId="1049"/>
    <cellStyle name="Total 2 2 4" xfId="1050"/>
    <cellStyle name="Total 2 3" xfId="1051"/>
    <cellStyle name="Total 2 3 2" xfId="1052"/>
    <cellStyle name="Total 2 3 3" xfId="1053"/>
    <cellStyle name="Total 2 4" xfId="1054"/>
    <cellStyle name="Total 2 5" xfId="1055"/>
    <cellStyle name="Total 2_TROŠKOVNIK PROJEKT OS 09092013." xfId="1056"/>
    <cellStyle name="Ukupni zbroj" xfId="1057"/>
    <cellStyle name="Ukupni zbroj 2" xfId="1058"/>
    <cellStyle name="Ukupni zbroj 2 2" xfId="1059"/>
    <cellStyle name="Ukupni zbroj 2 2 2" xfId="1060"/>
    <cellStyle name="Ukupni zbroj 2 2 3" xfId="1061"/>
    <cellStyle name="Ukupni zbroj 2 3" xfId="1062"/>
    <cellStyle name="Ukupni zbroj 2 4" xfId="1063"/>
    <cellStyle name="Ukupni zbroj 3" xfId="1064"/>
    <cellStyle name="Ukupni zbroj 3 2" xfId="1065"/>
    <cellStyle name="Ukupni zbroj 3 3" xfId="1066"/>
    <cellStyle name="Ukupni zbroj 4" xfId="1067"/>
    <cellStyle name="Ukupni zbroj 5" xfId="1068"/>
    <cellStyle name="Ukupni zbroj_Troskovnik_ TIPSKI_2_MALE" xfId="1069"/>
    <cellStyle name="Unos" xfId="1070"/>
    <cellStyle name="Unos 2" xfId="1071"/>
    <cellStyle name="Unos 2 2" xfId="1072"/>
    <cellStyle name="Unos 2 2 2" xfId="1073"/>
    <cellStyle name="Unos 2 2 3" xfId="1074"/>
    <cellStyle name="Unos 2 3" xfId="1075"/>
    <cellStyle name="Unos 2 4" xfId="1076"/>
    <cellStyle name="Unos 3" xfId="1077"/>
    <cellStyle name="Unos 3 2" xfId="1078"/>
    <cellStyle name="Unos 3 3" xfId="1079"/>
    <cellStyle name="Unos 4" xfId="1080"/>
    <cellStyle name="Unos 5" xfId="1081"/>
    <cellStyle name="Unos_Troskovnik_ TIPSKI_2_MALE" xfId="1082"/>
    <cellStyle name="Warning Text 2" xfId="1083"/>
    <cellStyle name="Warning Text 2 2" xfId="1084"/>
    <cellStyle name="Normal 104" xfId="1085"/>
    <cellStyle name="Normal_TROSKOVNIK_crpna_postaja" xfId="1086"/>
    <cellStyle name="Normal 105" xfId="1087"/>
    <cellStyle name="Normalno 2" xfId="1088"/>
    <cellStyle name="Comma 14" xfId="1089"/>
    <cellStyle name="20% - Accent1 2 4" xfId="1090"/>
    <cellStyle name="20% - Accent2 2 4" xfId="1091"/>
    <cellStyle name="20% - Accent3 2 4" xfId="1092"/>
    <cellStyle name="20% - Accent4 2 4" xfId="1093"/>
    <cellStyle name="20% - Accent5 2 4" xfId="1094"/>
    <cellStyle name="20% - Accent6 2 4" xfId="1095"/>
    <cellStyle name="40% - Accent1 2 4" xfId="1096"/>
    <cellStyle name="40% - Accent2 2 4" xfId="1097"/>
    <cellStyle name="40% - Accent3 2 4" xfId="1098"/>
    <cellStyle name="40% - Accent4 2 4" xfId="1099"/>
    <cellStyle name="40% - Accent5 2 4" xfId="1100"/>
    <cellStyle name="40% - Accent6 2 4" xfId="1101"/>
    <cellStyle name="60% - Accent1 2 3" xfId="1102"/>
    <cellStyle name="60% - Accent2 2 3" xfId="1103"/>
    <cellStyle name="60% - Accent3 2 3" xfId="1104"/>
    <cellStyle name="60% - Accent4 2 3" xfId="1105"/>
    <cellStyle name="60% - Accent5 2 3" xfId="1106"/>
    <cellStyle name="60% - Accent6 2 3" xfId="1107"/>
    <cellStyle name="Accent1 2 3" xfId="1108"/>
    <cellStyle name="Accent2 2 3" xfId="1109"/>
    <cellStyle name="Accent3 2 3" xfId="1110"/>
    <cellStyle name="Accent4 2 3" xfId="1111"/>
    <cellStyle name="Accent5 2 3" xfId="1112"/>
    <cellStyle name="Accent6 2 3" xfId="1113"/>
    <cellStyle name="Bad 2 3" xfId="1114"/>
    <cellStyle name="Calculation 2 6" xfId="1115"/>
    <cellStyle name="Check Cell 2 3" xfId="1116"/>
    <cellStyle name="Explanatory Text 2 3" xfId="1117"/>
    <cellStyle name="Good 2 3" xfId="1118"/>
    <cellStyle name="Heading 1 2 3" xfId="1119"/>
    <cellStyle name="Heading 2 2 3" xfId="1120"/>
    <cellStyle name="Heading 3 2 3" xfId="1121"/>
    <cellStyle name="Heading 4 2 3" xfId="1122"/>
    <cellStyle name="Input 2 6" xfId="1123"/>
    <cellStyle name="kolona A" xfId="1124"/>
    <cellStyle name="kolona F" xfId="1125"/>
    <cellStyle name="kolona G" xfId="1126"/>
    <cellStyle name="Linked Cell 2 3" xfId="1127"/>
    <cellStyle name="Neutral 2 3" xfId="1128"/>
    <cellStyle name="Note 2 6" xfId="1129"/>
    <cellStyle name="Output 2 6" xfId="1130"/>
    <cellStyle name="Title 2 3" xfId="1131"/>
    <cellStyle name="Total 2 6" xfId="1132"/>
    <cellStyle name="Warning Text 2 3" xfId="1133"/>
    <cellStyle name="Comma 2 3 2" xfId="1134"/>
    <cellStyle name="Comma 2 4 2 2" xfId="1135"/>
    <cellStyle name="Currency 2 2 2" xfId="1136"/>
    <cellStyle name="Naslov 10 2" xfId="1137"/>
    <cellStyle name="Naslov 11 2" xfId="1138"/>
    <cellStyle name="Naslov 12 2" xfId="1139"/>
    <cellStyle name="Naslov 13 2" xfId="1140"/>
    <cellStyle name="Naslov 14 2" xfId="1141"/>
    <cellStyle name="Naslov 15 2" xfId="1142"/>
    <cellStyle name="Naslov 16 2" xfId="1143"/>
    <cellStyle name="Naslov 17 2 2" xfId="1144"/>
    <cellStyle name="Naslov 18 2 2" xfId="1145"/>
    <cellStyle name="Naslov 19 2 2" xfId="1146"/>
    <cellStyle name="Naslov 20 2 2" xfId="1147"/>
    <cellStyle name="Naslov 5 2 2" xfId="1148"/>
    <cellStyle name="Naslov 6 2" xfId="1149"/>
    <cellStyle name="Naslov 7 2" xfId="1150"/>
    <cellStyle name="Naslov 8 2" xfId="1151"/>
    <cellStyle name="Naslov 9 2" xfId="1152"/>
    <cellStyle name="Normal 101 2 2" xfId="1153"/>
    <cellStyle name="Normal 103 2 2" xfId="1154"/>
    <cellStyle name="Normal 12 2 3" xfId="1155"/>
    <cellStyle name="Normal 14 2 2" xfId="1156"/>
    <cellStyle name="Normal 15 2 2" xfId="1157"/>
    <cellStyle name="Normal 16 2 2" xfId="1158"/>
    <cellStyle name="Normal 17 2 2" xfId="1159"/>
    <cellStyle name="Normal 18 2 2" xfId="1160"/>
    <cellStyle name="Normal 18 3 2 2" xfId="1161"/>
    <cellStyle name="Normal 19 2 2" xfId="1162"/>
    <cellStyle name="Normal 21 2 2" xfId="1163"/>
    <cellStyle name="Normal 22 2 2" xfId="1164"/>
    <cellStyle name="Normal 23 2 2" xfId="1165"/>
    <cellStyle name="Normal 24 2 2" xfId="1166"/>
    <cellStyle name="Normal 25 2 2" xfId="1167"/>
    <cellStyle name="Normal 26 2 2" xfId="1168"/>
    <cellStyle name="Normal 27 2 2" xfId="1169"/>
    <cellStyle name="Normal 29 2 2" xfId="1170"/>
    <cellStyle name="Normal 30 2 2" xfId="1171"/>
    <cellStyle name="Normal 31 2 2" xfId="1172"/>
    <cellStyle name="Normal 32 2 2" xfId="1173"/>
    <cellStyle name="Normal 33 2 2" xfId="1174"/>
    <cellStyle name="Normal 35 2 2" xfId="1175"/>
    <cellStyle name="Normal 36 2 2" xfId="1176"/>
    <cellStyle name="Normal 37 2 2" xfId="1177"/>
    <cellStyle name="Normal 38 2 2" xfId="1178"/>
    <cellStyle name="Normal 39 2 2" xfId="1179"/>
    <cellStyle name="Title 2 2 2" xfId="1180"/>
    <cellStyle name="Normal 104 2" xfId="1181"/>
    <cellStyle name="Comma 10 3" xfId="1182"/>
    <cellStyle name="Comma 11 3" xfId="1183"/>
    <cellStyle name="Comma 12 3" xfId="1184"/>
    <cellStyle name="Comma 13 3" xfId="1185"/>
    <cellStyle name="Comma 14 2" xfId="1186"/>
    <cellStyle name="Comma 15" xfId="1187"/>
    <cellStyle name="Comma 16" xfId="1188"/>
    <cellStyle name="Comma 17" xfId="1189"/>
    <cellStyle name="Comma 18" xfId="1190"/>
    <cellStyle name="Comma 19" xfId="1191"/>
    <cellStyle name="Comma 2 5" xfId="1192"/>
    <cellStyle name="Comma 2 3 3" xfId="1193"/>
    <cellStyle name="Comma 20" xfId="1194"/>
    <cellStyle name="Comma 21" xfId="1195"/>
    <cellStyle name="Comma 22" xfId="1196"/>
    <cellStyle name="Comma 23" xfId="1197"/>
    <cellStyle name="Comma 24" xfId="1198"/>
    <cellStyle name="Comma 25" xfId="1199"/>
    <cellStyle name="Comma 26" xfId="1200"/>
    <cellStyle name="Comma 27" xfId="1201"/>
    <cellStyle name="Comma 28" xfId="1202"/>
    <cellStyle name="Comma 29" xfId="1203"/>
    <cellStyle name="Comma 3 13" xfId="1204"/>
    <cellStyle name="Comma 3 10" xfId="1205"/>
    <cellStyle name="Comma 3 11" xfId="1206"/>
    <cellStyle name="Comma 3 12" xfId="1207"/>
    <cellStyle name="Comma 3 2 2" xfId="1208"/>
    <cellStyle name="Comma 3 3 3" xfId="1209"/>
    <cellStyle name="Comma 3 4" xfId="1210"/>
    <cellStyle name="Comma 3 5" xfId="1211"/>
    <cellStyle name="Comma 3 6" xfId="1212"/>
    <cellStyle name="Comma 3 7" xfId="1213"/>
    <cellStyle name="Comma 3 8" xfId="1214"/>
    <cellStyle name="Comma 3 9" xfId="1215"/>
    <cellStyle name="Comma 30" xfId="1216"/>
    <cellStyle name="Comma 31" xfId="1217"/>
    <cellStyle name="Comma 32" xfId="1218"/>
    <cellStyle name="Comma 33" xfId="1219"/>
    <cellStyle name="Comma 34" xfId="1220"/>
    <cellStyle name="Comma 35" xfId="1221"/>
    <cellStyle name="Comma 36" xfId="1222"/>
    <cellStyle name="Comma 37" xfId="1223"/>
    <cellStyle name="Comma 38" xfId="1224"/>
    <cellStyle name="Comma 39" xfId="1225"/>
    <cellStyle name="Comma 4 4" xfId="1226"/>
    <cellStyle name="Comma 40" xfId="1227"/>
    <cellStyle name="Comma 41" xfId="1228"/>
    <cellStyle name="Comma 42" xfId="1229"/>
    <cellStyle name="Comma 43" xfId="1230"/>
    <cellStyle name="Comma 44" xfId="1231"/>
    <cellStyle name="Comma 45" xfId="1232"/>
    <cellStyle name="Comma 46" xfId="1233"/>
    <cellStyle name="Comma 47" xfId="1234"/>
    <cellStyle name="Comma 48" xfId="1235"/>
    <cellStyle name="Comma 49" xfId="1236"/>
    <cellStyle name="Comma 5 3" xfId="1237"/>
    <cellStyle name="Comma 50" xfId="1238"/>
    <cellStyle name="Comma 51" xfId="1239"/>
    <cellStyle name="Comma 52" xfId="1240"/>
    <cellStyle name="Comma 53" xfId="1241"/>
    <cellStyle name="Comma 54" xfId="1242"/>
    <cellStyle name="Comma 55" xfId="1243"/>
    <cellStyle name="Comma 56" xfId="1244"/>
    <cellStyle name="Comma 57" xfId="1245"/>
    <cellStyle name="Comma 58" xfId="1246"/>
    <cellStyle name="Comma 59" xfId="1247"/>
    <cellStyle name="Comma 6 3" xfId="1248"/>
    <cellStyle name="Comma 60" xfId="1249"/>
    <cellStyle name="Comma 61" xfId="1250"/>
    <cellStyle name="Comma 62" xfId="1251"/>
    <cellStyle name="Comma 63" xfId="1252"/>
    <cellStyle name="Comma 7 3" xfId="1253"/>
    <cellStyle name="Comma 8 3" xfId="1254"/>
    <cellStyle name="Comma 9 3" xfId="1255"/>
    <cellStyle name="kolona2" xfId="1256"/>
    <cellStyle name="Normal 10 5" xfId="1257"/>
    <cellStyle name="Normal 100 3" xfId="1258"/>
    <cellStyle name="Normal 101 3" xfId="1259"/>
    <cellStyle name="Normal 102 2" xfId="1260"/>
    <cellStyle name="Normal 103 3" xfId="1261"/>
    <cellStyle name="Normal 104 3" xfId="1262"/>
    <cellStyle name="Normal 104 2 2" xfId="1263"/>
    <cellStyle name="Normal 105 3" xfId="1264"/>
    <cellStyle name="Normal 105 2" xfId="1265"/>
    <cellStyle name="Normal 11 9" xfId="1266"/>
    <cellStyle name="Normal 12 4" xfId="1267"/>
    <cellStyle name="Normal 13 8" xfId="1268"/>
    <cellStyle name="Normal 14 3" xfId="1269"/>
    <cellStyle name="Normal 15 3" xfId="1270"/>
    <cellStyle name="Normal 16 3" xfId="1271"/>
    <cellStyle name="Normal 17 3" xfId="1272"/>
    <cellStyle name="Normal 18 4" xfId="1273"/>
    <cellStyle name="Normal 19 3" xfId="1274"/>
    <cellStyle name="Normal 2 7" xfId="1275"/>
    <cellStyle name="Normal 2 2 5" xfId="1276"/>
    <cellStyle name="Normal 2 3 4" xfId="1277"/>
    <cellStyle name="Normal 2 4 3" xfId="1278"/>
    <cellStyle name="Normal 2 5" xfId="1279"/>
    <cellStyle name="Normal 2 6" xfId="1280"/>
    <cellStyle name="Normal 20 5" xfId="1281"/>
    <cellStyle name="Normal 21 3" xfId="1282"/>
    <cellStyle name="Normal 22 3" xfId="1283"/>
    <cellStyle name="Normal 23 3" xfId="1284"/>
    <cellStyle name="Normal 24 3" xfId="1285"/>
    <cellStyle name="Normal 25 3" xfId="1286"/>
    <cellStyle name="Normal 26 3" xfId="1287"/>
    <cellStyle name="Normal 27 3" xfId="1288"/>
    <cellStyle name="Normal 28 4" xfId="1289"/>
    <cellStyle name="Normal 29 3" xfId="1290"/>
    <cellStyle name="Normal 3 6" xfId="1291"/>
    <cellStyle name="Normal 3 2 3" xfId="1292"/>
    <cellStyle name="Normal 3 3 3" xfId="1293"/>
    <cellStyle name="Normal 3 4 2" xfId="1294"/>
    <cellStyle name="Normal 3 5" xfId="1295"/>
    <cellStyle name="Normal 30 3" xfId="1296"/>
    <cellStyle name="Normal 31 3" xfId="1297"/>
    <cellStyle name="Normal 32 3" xfId="1298"/>
    <cellStyle name="Normal 33 3" xfId="1299"/>
    <cellStyle name="Normal 34 3" xfId="1300"/>
    <cellStyle name="Normal 35 3" xfId="1301"/>
    <cellStyle name="Normal 36 3" xfId="1302"/>
    <cellStyle name="Normal 37 3" xfId="1303"/>
    <cellStyle name="Normal 38 3" xfId="1304"/>
    <cellStyle name="Normal 39 3" xfId="1305"/>
    <cellStyle name="Normal 4 4" xfId="1306"/>
    <cellStyle name="Normal 40 3" xfId="1307"/>
    <cellStyle name="Normal 41 3" xfId="1308"/>
    <cellStyle name="Normal 42 3" xfId="1309"/>
    <cellStyle name="Normal 43 3" xfId="1310"/>
    <cellStyle name="Normal 44 3" xfId="1311"/>
    <cellStyle name="Normal 45 3" xfId="1312"/>
    <cellStyle name="Normal 46 3" xfId="1313"/>
    <cellStyle name="Normal 47 67" xfId="1314"/>
    <cellStyle name="Normal 47 10" xfId="1315"/>
    <cellStyle name="Normal 47 11" xfId="1316"/>
    <cellStyle name="Normal 47 12" xfId="1317"/>
    <cellStyle name="Normal 47 13" xfId="1318"/>
    <cellStyle name="Normal 47 14" xfId="1319"/>
    <cellStyle name="Normal 47 15" xfId="1320"/>
    <cellStyle name="Normal 47 16" xfId="1321"/>
    <cellStyle name="Normal 47 17" xfId="1322"/>
    <cellStyle name="Normal 47 18" xfId="1323"/>
    <cellStyle name="Normal 47 19" xfId="1324"/>
    <cellStyle name="Normal 47 2 3" xfId="1325"/>
    <cellStyle name="Normal 47 2 2" xfId="1326"/>
    <cellStyle name="Normal 47 2_GP_Troškovnik_sanitarna_vodovod_JUG-konačni" xfId="1327"/>
    <cellStyle name="Normal 47 20" xfId="1328"/>
    <cellStyle name="Normal 47 21" xfId="1329"/>
    <cellStyle name="Normal 47 22" xfId="1330"/>
    <cellStyle name="Normal 47 23" xfId="1331"/>
    <cellStyle name="Normal 47 24" xfId="1332"/>
    <cellStyle name="Normal 47 25" xfId="1333"/>
    <cellStyle name="Normal 47 26" xfId="1334"/>
    <cellStyle name="Normal 47 27" xfId="1335"/>
    <cellStyle name="Normal 47 28" xfId="1336"/>
    <cellStyle name="Normal 47 29" xfId="1337"/>
    <cellStyle name="Normal 47 3" xfId="1338"/>
    <cellStyle name="Normal 47 30" xfId="1339"/>
    <cellStyle name="Normal 47 31" xfId="1340"/>
    <cellStyle name="Normal 47 32" xfId="1341"/>
    <cellStyle name="Normal 47 33" xfId="1342"/>
    <cellStyle name="Normal 47 34" xfId="1343"/>
    <cellStyle name="Normal 47 35" xfId="1344"/>
    <cellStyle name="Normal 47 36" xfId="1345"/>
    <cellStyle name="Normal 47 37" xfId="1346"/>
    <cellStyle name="Normal 47 38" xfId="1347"/>
    <cellStyle name="Normal 47 39" xfId="1348"/>
    <cellStyle name="Normal 47 4" xfId="1349"/>
    <cellStyle name="Normal 47 40" xfId="1350"/>
    <cellStyle name="Normal 47 41" xfId="1351"/>
    <cellStyle name="Normal 47 42" xfId="1352"/>
    <cellStyle name="Normal 47 43" xfId="1353"/>
    <cellStyle name="Normal 47 44" xfId="1354"/>
    <cellStyle name="Normal 47 45" xfId="1355"/>
    <cellStyle name="Normal 47 46" xfId="1356"/>
    <cellStyle name="Normal 47 47" xfId="1357"/>
    <cellStyle name="Normal 47 48" xfId="1358"/>
    <cellStyle name="Normal 47 49" xfId="1359"/>
    <cellStyle name="Normal 47 5" xfId="1360"/>
    <cellStyle name="Normal 47 50" xfId="1361"/>
    <cellStyle name="Normal 47 51" xfId="1362"/>
    <cellStyle name="Normal 47 52" xfId="1363"/>
    <cellStyle name="Normal 47 53" xfId="1364"/>
    <cellStyle name="Normal 47 54" xfId="1365"/>
    <cellStyle name="Normal 47 55" xfId="1366"/>
    <cellStyle name="Normal 47 56" xfId="1367"/>
    <cellStyle name="Normal 47 57" xfId="1368"/>
    <cellStyle name="Normal 47 58" xfId="1369"/>
    <cellStyle name="Normal 47 59" xfId="1370"/>
    <cellStyle name="Normal 47 6" xfId="1371"/>
    <cellStyle name="Normal 47 60" xfId="1372"/>
    <cellStyle name="Normal 47 61" xfId="1373"/>
    <cellStyle name="Normal 47 62" xfId="1374"/>
    <cellStyle name="Normal 47 63" xfId="1375"/>
    <cellStyle name="Normal 47 64" xfId="1376"/>
    <cellStyle name="Normal 47 65" xfId="1377"/>
    <cellStyle name="Normal 47 66" xfId="1378"/>
    <cellStyle name="Normal 47 7" xfId="1379"/>
    <cellStyle name="Normal 47 8" xfId="1380"/>
    <cellStyle name="Normal 47 9" xfId="1381"/>
    <cellStyle name="Normal 47_GP_Troškovnik_sanitarna_vodovod_JUG-konačni" xfId="1382"/>
    <cellStyle name="Normal 48 12" xfId="1383"/>
    <cellStyle name="Normal 48 10" xfId="1384"/>
    <cellStyle name="Normal 48 11" xfId="1385"/>
    <cellStyle name="Normal 48 2 2" xfId="1386"/>
    <cellStyle name="Normal 48 3" xfId="1387"/>
    <cellStyle name="Normal 48 4" xfId="1388"/>
    <cellStyle name="Normal 48 5" xfId="1389"/>
    <cellStyle name="Normal 48 6" xfId="1390"/>
    <cellStyle name="Normal 48 7" xfId="1391"/>
    <cellStyle name="Normal 48 8" xfId="1392"/>
    <cellStyle name="Normal 48 9" xfId="1393"/>
    <cellStyle name="Normal 49 3" xfId="1394"/>
    <cellStyle name="Normal 5 4" xfId="1395"/>
    <cellStyle name="Normal 50 3" xfId="1396"/>
    <cellStyle name="Normal 51 3" xfId="1397"/>
    <cellStyle name="Normal 52 3" xfId="1398"/>
    <cellStyle name="Normal 53 3" xfId="1399"/>
    <cellStyle name="Normal 54 3" xfId="1400"/>
    <cellStyle name="Normal 55 3" xfId="1401"/>
    <cellStyle name="Normal 56 3" xfId="1402"/>
    <cellStyle name="Normal 57 3" xfId="1403"/>
    <cellStyle name="Normal 58 3" xfId="1404"/>
    <cellStyle name="Normal 59 3" xfId="1405"/>
    <cellStyle name="Normal 6 4" xfId="1406"/>
    <cellStyle name="Normal 60 3" xfId="1407"/>
    <cellStyle name="Normal 61 3" xfId="1408"/>
    <cellStyle name="Normal 62 3" xfId="1409"/>
    <cellStyle name="Normal 63 3" xfId="1410"/>
    <cellStyle name="Normal 64 3" xfId="1411"/>
    <cellStyle name="Normal 65 3" xfId="1412"/>
    <cellStyle name="Normal 66 3" xfId="1413"/>
    <cellStyle name="Normal 67 3" xfId="1414"/>
    <cellStyle name="Normal 68 3" xfId="1415"/>
    <cellStyle name="Normal 69 3" xfId="1416"/>
    <cellStyle name="Normal 7 4" xfId="1417"/>
    <cellStyle name="Normal 70 3" xfId="1418"/>
    <cellStyle name="Normal 71 3" xfId="1419"/>
    <cellStyle name="Normal 72 3" xfId="1420"/>
    <cellStyle name="Normal 73 3" xfId="1421"/>
    <cellStyle name="Normal 74 3" xfId="1422"/>
    <cellStyle name="Normal 75 3" xfId="1423"/>
    <cellStyle name="Normal 76 3" xfId="1424"/>
    <cellStyle name="Normal 77 3" xfId="1425"/>
    <cellStyle name="Normal 78 3" xfId="1426"/>
    <cellStyle name="Normal 79 3" xfId="1427"/>
    <cellStyle name="Normal 8 4" xfId="1428"/>
    <cellStyle name="Normal 80 3" xfId="1429"/>
    <cellStyle name="Normal 81 3" xfId="1430"/>
    <cellStyle name="Normal 82 3" xfId="1431"/>
    <cellStyle name="Normal 83 3" xfId="1432"/>
    <cellStyle name="Normal 84 3" xfId="1433"/>
    <cellStyle name="Normal 85 3" xfId="1434"/>
    <cellStyle name="Normal 86 3" xfId="1435"/>
    <cellStyle name="Normal 87 3" xfId="1436"/>
    <cellStyle name="Normal 88 3" xfId="1437"/>
    <cellStyle name="Normal 89 3" xfId="1438"/>
    <cellStyle name="Normal 9 4" xfId="1439"/>
    <cellStyle name="Normal 90 3" xfId="1440"/>
    <cellStyle name="Normal 91 3" xfId="1441"/>
    <cellStyle name="Normal 92 3" xfId="1442"/>
    <cellStyle name="Normal 93 3" xfId="1443"/>
    <cellStyle name="Normal 94 3" xfId="1444"/>
    <cellStyle name="Normal 95 3" xfId="1445"/>
    <cellStyle name="Normal 96 3" xfId="1446"/>
    <cellStyle name="Normal 97 3" xfId="1447"/>
    <cellStyle name="Normal 98 3" xfId="1448"/>
    <cellStyle name="Normal 99 3" xfId="1449"/>
    <cellStyle name="Normale_DVS_TROSKOVNI_BETONI" xfId="1450"/>
    <cellStyle name="Ukupno 2 2" xfId="1451"/>
    <cellStyle name="Normal 2 8" xfId="1452"/>
    <cellStyle name="Normal_Oborinski kolektor" xfId="1453"/>
    <cellStyle name="Normal 101 2 2 2" xfId="1454"/>
    <cellStyle name="Normal 101 2 3" xfId="1455"/>
    <cellStyle name="Normal 101 4" xfId="1456"/>
    <cellStyle name="Normal 103 2 2 2" xfId="1457"/>
    <cellStyle name="Normal 103 2 3" xfId="1458"/>
    <cellStyle name="Normal 103 4" xfId="1459"/>
    <cellStyle name="Normal 15 2 2 2" xfId="1460"/>
    <cellStyle name="Normal 15 2 3" xfId="1461"/>
    <cellStyle name="Normal 15 4" xfId="1462"/>
    <cellStyle name="Normal 16 2 2 2" xfId="1463"/>
    <cellStyle name="Normal 16 2 3" xfId="1464"/>
    <cellStyle name="Normal 16 4" xfId="1465"/>
    <cellStyle name="Normal 17 2 2 2" xfId="1466"/>
    <cellStyle name="Normal 17 2 3" xfId="1467"/>
    <cellStyle name="Normal 17 4" xfId="1468"/>
    <cellStyle name="Normal 18 2 2 2" xfId="1469"/>
    <cellStyle name="Normal 18 2 3" xfId="1470"/>
    <cellStyle name="Normal 18 3 2 2 2" xfId="1471"/>
    <cellStyle name="Normal 18 3 2 3" xfId="1472"/>
    <cellStyle name="Normal 18 3 3" xfId="1473"/>
    <cellStyle name="Normal 19 2 2 2" xfId="1474"/>
    <cellStyle name="Normal 19 2 3" xfId="1475"/>
    <cellStyle name="Normal 19 4" xfId="1476"/>
    <cellStyle name="Normal 21 2 2 2" xfId="1477"/>
    <cellStyle name="Normal 21 2 3" xfId="1478"/>
    <cellStyle name="Normal 21 4" xfId="1479"/>
    <cellStyle name="Normal 22 2 2 2" xfId="1480"/>
    <cellStyle name="Normal 22 2 3" xfId="1481"/>
    <cellStyle name="Normal 22 4" xfId="1482"/>
    <cellStyle name="Normal 23 2 2 2" xfId="1483"/>
    <cellStyle name="Normal 23 2 3" xfId="1484"/>
    <cellStyle name="Normal 23 4" xfId="1485"/>
    <cellStyle name="Normal 24 2 2 2" xfId="1486"/>
    <cellStyle name="Normal 24 2 3" xfId="1487"/>
    <cellStyle name="Normal 24 4" xfId="1488"/>
    <cellStyle name="Normal 25 2 2 2" xfId="1489"/>
    <cellStyle name="Normal 25 2 3" xfId="1490"/>
    <cellStyle name="Normal 25 4" xfId="1491"/>
    <cellStyle name="Normal 26 2 2 2" xfId="1492"/>
    <cellStyle name="Normal 26 2 3" xfId="1493"/>
    <cellStyle name="Normal 26 4" xfId="1494"/>
    <cellStyle name="Normal 27 2 2 2" xfId="1495"/>
    <cellStyle name="Normal 27 2 3" xfId="1496"/>
    <cellStyle name="Normal 27 4" xfId="1497"/>
    <cellStyle name="Normal 29 2 2 2" xfId="1498"/>
    <cellStyle name="Normal 29 2 3" xfId="1499"/>
    <cellStyle name="Normal 29 4" xfId="1500"/>
    <cellStyle name="Normal 30 2 2 2" xfId="1501"/>
    <cellStyle name="Normal 30 2 3" xfId="1502"/>
    <cellStyle name="Normal 30 4" xfId="1503"/>
    <cellStyle name="Normal 31 2 2 2" xfId="1504"/>
    <cellStyle name="Normal 31 2 3" xfId="1505"/>
    <cellStyle name="Normal 31 4" xfId="1506"/>
    <cellStyle name="Normal 32 2 2 2" xfId="1507"/>
    <cellStyle name="Normal 32 2 3" xfId="1508"/>
    <cellStyle name="Normal 32 4" xfId="1509"/>
    <cellStyle name="Normal 33 2 2 2" xfId="1510"/>
    <cellStyle name="Normal 33 2 3" xfId="1511"/>
    <cellStyle name="Normal 33 4" xfId="1512"/>
    <cellStyle name="Normal 35 2 2 2" xfId="1513"/>
    <cellStyle name="Normal 35 2 3" xfId="1514"/>
    <cellStyle name="Normal 35 4" xfId="1515"/>
    <cellStyle name="Normal 36 2 2 2" xfId="1516"/>
    <cellStyle name="Normal 36 2 3" xfId="1517"/>
    <cellStyle name="Normal 36 4" xfId="1518"/>
    <cellStyle name="Normal 37 2 2 2" xfId="1519"/>
    <cellStyle name="Normal 37 2 3" xfId="1520"/>
    <cellStyle name="Normal 37 4" xfId="1521"/>
    <cellStyle name="Normal 38 2 2 2" xfId="1522"/>
    <cellStyle name="Normal 38 2 3" xfId="1523"/>
    <cellStyle name="Normal 38 4" xfId="1524"/>
    <cellStyle name="Normal 39 2 2 2" xfId="1525"/>
    <cellStyle name="Normal 39 2 3" xfId="1526"/>
    <cellStyle name="Normal 39 4" xfId="1527"/>
    <cellStyle name="Normal 106" xfId="1528"/>
    <cellStyle name="Bilješka 2 2 2 2" xfId="1529"/>
    <cellStyle name="Bilješka 2 2 3 2" xfId="1530"/>
    <cellStyle name="Bilješka 2 2 4" xfId="1531"/>
    <cellStyle name="Bilješka 2 3 2" xfId="1532"/>
    <cellStyle name="Bilješka 2 4 2" xfId="1533"/>
    <cellStyle name="Bilješka 2 5" xfId="1534"/>
    <cellStyle name="Bilješka 3 2 2" xfId="1535"/>
    <cellStyle name="Bilješka 3 3 2" xfId="1536"/>
    <cellStyle name="Bilješka 3 4" xfId="1537"/>
    <cellStyle name="Bilješka 4 2" xfId="1538"/>
    <cellStyle name="Bilješka 5 2" xfId="1539"/>
    <cellStyle name="Bilješka 6" xfId="1540"/>
    <cellStyle name="Calculation 2 2 2 2 2" xfId="1541"/>
    <cellStyle name="Calculation 2 2 2 3 2" xfId="1542"/>
    <cellStyle name="Calculation 2 2 2 4" xfId="1543"/>
    <cellStyle name="Calculation 2 2 3 2" xfId="1544"/>
    <cellStyle name="Calculation 2 2 4 2" xfId="1545"/>
    <cellStyle name="Calculation 2 2 5" xfId="1546"/>
    <cellStyle name="Calculation 2 3 2 2" xfId="1547"/>
    <cellStyle name="Calculation 2 3 3 2" xfId="1548"/>
    <cellStyle name="Calculation 2 3 4" xfId="1549"/>
    <cellStyle name="Calculation 2 4 2" xfId="1550"/>
    <cellStyle name="Calculation 2 5 2" xfId="1551"/>
    <cellStyle name="Calculation 2 6 2" xfId="1552"/>
    <cellStyle name="Calculation 2 7" xfId="1553"/>
    <cellStyle name="Input 2 2 2 2 2" xfId="1554"/>
    <cellStyle name="Input 2 2 2 3 2" xfId="1555"/>
    <cellStyle name="Input 2 2 2 4" xfId="1556"/>
    <cellStyle name="Input 2 2 3 2" xfId="1557"/>
    <cellStyle name="Input 2 2 4 2" xfId="1558"/>
    <cellStyle name="Input 2 2 5" xfId="1559"/>
    <cellStyle name="Input 2 3 2 2" xfId="1560"/>
    <cellStyle name="Input 2 3 3 2" xfId="1561"/>
    <cellStyle name="Input 2 3 4" xfId="1562"/>
    <cellStyle name="Input 2 4 2" xfId="1563"/>
    <cellStyle name="Input 2 5 2" xfId="1564"/>
    <cellStyle name="Input 2 6 2" xfId="1565"/>
    <cellStyle name="Input 2 7" xfId="1566"/>
    <cellStyle name="Izlaz 2 2 2 2" xfId="1567"/>
    <cellStyle name="Izlaz 2 2 3 2" xfId="1568"/>
    <cellStyle name="Izlaz 2 2 4" xfId="1569"/>
    <cellStyle name="Izlaz 2 3 2" xfId="1570"/>
    <cellStyle name="Izlaz 2 4 2" xfId="1571"/>
    <cellStyle name="Izlaz 2 5" xfId="1572"/>
    <cellStyle name="Izlaz 3 2 2" xfId="1573"/>
    <cellStyle name="Izlaz 3 3 2" xfId="1574"/>
    <cellStyle name="Izlaz 3 4" xfId="1575"/>
    <cellStyle name="Izlaz 4 2" xfId="1576"/>
    <cellStyle name="Izlaz 5 2" xfId="1577"/>
    <cellStyle name="Izlaz 6" xfId="1578"/>
    <cellStyle name="Izračun 2 2 2 2" xfId="1579"/>
    <cellStyle name="Izračun 2 2 3 2" xfId="1580"/>
    <cellStyle name="Izračun 2 2 4" xfId="1581"/>
    <cellStyle name="Izračun 2 3 2" xfId="1582"/>
    <cellStyle name="Izračun 2 4 2" xfId="1583"/>
    <cellStyle name="Izračun 2 5" xfId="1584"/>
    <cellStyle name="Izračun 3 2 2" xfId="1585"/>
    <cellStyle name="Izračun 3 3 2" xfId="1586"/>
    <cellStyle name="Izračun 3 4" xfId="1587"/>
    <cellStyle name="Izračun 4 2" xfId="1588"/>
    <cellStyle name="Izračun 5 2" xfId="1589"/>
    <cellStyle name="Izračun 6" xfId="1590"/>
    <cellStyle name="Note 2 2 2 2 2" xfId="1591"/>
    <cellStyle name="Note 2 2 2 3 2" xfId="1592"/>
    <cellStyle name="Note 2 2 2 4" xfId="1593"/>
    <cellStyle name="Note 2 2 3 2" xfId="1594"/>
    <cellStyle name="Note 2 2 4 2" xfId="1595"/>
    <cellStyle name="Note 2 2 5" xfId="1596"/>
    <cellStyle name="Note 2 3 2 2" xfId="1597"/>
    <cellStyle name="Note 2 3 3 2" xfId="1598"/>
    <cellStyle name="Note 2 3 4" xfId="1599"/>
    <cellStyle name="Note 2 4 2" xfId="1600"/>
    <cellStyle name="Note 2 5 2" xfId="1601"/>
    <cellStyle name="Note 2 6 2" xfId="1602"/>
    <cellStyle name="Note 2 7" xfId="1603"/>
    <cellStyle name="Output 2 2 2 2 2" xfId="1604"/>
    <cellStyle name="Output 2 2 2 3 2" xfId="1605"/>
    <cellStyle name="Output 2 2 2 4" xfId="1606"/>
    <cellStyle name="Output 2 2 3 2" xfId="1607"/>
    <cellStyle name="Output 2 2 4 2" xfId="1608"/>
    <cellStyle name="Output 2 2 5" xfId="1609"/>
    <cellStyle name="Output 2 3 2 2" xfId="1610"/>
    <cellStyle name="Output 2 3 3 2" xfId="1611"/>
    <cellStyle name="Output 2 3 4" xfId="1612"/>
    <cellStyle name="Output 2 4 2" xfId="1613"/>
    <cellStyle name="Output 2 5 2" xfId="1614"/>
    <cellStyle name="Output 2 6 2" xfId="1615"/>
    <cellStyle name="Output 2 7" xfId="1616"/>
    <cellStyle name="Total 2 2 2 2 2" xfId="1617"/>
    <cellStyle name="Total 2 2 2 3 2" xfId="1618"/>
    <cellStyle name="Total 2 2 2 4" xfId="1619"/>
    <cellStyle name="Total 2 2 3 2" xfId="1620"/>
    <cellStyle name="Total 2 2 4 2" xfId="1621"/>
    <cellStyle name="Total 2 2 5" xfId="1622"/>
    <cellStyle name="Total 2 3 2 2" xfId="1623"/>
    <cellStyle name="Total 2 3 3 2" xfId="1624"/>
    <cellStyle name="Total 2 3 4" xfId="1625"/>
    <cellStyle name="Total 2 4 2" xfId="1626"/>
    <cellStyle name="Total 2 5 2" xfId="1627"/>
    <cellStyle name="Total 2 6 2" xfId="1628"/>
    <cellStyle name="Total 2 7" xfId="1629"/>
    <cellStyle name="Ukupni zbroj 2 2 2 2" xfId="1630"/>
    <cellStyle name="Ukupni zbroj 2 2 3 2" xfId="1631"/>
    <cellStyle name="Ukupni zbroj 2 2 4" xfId="1632"/>
    <cellStyle name="Ukupni zbroj 2 3 2" xfId="1633"/>
    <cellStyle name="Ukupni zbroj 2 4 2" xfId="1634"/>
    <cellStyle name="Ukupni zbroj 2 5" xfId="1635"/>
    <cellStyle name="Ukupni zbroj 3 2 2" xfId="1636"/>
    <cellStyle name="Ukupni zbroj 3 3 2" xfId="1637"/>
    <cellStyle name="Ukupni zbroj 3 4" xfId="1638"/>
    <cellStyle name="Ukupni zbroj 4 2" xfId="1639"/>
    <cellStyle name="Ukupni zbroj 5 2" xfId="1640"/>
    <cellStyle name="Ukupni zbroj 6" xfId="1641"/>
    <cellStyle name="Unos 2 2 2 2" xfId="1642"/>
    <cellStyle name="Unos 2 2 3 2" xfId="1643"/>
    <cellStyle name="Unos 2 2 4" xfId="1644"/>
    <cellStyle name="Unos 2 3 2" xfId="1645"/>
    <cellStyle name="Unos 2 4 2" xfId="1646"/>
    <cellStyle name="Unos 2 5" xfId="1647"/>
    <cellStyle name="Unos 3 2 2" xfId="1648"/>
    <cellStyle name="Unos 3 3 2" xfId="1649"/>
    <cellStyle name="Unos 3 4" xfId="1650"/>
    <cellStyle name="Unos 4 2" xfId="1651"/>
    <cellStyle name="Unos 5 2" xfId="1652"/>
    <cellStyle name="Unos 6" xfId="1653"/>
    <cellStyle name="Unos 2 2 5" xfId="1654"/>
    <cellStyle name="Unos 2 6" xfId="1655"/>
    <cellStyle name="Input 2 6 4" xfId="1656"/>
    <cellStyle name="Calculation 2 6 4" xfId="1657"/>
    <cellStyle name="Bilješka 7" xfId="1658"/>
    <cellStyle name="Bilješka 2 6" xfId="1659"/>
    <cellStyle name="Bilješka 2 2 5" xfId="1660"/>
    <cellStyle name="Bilješka 2 2 2 3" xfId="1661"/>
    <cellStyle name="Bilješka 2 2 3 3" xfId="1662"/>
    <cellStyle name="Bilješka 2 3 3" xfId="1663"/>
    <cellStyle name="Bilješka 2 4 3" xfId="1664"/>
    <cellStyle name="Bilješka 3 5" xfId="1665"/>
    <cellStyle name="Bilješka 3 2 3" xfId="1666"/>
    <cellStyle name="Bilješka 3 3 3" xfId="1667"/>
    <cellStyle name="Bilješka 4 3" xfId="1668"/>
    <cellStyle name="Bilješka 5 3" xfId="1669"/>
    <cellStyle name="Calculation 2 8" xfId="1670"/>
    <cellStyle name="Calculation 2 2 6" xfId="1671"/>
    <cellStyle name="Calculation 2 2 2 5" xfId="1672"/>
    <cellStyle name="Calculation 2 2 2 2 3" xfId="1673"/>
    <cellStyle name="Calculation 2 2 2 3 3" xfId="1674"/>
    <cellStyle name="Calculation 2 2 3 3" xfId="1675"/>
    <cellStyle name="Calculation 2 2 4 3" xfId="1676"/>
    <cellStyle name="Calculation 2 3 5" xfId="1677"/>
    <cellStyle name="Calculation 2 3 2 3" xfId="1678"/>
    <cellStyle name="Calculation 2 3 3 3" xfId="1679"/>
    <cellStyle name="Calculation 2 4 3" xfId="1680"/>
    <cellStyle name="Calculation 2 5 3" xfId="1681"/>
    <cellStyle name="Unos 5 3" xfId="1682"/>
    <cellStyle name="Unos 7" xfId="1683"/>
    <cellStyle name="Input 2 8" xfId="1684"/>
    <cellStyle name="Input 2 2 6" xfId="1685"/>
    <cellStyle name="Input 2 2 2 5" xfId="1686"/>
    <cellStyle name="Input 2 2 2 2 3" xfId="1687"/>
    <cellStyle name="Input 2 2 2 3 3" xfId="1688"/>
    <cellStyle name="Input 2 2 3 3" xfId="1689"/>
    <cellStyle name="Input 2 2 4 3" xfId="1690"/>
    <cellStyle name="Input 2 3 5" xfId="1691"/>
    <cellStyle name="Input 2 3 2 3" xfId="1692"/>
    <cellStyle name="Input 2 3 3 3" xfId="1693"/>
    <cellStyle name="Input 2 4 3" xfId="1694"/>
    <cellStyle name="Input 2 5 3" xfId="1695"/>
    <cellStyle name="Izlaz 7" xfId="1696"/>
    <cellStyle name="Izlaz 2 6" xfId="1697"/>
    <cellStyle name="Izlaz 2 2 5" xfId="1698"/>
    <cellStyle name="Izlaz 2 2 2 3" xfId="1699"/>
    <cellStyle name="Izlaz 2 2 3 3" xfId="1700"/>
    <cellStyle name="Izlaz 2 3 3" xfId="1701"/>
    <cellStyle name="Izlaz 2 4 3" xfId="1702"/>
    <cellStyle name="Izlaz 3 5" xfId="1703"/>
    <cellStyle name="Izlaz 3 2 3" xfId="1704"/>
    <cellStyle name="Izlaz 3 3 3" xfId="1705"/>
    <cellStyle name="Izlaz 4 3" xfId="1706"/>
    <cellStyle name="Izlaz 5 3" xfId="1707"/>
    <cellStyle name="Izračun 5 3" xfId="1708"/>
    <cellStyle name="Izračun 3 3 3" xfId="1709"/>
    <cellStyle name="Izračun 3 2 3" xfId="1710"/>
    <cellStyle name="Izračun 2 3 3" xfId="1711"/>
    <cellStyle name="Izračun 2 2 3 3" xfId="1712"/>
    <cellStyle name="Izračun 2 6" xfId="1713"/>
    <cellStyle name="Izračun 7" xfId="1714"/>
    <cellStyle name="Input 2 2 2 6" xfId="1715"/>
    <cellStyle name="Calculation 2 5 4" xfId="1716"/>
    <cellStyle name="Calculation 2 4 4" xfId="1717"/>
    <cellStyle name="Calculation 2 3 2 4" xfId="1718"/>
    <cellStyle name="Calculation 2 3 6" xfId="1719"/>
    <cellStyle name="Calculation 2 2 3 4" xfId="1720"/>
    <cellStyle name="Calculation 2 2 2 3 4" xfId="1721"/>
    <cellStyle name="Calculation 2 2 2 6" xfId="1722"/>
    <cellStyle name="Calculation 2 2 7" xfId="1723"/>
    <cellStyle name="Note 2 8" xfId="1724"/>
    <cellStyle name="Note 2 2 6" xfId="1725"/>
    <cellStyle name="Note 2 2 2 5" xfId="1726"/>
    <cellStyle name="Note 2 2 2 2 3" xfId="1727"/>
    <cellStyle name="Note 2 2 2 3 3" xfId="1728"/>
    <cellStyle name="Note 2 2 3 3" xfId="1729"/>
    <cellStyle name="Note 2 2 4 3" xfId="1730"/>
    <cellStyle name="Note 2 3 5" xfId="1731"/>
    <cellStyle name="Note 2 3 2 3" xfId="1732"/>
    <cellStyle name="Note 2 3 3 3" xfId="1733"/>
    <cellStyle name="Note 2 4 3" xfId="1734"/>
    <cellStyle name="Note 2 5 3" xfId="1735"/>
    <cellStyle name="Output 2 8" xfId="1736"/>
    <cellStyle name="Output 2 2 6" xfId="1737"/>
    <cellStyle name="Output 2 2 2 5" xfId="1738"/>
    <cellStyle name="Output 2 2 2 2 3" xfId="1739"/>
    <cellStyle name="Output 2 2 2 3 3" xfId="1740"/>
    <cellStyle name="Output 2 2 3 3" xfId="1741"/>
    <cellStyle name="Output 2 2 4 3" xfId="1742"/>
    <cellStyle name="Output 2 3 5" xfId="1743"/>
    <cellStyle name="Output 2 3 2 3" xfId="1744"/>
    <cellStyle name="Output 2 3 3 3" xfId="1745"/>
    <cellStyle name="Output 2 4 3" xfId="1746"/>
    <cellStyle name="Output 2 5 3" xfId="1747"/>
    <cellStyle name="Total 2 8" xfId="1748"/>
    <cellStyle name="Total 2 2 6" xfId="1749"/>
    <cellStyle name="Total 2 2 2 5" xfId="1750"/>
    <cellStyle name="Total 2 2 2 2 3" xfId="1751"/>
    <cellStyle name="Total 2 2 2 3 3" xfId="1752"/>
    <cellStyle name="Total 2 2 3 3" xfId="1753"/>
    <cellStyle name="Total 2 2 4 3" xfId="1754"/>
    <cellStyle name="Total 2 3 5" xfId="1755"/>
    <cellStyle name="Total 2 3 2 3" xfId="1756"/>
    <cellStyle name="Total 2 3 3 3" xfId="1757"/>
    <cellStyle name="Total 2 4 3" xfId="1758"/>
    <cellStyle name="Total 2 5 3" xfId="1759"/>
    <cellStyle name="Ukupni zbroj 7" xfId="1760"/>
    <cellStyle name="Ukupni zbroj 2 6" xfId="1761"/>
    <cellStyle name="Ukupni zbroj 2 2 5" xfId="1762"/>
    <cellStyle name="Ukupni zbroj 2 2 2 3" xfId="1763"/>
    <cellStyle name="Ukupni zbroj 2 2 3 3" xfId="1764"/>
    <cellStyle name="Ukupni zbroj 2 3 3" xfId="1765"/>
    <cellStyle name="Ukupni zbroj 2 4 3" xfId="1766"/>
    <cellStyle name="Ukupni zbroj 3 5" xfId="1767"/>
    <cellStyle name="Ukupni zbroj 3 2 3" xfId="1768"/>
    <cellStyle name="Ukupni zbroj 3 3 3" xfId="1769"/>
    <cellStyle name="Ukupni zbroj 4 3" xfId="1770"/>
    <cellStyle name="Ukupni zbroj 5 3" xfId="1771"/>
    <cellStyle name="Unos 3 3 3" xfId="1772"/>
    <cellStyle name="Calculation 2 6 3" xfId="1773"/>
    <cellStyle name="Input 2 6 3" xfId="1774"/>
    <cellStyle name="Note 2 6 3" xfId="1775"/>
    <cellStyle name="Output 2 6 3" xfId="1776"/>
    <cellStyle name="Total 2 6 3" xfId="1777"/>
    <cellStyle name="Izračun 3 5" xfId="1778"/>
    <cellStyle name="Izračun 2 2 2 3" xfId="1779"/>
    <cellStyle name="Unos 4 3" xfId="1780"/>
    <cellStyle name="Unos 3 2 3" xfId="1781"/>
    <cellStyle name="Unos 3 5" xfId="1782"/>
    <cellStyle name="Unos 2 4 3" xfId="1783"/>
    <cellStyle name="Unos 2 3 3" xfId="1784"/>
    <cellStyle name="Unos 2 2 3 3" xfId="1785"/>
    <cellStyle name="Unos 2 2 2 3" xfId="1786"/>
    <cellStyle name="Izračun 4 3" xfId="1787"/>
    <cellStyle name="Izračun 2 4 3" xfId="1788"/>
    <cellStyle name="Izračun 2 2 5" xfId="1789"/>
    <cellStyle name="Input 2 5 4" xfId="1790"/>
    <cellStyle name="Input 2 4 4" xfId="1791"/>
    <cellStyle name="Input 2 3 3 4" xfId="1792"/>
    <cellStyle name="Input 2 3 2 4" xfId="1793"/>
    <cellStyle name="Input 2 3 6" xfId="1794"/>
    <cellStyle name="Input 2 2 4 4" xfId="1795"/>
    <cellStyle name="Input 2 2 3 4" xfId="1796"/>
    <cellStyle name="Input 2 2 2 3 4" xfId="1797"/>
    <cellStyle name="Input 2 2 2 2 4" xfId="1798"/>
    <cellStyle name="Input 2 9" xfId="1799"/>
    <cellStyle name="Input 2 2 7" xfId="1800"/>
    <cellStyle name="Calculation 2 3 3 4" xfId="1801"/>
    <cellStyle name="Calculation 2 2 4 4" xfId="1802"/>
    <cellStyle name="Calculation 2 2 2 2 4" xfId="1803"/>
    <cellStyle name="Calculation 2 9" xfId="1804"/>
    <cellStyle name="Bilješka 8" xfId="1805"/>
    <cellStyle name="Bilješka 2 7" xfId="1806"/>
    <cellStyle name="Bilješka 2 2 6" xfId="1807"/>
    <cellStyle name="Bilješka 2 2 2 4" xfId="1808"/>
    <cellStyle name="Bilješka 2 2 3 4" xfId="1809"/>
    <cellStyle name="Bilješka 2 3 4" xfId="1810"/>
    <cellStyle name="Bilješka 2 4 4" xfId="1811"/>
    <cellStyle name="Bilješka 3 6" xfId="1812"/>
    <cellStyle name="Bilješka 3 2 4" xfId="1813"/>
    <cellStyle name="Bilješka 3 3 4" xfId="1814"/>
    <cellStyle name="Bilješka 4 4" xfId="1815"/>
    <cellStyle name="Bilješka 5 4" xfId="1816"/>
    <cellStyle name="Calculation 2 10" xfId="1817"/>
    <cellStyle name="Calculation 2 2 8" xfId="1818"/>
    <cellStyle name="Calculation 2 2 2 7" xfId="1819"/>
    <cellStyle name="Calculation 2 2 2 2 5" xfId="1820"/>
    <cellStyle name="Calculation 2 2 2 3 5" xfId="1821"/>
    <cellStyle name="Calculation 2 2 3 5" xfId="1822"/>
    <cellStyle name="Calculation 2 2 4 5" xfId="1823"/>
    <cellStyle name="Calculation 2 3 7" xfId="1824"/>
    <cellStyle name="Calculation 2 3 2 5" xfId="1825"/>
    <cellStyle name="Calculation 2 3 3 5" xfId="1826"/>
    <cellStyle name="Calculation 2 4 5" xfId="1827"/>
    <cellStyle name="Calculation 2 5 5" xfId="1828"/>
    <cellStyle name="Input 2 10" xfId="1829"/>
    <cellStyle name="Input 2 2 8" xfId="1830"/>
    <cellStyle name="Input 2 2 2 7" xfId="1831"/>
    <cellStyle name="Input 2 2 2 2 5" xfId="1832"/>
    <cellStyle name="Input 2 2 2 3 5" xfId="1833"/>
    <cellStyle name="Input 2 2 3 5" xfId="1834"/>
    <cellStyle name="Input 2 2 4 5" xfId="1835"/>
    <cellStyle name="Input 2 3 7" xfId="1836"/>
    <cellStyle name="Input 2 3 2 5" xfId="1837"/>
    <cellStyle name="Input 2 3 3 5" xfId="1838"/>
    <cellStyle name="Input 2 4 5" xfId="1839"/>
    <cellStyle name="Input 2 5 5" xfId="1840"/>
    <cellStyle name="Izlaz 8" xfId="1841"/>
    <cellStyle name="Izlaz 2 7" xfId="1842"/>
    <cellStyle name="Izlaz 2 2 6" xfId="1843"/>
    <cellStyle name="Izlaz 2 2 2 4" xfId="1844"/>
    <cellStyle name="Izlaz 2 2 3 4" xfId="1845"/>
    <cellStyle name="Izlaz 2 3 4" xfId="1846"/>
    <cellStyle name="Izlaz 2 4 4" xfId="1847"/>
    <cellStyle name="Izlaz 3 6" xfId="1848"/>
    <cellStyle name="Izlaz 3 2 4" xfId="1849"/>
    <cellStyle name="Izlaz 3 3 4" xfId="1850"/>
    <cellStyle name="Izlaz 4 4" xfId="1851"/>
    <cellStyle name="Izlaz 5 4" xfId="1852"/>
    <cellStyle name="Izračun 8" xfId="1853"/>
    <cellStyle name="Izračun 2 7" xfId="1854"/>
    <cellStyle name="Izračun 2 2 6" xfId="1855"/>
    <cellStyle name="Izračun 2 2 2 4" xfId="1856"/>
    <cellStyle name="Izračun 2 2 3 4" xfId="1857"/>
    <cellStyle name="Izračun 2 3 4" xfId="1858"/>
    <cellStyle name="Izračun 2 4 4" xfId="1859"/>
    <cellStyle name="Izračun 3 6" xfId="1860"/>
    <cellStyle name="Izračun 3 2 4" xfId="1861"/>
    <cellStyle name="Izračun 3 3 4" xfId="1862"/>
    <cellStyle name="Izračun 4 4" xfId="1863"/>
    <cellStyle name="Izračun 5 4" xfId="1864"/>
    <cellStyle name="Note 2 9" xfId="1865"/>
    <cellStyle name="Note 2 2 7" xfId="1866"/>
    <cellStyle name="Note 2 2 2 6" xfId="1867"/>
    <cellStyle name="Note 2 2 2 2 4" xfId="1868"/>
    <cellStyle name="Note 2 2 2 3 4" xfId="1869"/>
    <cellStyle name="Note 2 2 3 4" xfId="1870"/>
    <cellStyle name="Note 2 2 4 4" xfId="1871"/>
    <cellStyle name="Note 2 3 6" xfId="1872"/>
    <cellStyle name="Note 2 3 2 4" xfId="1873"/>
    <cellStyle name="Note 2 3 3 4" xfId="1874"/>
    <cellStyle name="Note 2 4 4" xfId="1875"/>
    <cellStyle name="Note 2 5 4" xfId="1876"/>
    <cellStyle name="Output 2 9" xfId="1877"/>
    <cellStyle name="Output 2 2 7" xfId="1878"/>
    <cellStyle name="Output 2 2 2 6" xfId="1879"/>
    <cellStyle name="Output 2 2 2 2 4" xfId="1880"/>
    <cellStyle name="Output 2 2 2 3 4" xfId="1881"/>
    <cellStyle name="Output 2 2 3 4" xfId="1882"/>
    <cellStyle name="Output 2 2 4 4" xfId="1883"/>
    <cellStyle name="Output 2 3 6" xfId="1884"/>
    <cellStyle name="Output 2 3 2 4" xfId="1885"/>
    <cellStyle name="Output 2 3 3 4" xfId="1886"/>
    <cellStyle name="Output 2 4 4" xfId="1887"/>
    <cellStyle name="Output 2 5 4" xfId="1888"/>
    <cellStyle name="Total 2 9" xfId="1889"/>
    <cellStyle name="Total 2 2 7" xfId="1890"/>
    <cellStyle name="Total 2 2 2 6" xfId="1891"/>
    <cellStyle name="Total 2 2 2 2 4" xfId="1892"/>
    <cellStyle name="Total 2 2 2 3 4" xfId="1893"/>
    <cellStyle name="Total 2 2 3 4" xfId="1894"/>
    <cellStyle name="Total 2 2 4 4" xfId="1895"/>
    <cellStyle name="Total 2 3 6" xfId="1896"/>
    <cellStyle name="Total 2 3 2 4" xfId="1897"/>
    <cellStyle name="Total 2 3 3 4" xfId="1898"/>
    <cellStyle name="Total 2 4 4" xfId="1899"/>
    <cellStyle name="Total 2 5 4" xfId="1900"/>
    <cellStyle name="Ukupni zbroj 8" xfId="1901"/>
    <cellStyle name="Ukupni zbroj 2 7" xfId="1902"/>
    <cellStyle name="Ukupni zbroj 2 2 6" xfId="1903"/>
    <cellStyle name="Ukupni zbroj 2 2 2 4" xfId="1904"/>
    <cellStyle name="Ukupni zbroj 2 2 3 4" xfId="1905"/>
    <cellStyle name="Ukupni zbroj 2 3 4" xfId="1906"/>
    <cellStyle name="Ukupni zbroj 2 4 4" xfId="1907"/>
    <cellStyle name="Ukupni zbroj 3 6" xfId="1908"/>
    <cellStyle name="Ukupni zbroj 3 2 4" xfId="1909"/>
    <cellStyle name="Ukupni zbroj 3 3 4" xfId="1910"/>
    <cellStyle name="Ukupni zbroj 4 4" xfId="1911"/>
    <cellStyle name="Ukupni zbroj 5 4" xfId="1912"/>
    <cellStyle name="Unos 8" xfId="1913"/>
    <cellStyle name="Unos 2 7" xfId="1914"/>
    <cellStyle name="Unos 2 2 6" xfId="1915"/>
    <cellStyle name="Unos 2 2 2 4" xfId="1916"/>
    <cellStyle name="Unos 2 2 3 4" xfId="1917"/>
    <cellStyle name="Unos 2 3 4" xfId="1918"/>
    <cellStyle name="Unos 2 4 4" xfId="1919"/>
    <cellStyle name="Unos 3 6" xfId="1920"/>
    <cellStyle name="Unos 3 2 4" xfId="1921"/>
    <cellStyle name="Unos 3 3 4" xfId="1922"/>
    <cellStyle name="Unos 4 4" xfId="1923"/>
    <cellStyle name="Unos 5 4" xfId="1924"/>
    <cellStyle name="Calculation 2 6 5" xfId="1925"/>
    <cellStyle name="Input 2 6 5" xfId="1926"/>
    <cellStyle name="Note 2 6 4" xfId="1927"/>
    <cellStyle name="Output 2 6 4" xfId="1928"/>
    <cellStyle name="Total 2 6 4" xfId="1929"/>
    <cellStyle name="Unos 2 3 2 2" xfId="1930"/>
    <cellStyle name="Izračun 2 2 2 2 2" xfId="1931"/>
    <cellStyle name="Calculation 2 2 2 3 2 2" xfId="1932"/>
    <cellStyle name="Note 2 6 2 2" xfId="1933"/>
    <cellStyle name="Input 2 6 2 2" xfId="1934"/>
    <cellStyle name="Calculation 2 6 2 2" xfId="1935"/>
    <cellStyle name="Unos 6 2" xfId="1936"/>
    <cellStyle name="Note 2 4 2 2" xfId="1937"/>
    <cellStyle name="Note 2 3 3 2 2" xfId="1938"/>
    <cellStyle name="Note 2 3 2 2 2" xfId="1939"/>
    <cellStyle name="Note 2 3 4 2" xfId="1940"/>
    <cellStyle name="Note 2 2 4 2 2" xfId="1941"/>
    <cellStyle name="Note 2 2 3 2 2" xfId="1942"/>
    <cellStyle name="Note 2 2 2 3 2 2" xfId="1943"/>
    <cellStyle name="Note 2 2 2 2 2 2" xfId="1944"/>
    <cellStyle name="Note 2 2 2 4 2" xfId="1945"/>
    <cellStyle name="Note 2 2 5 2" xfId="1946"/>
    <cellStyle name="Note 2 7 2" xfId="1947"/>
    <cellStyle name="Izlaz 6 2" xfId="1948"/>
    <cellStyle name="Izlaz 2 5 2" xfId="1949"/>
    <cellStyle name="Izlaz 2 2 4 2" xfId="1950"/>
    <cellStyle name="Izlaz 2 2 2 2 2" xfId="1951"/>
    <cellStyle name="Izlaz 2 2 3 2 2" xfId="1952"/>
    <cellStyle name="Izlaz 2 3 2 2" xfId="1953"/>
    <cellStyle name="Izlaz 2 4 2 2" xfId="1954"/>
    <cellStyle name="Izlaz 3 4 2" xfId="1955"/>
    <cellStyle name="Izlaz 3 2 2 2" xfId="1956"/>
    <cellStyle name="Izlaz 3 3 2 2" xfId="1957"/>
    <cellStyle name="Izlaz 4 2 2" xfId="1958"/>
    <cellStyle name="Izlaz 5 2 2" xfId="1959"/>
    <cellStyle name="Izračun 5 2 2" xfId="1960"/>
    <cellStyle name="Izračun 4 2 2" xfId="1961"/>
    <cellStyle name="Izračun 3 4 2" xfId="1962"/>
    <cellStyle name="Izračun 2 4 2 2" xfId="1963"/>
    <cellStyle name="Izračun 2 2 4 2" xfId="1964"/>
    <cellStyle name="Izračun 2 5 2" xfId="1965"/>
    <cellStyle name="Izračun 6 2" xfId="1966"/>
    <cellStyle name="Calculation 2 4 2 2" xfId="1967"/>
    <cellStyle name="Calculation 2 3 3 2 2" xfId="1968"/>
    <cellStyle name="Calculation 2 3 4 2" xfId="1969"/>
    <cellStyle name="Calculation 2 2 4 2 2" xfId="1970"/>
    <cellStyle name="Calculation 2 2 2 2 2 2" xfId="1971"/>
    <cellStyle name="Calculation 2 2 2 4 2" xfId="1972"/>
    <cellStyle name="Calculation 2 2 5 2" xfId="1973"/>
    <cellStyle name="Bilješka 5 2 2" xfId="1974"/>
    <cellStyle name="Bilješka 3 3 2 2" xfId="1975"/>
    <cellStyle name="Bilješka 3 2 2 2" xfId="1976"/>
    <cellStyle name="Bilješka 2 4 2 2" xfId="1977"/>
    <cellStyle name="Bilješka 2 3 2 2" xfId="1978"/>
    <cellStyle name="Bilješka 2 2 2 2 2" xfId="1979"/>
    <cellStyle name="Bilješka 2 2 4 2" xfId="1980"/>
    <cellStyle name="Bilješka 6 2" xfId="1981"/>
    <cellStyle name="Output 2 7 2" xfId="1982"/>
    <cellStyle name="Output 2 2 5 2" xfId="1983"/>
    <cellStyle name="Output 2 2 2 4 2" xfId="1984"/>
    <cellStyle name="Output 2 2 2 2 2 2" xfId="1985"/>
    <cellStyle name="Output 2 2 2 3 2 2" xfId="1986"/>
    <cellStyle name="Output 2 2 3 2 2" xfId="1987"/>
    <cellStyle name="Output 2 2 4 2 2" xfId="1988"/>
    <cellStyle name="Output 2 3 4 2" xfId="1989"/>
    <cellStyle name="Output 2 3 2 2 2" xfId="1990"/>
    <cellStyle name="Output 2 3 3 2 2" xfId="1991"/>
    <cellStyle name="Output 2 4 2 2" xfId="1992"/>
    <cellStyle name="Output 2 5 2 2" xfId="1993"/>
    <cellStyle name="Total 2 7 2" xfId="1994"/>
    <cellStyle name="Total 2 2 5 2" xfId="1995"/>
    <cellStyle name="Total 2 2 2 4 2" xfId="1996"/>
    <cellStyle name="Total 2 2 2 2 2 2" xfId="1997"/>
    <cellStyle name="Total 2 2 2 3 2 2" xfId="1998"/>
    <cellStyle name="Total 2 2 3 2 2" xfId="1999"/>
    <cellStyle name="Total 2 2 4 2 2" xfId="2000"/>
    <cellStyle name="Total 2 3 4 2" xfId="2001"/>
    <cellStyle name="Total 2 3 2 2 2" xfId="2002"/>
    <cellStyle name="Total 2 3 3 2 2" xfId="2003"/>
    <cellStyle name="Total 2 4 2 2" xfId="2004"/>
    <cellStyle name="Total 2 5 2 2" xfId="2005"/>
    <cellStyle name="Ukupni zbroj 6 2" xfId="2006"/>
    <cellStyle name="Ukupni zbroj 2 5 2" xfId="2007"/>
    <cellStyle name="Ukupni zbroj 2 2 4 2" xfId="2008"/>
    <cellStyle name="Ukupni zbroj 2 2 2 2 2" xfId="2009"/>
    <cellStyle name="Ukupni zbroj 2 2 3 2 2" xfId="2010"/>
    <cellStyle name="Ukupni zbroj 2 3 2 2" xfId="2011"/>
    <cellStyle name="Ukupni zbroj 2 4 2 2" xfId="2012"/>
    <cellStyle name="Ukupni zbroj 3 4 2" xfId="2013"/>
    <cellStyle name="Ukupni zbroj 3 2 2 2" xfId="2014"/>
    <cellStyle name="Ukupni zbroj 3 3 2 2" xfId="2015"/>
    <cellStyle name="Ukupni zbroj 4 2 2" xfId="2016"/>
    <cellStyle name="Ukupni zbroj 5 2 2" xfId="2017"/>
    <cellStyle name="Note 2 5 2 2" xfId="2018"/>
    <cellStyle name="Output 2 6 2 2" xfId="2019"/>
    <cellStyle name="Total 2 6 2 2" xfId="2020"/>
    <cellStyle name="Izračun 3 3 2 2" xfId="2021"/>
    <cellStyle name="Izračun 2 3 2 2" xfId="2022"/>
    <cellStyle name="Unos 5 2 2" xfId="2023"/>
    <cellStyle name="Unos 4 2 2" xfId="2024"/>
    <cellStyle name="Unos 3 3 2 2" xfId="2025"/>
    <cellStyle name="Unos 3 2 2 2" xfId="2026"/>
    <cellStyle name="Unos 3 4 2" xfId="2027"/>
    <cellStyle name="Unos 2 4 2 2" xfId="2028"/>
    <cellStyle name="Unos 2 5 2" xfId="2029"/>
    <cellStyle name="Unos 2 2 3 2 2" xfId="2030"/>
    <cellStyle name="Unos 2 2 2 2 2" xfId="2031"/>
    <cellStyle name="Unos 2 2 4 2" xfId="2032"/>
    <cellStyle name="Izračun 3 2 2 2" xfId="2033"/>
    <cellStyle name="Izračun 2 2 3 2 2" xfId="2034"/>
    <cellStyle name="Input 2 5 2 2" xfId="2035"/>
    <cellStyle name="Input 2 4 2 2" xfId="2036"/>
    <cellStyle name="Input 2 3 3 2 2" xfId="2037"/>
    <cellStyle name="Input 2 3 2 2 2" xfId="2038"/>
    <cellStyle name="Input 2 3 4 2" xfId="2039"/>
    <cellStyle name="Input 2 2 4 2 2" xfId="2040"/>
    <cellStyle name="Input 2 2 3 2 2" xfId="2041"/>
    <cellStyle name="Input 2 2 2 3 2 2" xfId="2042"/>
    <cellStyle name="Input 2 2 2 2 2 2" xfId="2043"/>
    <cellStyle name="Input 2 2 2 4 2" xfId="2044"/>
    <cellStyle name="Input 2 2 5 2" xfId="2045"/>
    <cellStyle name="Input 2 7 2" xfId="2046"/>
    <cellStyle name="Calculation 2 5 2 2" xfId="2047"/>
    <cellStyle name="Calculation 2 3 2 2 2" xfId="2048"/>
    <cellStyle name="Calculation 2 2 3 2 2" xfId="2049"/>
    <cellStyle name="Calculation 2 7 2" xfId="2050"/>
    <cellStyle name="Bilješka 4 2 2" xfId="2051"/>
    <cellStyle name="Bilješka 3 4 2" xfId="2052"/>
    <cellStyle name="Bilješka 2 2 3 2 2" xfId="2053"/>
    <cellStyle name="Bilješka 2 5 2" xfId="2054"/>
    <cellStyle name="Normal 106 2" xfId="2055"/>
    <cellStyle name="Normal 2 9" xfId="2056"/>
    <cellStyle name="Normal 2 10" xfId="2057"/>
    <cellStyle name="Normal_Sanitarni kolektori_2" xfId="2058"/>
    <cellStyle name="Izlaz 6 3" xfId="2059"/>
    <cellStyle name="Izlaz 2 5 3" xfId="2060"/>
    <cellStyle name="Izlaz 2 2 4 3" xfId="2061"/>
    <cellStyle name="Izlaz 2 2 2 2 3" xfId="2062"/>
    <cellStyle name="Izlaz 2 2 3 2 3" xfId="2063"/>
    <cellStyle name="Izlaz 2 3 2 3" xfId="2064"/>
    <cellStyle name="Izlaz 2 4 2 3" xfId="2065"/>
    <cellStyle name="Izlaz 3 4 3" xfId="2066"/>
    <cellStyle name="Izlaz 3 2 2 3" xfId="2067"/>
    <cellStyle name="Izlaz 3 3 2 3" xfId="2068"/>
    <cellStyle name="Izlaz 4 2 3" xfId="2069"/>
    <cellStyle name="Izlaz 5 2 3" xfId="2070"/>
    <cellStyle name="Output 2 7 3" xfId="2071"/>
    <cellStyle name="Output 2 2 5 3" xfId="2072"/>
    <cellStyle name="Output 2 2 2 4 3" xfId="2073"/>
    <cellStyle name="Output 2 2 2 2 2 3" xfId="2074"/>
    <cellStyle name="Output 2 2 2 3 2 3" xfId="2075"/>
    <cellStyle name="Output 2 2 3 2 3" xfId="2076"/>
    <cellStyle name="Output 2 2 4 2 3" xfId="2077"/>
    <cellStyle name="Output 2 3 4 3" xfId="2078"/>
    <cellStyle name="Output 2 3 2 2 3" xfId="2079"/>
    <cellStyle name="Output 2 3 3 2 3" xfId="2080"/>
    <cellStyle name="Output 2 4 2 3" xfId="2081"/>
    <cellStyle name="Output 2 5 2 3" xfId="2082"/>
    <cellStyle name="Output 2 6 2 3" xfId="2083"/>
    <cellStyle name="Bilješka 9" xfId="2084"/>
    <cellStyle name="Bilješka 2 8" xfId="2085"/>
    <cellStyle name="Bilješka 2 2 7" xfId="2086"/>
    <cellStyle name="Bilješka 2 2 2 5" xfId="2087"/>
    <cellStyle name="Bilješka 2 2 3 5" xfId="2088"/>
    <cellStyle name="Bilješka 2 3 5" xfId="2089"/>
    <cellStyle name="Bilješka 2 4 5" xfId="2090"/>
    <cellStyle name="Bilješka 3 7" xfId="2091"/>
    <cellStyle name="Bilješka 3 2 5" xfId="2092"/>
    <cellStyle name="Bilješka 3 3 5" xfId="2093"/>
    <cellStyle name="Bilješka 4 5" xfId="2094"/>
    <cellStyle name="Bilješka 5 5" xfId="2095"/>
    <cellStyle name="Calculation 2 11" xfId="2096"/>
    <cellStyle name="Calculation 2 2 9" xfId="2097"/>
    <cellStyle name="Calculation 2 2 2 8" xfId="2098"/>
    <cellStyle name="Calculation 2 2 2 2 6" xfId="2099"/>
    <cellStyle name="Calculation 2 2 2 3 6" xfId="2100"/>
    <cellStyle name="Calculation 2 2 3 6" xfId="2101"/>
    <cellStyle name="Calculation 2 2 4 6" xfId="2102"/>
    <cellStyle name="Calculation 2 3 8" xfId="2103"/>
    <cellStyle name="Calculation 2 3 2 6" xfId="2104"/>
    <cellStyle name="Calculation 2 3 3 6" xfId="2105"/>
    <cellStyle name="Calculation 2 4 6" xfId="2106"/>
    <cellStyle name="Calculation 2 5 6" xfId="2107"/>
    <cellStyle name="Input 2 11" xfId="2108"/>
    <cellStyle name="Input 2 2 9" xfId="2109"/>
    <cellStyle name="Input 2 2 2 8" xfId="2110"/>
    <cellStyle name="Input 2 2 2 2 6" xfId="2111"/>
    <cellStyle name="Input 2 2 2 3 6" xfId="2112"/>
    <cellStyle name="Input 2 2 3 6" xfId="2113"/>
    <cellStyle name="Input 2 2 4 6" xfId="2114"/>
    <cellStyle name="Input 2 3 8" xfId="2115"/>
    <cellStyle name="Input 2 3 2 6" xfId="2116"/>
    <cellStyle name="Input 2 3 3 6" xfId="2117"/>
    <cellStyle name="Input 2 4 6" xfId="2118"/>
    <cellStyle name="Input 2 5 6" xfId="2119"/>
    <cellStyle name="Izračun 9" xfId="2120"/>
    <cellStyle name="Izračun 2 8" xfId="2121"/>
    <cellStyle name="Izračun 2 2 7" xfId="2122"/>
    <cellStyle name="Izračun 2 2 2 5" xfId="2123"/>
    <cellStyle name="Izračun 2 2 3 5" xfId="2124"/>
    <cellStyle name="Izračun 2 3 5" xfId="2125"/>
    <cellStyle name="Izračun 2 4 5" xfId="2126"/>
    <cellStyle name="Izračun 3 7" xfId="2127"/>
    <cellStyle name="Izračun 3 2 5" xfId="2128"/>
    <cellStyle name="Izračun 3 3 5" xfId="2129"/>
    <cellStyle name="Izračun 4 5" xfId="2130"/>
    <cellStyle name="Izračun 5 5" xfId="2131"/>
    <cellStyle name="Note 2 10" xfId="2132"/>
    <cellStyle name="Note 2 2 8" xfId="2133"/>
    <cellStyle name="Note 2 2 2 7" xfId="2134"/>
    <cellStyle name="Note 2 2 2 2 5" xfId="2135"/>
    <cellStyle name="Note 2 2 2 3 5" xfId="2136"/>
    <cellStyle name="Note 2 2 3 5" xfId="2137"/>
    <cellStyle name="Note 2 2 4 5" xfId="2138"/>
    <cellStyle name="Note 2 3 7" xfId="2139"/>
    <cellStyle name="Note 2 3 2 5" xfId="2140"/>
    <cellStyle name="Note 2 3 3 5" xfId="2141"/>
    <cellStyle name="Note 2 4 5" xfId="2142"/>
    <cellStyle name="Note 2 5 5" xfId="2143"/>
    <cellStyle name="Unos 9" xfId="2144"/>
    <cellStyle name="Unos 2 8" xfId="2145"/>
    <cellStyle name="Unos 2 2 7" xfId="2146"/>
    <cellStyle name="Unos 2 2 2 5" xfId="2147"/>
    <cellStyle name="Unos 2 2 3 5" xfId="2148"/>
    <cellStyle name="Unos 2 3 5" xfId="2149"/>
    <cellStyle name="Unos 2 4 5" xfId="2150"/>
    <cellStyle name="Unos 3 7" xfId="2151"/>
    <cellStyle name="Unos 3 2 5" xfId="2152"/>
    <cellStyle name="Unos 3 3 5" xfId="2153"/>
    <cellStyle name="Unos 4 5" xfId="2154"/>
    <cellStyle name="Unos 5 5" xfId="2155"/>
    <cellStyle name="Calculation 2 6 6" xfId="2156"/>
    <cellStyle name="Input 2 6 6" xfId="2157"/>
    <cellStyle name="Note 2 6 5" xfId="2158"/>
    <cellStyle name="Bilješka 2 2 2 2 3" xfId="2159"/>
    <cellStyle name="Bilješka 2 2 3 2 3" xfId="2160"/>
    <cellStyle name="Bilješka 2 2 4 3" xfId="2161"/>
    <cellStyle name="Bilješka 2 3 2 3" xfId="2162"/>
    <cellStyle name="Bilješka 2 4 2 3" xfId="2163"/>
    <cellStyle name="Bilješka 2 5 3" xfId="2164"/>
    <cellStyle name="Bilješka 3 2 2 3" xfId="2165"/>
    <cellStyle name="Bilješka 3 3 2 3" xfId="2166"/>
    <cellStyle name="Bilješka 3 4 3" xfId="2167"/>
    <cellStyle name="Bilješka 4 2 3" xfId="2168"/>
    <cellStyle name="Bilješka 5 2 3" xfId="2169"/>
    <cellStyle name="Bilješka 6 3" xfId="2170"/>
    <cellStyle name="Note 2 2 2 2 2 3" xfId="2171"/>
    <cellStyle name="Note 2 2 2 3 2 3" xfId="2172"/>
    <cellStyle name="Note 2 2 2 4 3" xfId="2173"/>
    <cellStyle name="Note 2 2 3 2 3" xfId="2174"/>
    <cellStyle name="Note 2 2 4 2 3" xfId="2175"/>
    <cellStyle name="Note 2 2 5 3" xfId="2176"/>
    <cellStyle name="Note 2 3 2 2 3" xfId="2177"/>
    <cellStyle name="Note 2 3 3 2 3" xfId="2178"/>
    <cellStyle name="Note 2 3 4 3" xfId="2179"/>
    <cellStyle name="Note 2 4 2 3" xfId="2180"/>
    <cellStyle name="Note 2 5 2 3" xfId="2181"/>
    <cellStyle name="Note 2 6 2 3" xfId="2182"/>
    <cellStyle name="Note 2 7 3" xfId="2183"/>
    <cellStyle name="Total 2 2 2 2 2 3" xfId="2184"/>
    <cellStyle name="Total 2 2 2 3 2 3" xfId="2185"/>
    <cellStyle name="Total 2 2 2 4 3" xfId="2186"/>
    <cellStyle name="Total 2 2 3 2 3" xfId="2187"/>
    <cellStyle name="Total 2 2 4 2 3" xfId="2188"/>
    <cellStyle name="Total 2 2 5 3" xfId="2189"/>
    <cellStyle name="Total 2 3 2 2 3" xfId="2190"/>
    <cellStyle name="Total 2 3 3 2 3" xfId="2191"/>
    <cellStyle name="Total 2 3 4 3" xfId="2192"/>
    <cellStyle name="Total 2 4 2 3" xfId="2193"/>
    <cellStyle name="Total 2 5 2 3" xfId="2194"/>
    <cellStyle name="Total 2 6 2 3" xfId="2195"/>
    <cellStyle name="Total 2 7 3" xfId="2196"/>
    <cellStyle name="Ukupni zbroj 2 2 2 2 3" xfId="2197"/>
    <cellStyle name="Ukupni zbroj 2 2 3 2 3" xfId="2198"/>
    <cellStyle name="Ukupni zbroj 2 2 4 3" xfId="2199"/>
    <cellStyle name="Ukupni zbroj 2 3 2 3" xfId="2200"/>
    <cellStyle name="Ukupni zbroj 2 4 2 3" xfId="2201"/>
    <cellStyle name="Ukupni zbroj 2 5 3" xfId="2202"/>
    <cellStyle name="Ukupni zbroj 3 2 2 3" xfId="2203"/>
    <cellStyle name="Ukupni zbroj 3 3 2 3" xfId="2204"/>
    <cellStyle name="Ukupni zbroj 3 4 3" xfId="2205"/>
    <cellStyle name="Ukupni zbroj 4 2 3" xfId="2206"/>
    <cellStyle name="Ukupni zbroj 5 2 3" xfId="2207"/>
    <cellStyle name="Ukupni zbroj 6 3" xfId="2208"/>
    <cellStyle name="Unos 2 2 5 2" xfId="2209"/>
    <cellStyle name="Unos 2 6 2" xfId="2210"/>
    <cellStyle name="Input 2 6 4 2" xfId="2211"/>
    <cellStyle name="Calculation 2 6 4 2" xfId="2212"/>
    <cellStyle name="Bilješka 7 3" xfId="2213"/>
    <cellStyle name="Bilješka 2 6 3" xfId="2214"/>
    <cellStyle name="Bilješka 2 2 5 3" xfId="2215"/>
    <cellStyle name="Bilješka 2 2 2 3 3" xfId="2216"/>
    <cellStyle name="Bilješka 2 2 3 3 3" xfId="2217"/>
    <cellStyle name="Bilješka 2 3 3 3" xfId="2218"/>
    <cellStyle name="Bilješka 2 4 3 3" xfId="2219"/>
    <cellStyle name="Bilješka 3 5 3" xfId="2220"/>
    <cellStyle name="Bilješka 3 2 3 3" xfId="2221"/>
    <cellStyle name="Bilješka 3 3 3 3" xfId="2222"/>
    <cellStyle name="Bilješka 4 3 3" xfId="2223"/>
    <cellStyle name="Bilješka 5 3 3" xfId="2224"/>
    <cellStyle name="Calculation 2 8 2" xfId="2225"/>
    <cellStyle name="Calculation 2 2 6 2" xfId="2226"/>
    <cellStyle name="Calculation 2 2 2 5 2" xfId="2227"/>
    <cellStyle name="Calculation 2 2 2 2 3 2" xfId="2228"/>
    <cellStyle name="Calculation 2 2 2 3 3 2" xfId="2229"/>
    <cellStyle name="Calculation 2 2 3 3 2" xfId="2230"/>
    <cellStyle name="Calculation 2 2 4 3 2" xfId="2231"/>
    <cellStyle name="Calculation 2 3 5 2" xfId="2232"/>
    <cellStyle name="Calculation 2 3 2 3 2" xfId="2233"/>
    <cellStyle name="Calculation 2 3 3 3 2" xfId="2234"/>
    <cellStyle name="Calculation 2 4 3 2" xfId="2235"/>
    <cellStyle name="Calculation 2 5 3 2" xfId="2236"/>
    <cellStyle name="Unos 5 3 2" xfId="2237"/>
    <cellStyle name="Unos 7 2" xfId="2238"/>
    <cellStyle name="Input 2 8 2" xfId="2239"/>
    <cellStyle name="Input 2 2 6 2" xfId="2240"/>
    <cellStyle name="Input 2 2 2 5 2" xfId="2241"/>
    <cellStyle name="Input 2 2 2 2 3 2" xfId="2242"/>
    <cellStyle name="Input 2 2 2 3 3 2" xfId="2243"/>
    <cellStyle name="Input 2 2 3 3 2" xfId="2244"/>
    <cellStyle name="Input 2 2 4 3 2" xfId="2245"/>
    <cellStyle name="Input 2 3 5 2" xfId="2246"/>
    <cellStyle name="Input 2 3 2 3 2" xfId="2247"/>
    <cellStyle name="Input 2 3 3 3 2" xfId="2248"/>
    <cellStyle name="Input 2 4 3 2" xfId="2249"/>
    <cellStyle name="Input 2 5 3 2" xfId="2250"/>
    <cellStyle name="Izračun 5 3 2" xfId="2251"/>
    <cellStyle name="Izračun 3 3 3 2" xfId="2252"/>
    <cellStyle name="Izračun 3 2 3 2" xfId="2253"/>
    <cellStyle name="Izračun 2 3 3 2" xfId="2254"/>
    <cellStyle name="Izračun 2 2 3 3 2" xfId="2255"/>
    <cellStyle name="Izračun 2 6 2" xfId="2256"/>
    <cellStyle name="Izračun 7 2" xfId="2257"/>
    <cellStyle name="Input 2 2 2 6 2" xfId="2258"/>
    <cellStyle name="Calculation 2 5 4 2" xfId="2259"/>
    <cellStyle name="Calculation 2 4 4 2" xfId="2260"/>
    <cellStyle name="Calculation 2 3 2 4 2" xfId="2261"/>
    <cellStyle name="Calculation 2 3 6 2" xfId="2262"/>
    <cellStyle name="Calculation 2 2 3 4 2" xfId="2263"/>
    <cellStyle name="Calculation 2 2 2 3 4 2" xfId="2264"/>
    <cellStyle name="Calculation 2 2 2 6 2" xfId="2265"/>
    <cellStyle name="Calculation 2 2 7 2" xfId="2266"/>
    <cellStyle name="Note 2 8 3" xfId="2267"/>
    <cellStyle name="Note 2 2 6 3" xfId="2268"/>
    <cellStyle name="Note 2 2 2 5 3" xfId="2269"/>
    <cellStyle name="Note 2 2 2 2 3 3" xfId="2270"/>
    <cellStyle name="Note 2 2 2 3 3 3" xfId="2271"/>
    <cellStyle name="Note 2 2 3 3 3" xfId="2272"/>
    <cellStyle name="Note 2 2 4 3 3" xfId="2273"/>
    <cellStyle name="Note 2 3 5 3" xfId="2274"/>
    <cellStyle name="Note 2 3 2 3 3" xfId="2275"/>
    <cellStyle name="Note 2 3 3 3 3" xfId="2276"/>
    <cellStyle name="Note 2 4 3 3" xfId="2277"/>
    <cellStyle name="Note 2 5 3 3" xfId="2278"/>
    <cellStyle name="Unos 3 3 3 2" xfId="2279"/>
    <cellStyle name="Calculation 2 6 3 2" xfId="2280"/>
    <cellStyle name="Input 2 6 3 2" xfId="2281"/>
    <cellStyle name="Note 2 6 3 3" xfId="2282"/>
    <cellStyle name="Izračun 3 5 2" xfId="2283"/>
    <cellStyle name="Izračun 2 2 2 3 2" xfId="2284"/>
    <cellStyle name="Unos 4 3 2" xfId="2285"/>
    <cellStyle name="Unos 3 2 3 2" xfId="2286"/>
    <cellStyle name="Unos 3 5 2" xfId="2287"/>
    <cellStyle name="Unos 2 4 3 2" xfId="2288"/>
    <cellStyle name="Unos 2 3 3 2" xfId="2289"/>
    <cellStyle name="Unos 2 2 3 3 2" xfId="2290"/>
    <cellStyle name="Unos 2 2 2 3 2" xfId="2291"/>
    <cellStyle name="Izračun 4 3 2" xfId="2292"/>
    <cellStyle name="Izračun 2 4 3 2" xfId="2293"/>
    <cellStyle name="Izračun 2 2 5 2" xfId="2294"/>
    <cellStyle name="Input 2 5 4 2" xfId="2295"/>
    <cellStyle name="Input 2 4 4 2" xfId="2296"/>
    <cellStyle name="Input 2 3 3 4 2" xfId="2297"/>
    <cellStyle name="Input 2 3 2 4 2" xfId="2298"/>
    <cellStyle name="Input 2 3 6 2" xfId="2299"/>
    <cellStyle name="Input 2 2 4 4 2" xfId="2300"/>
    <cellStyle name="Input 2 2 3 4 2" xfId="2301"/>
    <cellStyle name="Input 2 2 2 3 4 2" xfId="2302"/>
    <cellStyle name="Input 2 2 2 2 4 2" xfId="2303"/>
    <cellStyle name="Input 2 9 2" xfId="2304"/>
    <cellStyle name="Input 2 2 7 2" xfId="2305"/>
    <cellStyle name="Calculation 2 3 3 4 2" xfId="2306"/>
    <cellStyle name="Calculation 2 2 4 4 2" xfId="2307"/>
    <cellStyle name="Calculation 2 2 2 2 4 2" xfId="2308"/>
    <cellStyle name="Calculation 2 9 2" xfId="2309"/>
    <cellStyle name="Bilješka 8 4" xfId="2310"/>
    <cellStyle name="Bilješka 2 7 4" xfId="2311"/>
    <cellStyle name="Bilješka 2 2 6 4" xfId="2312"/>
    <cellStyle name="Bilješka 2 2 2 4 4" xfId="2313"/>
    <cellStyle name="Bilješka 2 2 3 4 4" xfId="2314"/>
    <cellStyle name="Bilješka 2 3 4 4" xfId="2315"/>
    <cellStyle name="Bilješka 2 4 4 4" xfId="2316"/>
    <cellStyle name="Bilješka 3 6 4" xfId="2317"/>
    <cellStyle name="Bilješka 3 2 4 4" xfId="2318"/>
    <cellStyle name="Bilješka 3 3 4 4" xfId="2319"/>
    <cellStyle name="Bilješka 4 4 4" xfId="2320"/>
    <cellStyle name="Bilješka 5 4 4" xfId="2321"/>
    <cellStyle name="Izlaz 8 4" xfId="2322"/>
    <cellStyle name="Izlaz 2 7 4" xfId="2323"/>
    <cellStyle name="Izlaz 2 2 6 4" xfId="2324"/>
    <cellStyle name="Izlaz 2 2 2 4 4" xfId="2325"/>
    <cellStyle name="Izlaz 2 2 3 4 4" xfId="2326"/>
    <cellStyle name="Izlaz 2 3 4 4" xfId="2327"/>
    <cellStyle name="Izlaz 2 4 4 4" xfId="2328"/>
    <cellStyle name="Izlaz 3 6 4" xfId="2329"/>
    <cellStyle name="Izlaz 3 2 4 4" xfId="2330"/>
    <cellStyle name="Izlaz 3 3 4 4" xfId="2331"/>
    <cellStyle name="Izlaz 4 4 4" xfId="2332"/>
    <cellStyle name="Izlaz 5 4 4" xfId="2333"/>
    <cellStyle name="Note 2 9 4" xfId="2334"/>
    <cellStyle name="Note 2 2 7 4" xfId="2335"/>
    <cellStyle name="Note 2 2 2 6 4" xfId="2336"/>
    <cellStyle name="Note 2 2 2 2 4 4" xfId="2337"/>
    <cellStyle name="Note 2 2 2 3 4 4" xfId="2338"/>
    <cellStyle name="Note 2 2 3 4 4" xfId="2339"/>
    <cellStyle name="Note 2 2 4 4 4" xfId="2340"/>
    <cellStyle name="Note 2 3 6 4" xfId="2341"/>
    <cellStyle name="Note 2 3 2 4 4" xfId="2342"/>
    <cellStyle name="Note 2 3 3 4 4" xfId="2343"/>
    <cellStyle name="Note 2 4 4 4" xfId="2344"/>
    <cellStyle name="Note 2 5 4 4" xfId="2345"/>
    <cellStyle name="Output 2 9 4" xfId="2346"/>
    <cellStyle name="Output 2 2 7 4" xfId="2347"/>
    <cellStyle name="Output 2 2 2 6 4" xfId="2348"/>
    <cellStyle name="Output 2 2 2 2 4 4" xfId="2349"/>
    <cellStyle name="Output 2 2 2 3 4 4" xfId="2350"/>
    <cellStyle name="Output 2 2 3 4 4" xfId="2351"/>
    <cellStyle name="Output 2 2 4 4 4" xfId="2352"/>
    <cellStyle name="Output 2 3 6 4" xfId="2353"/>
    <cellStyle name="Output 2 3 2 4 4" xfId="2354"/>
    <cellStyle name="Output 2 3 3 4 4" xfId="2355"/>
    <cellStyle name="Output 2 4 4 4" xfId="2356"/>
    <cellStyle name="Output 2 5 4 4" xfId="2357"/>
    <cellStyle name="Total 2 9 4" xfId="2358"/>
    <cellStyle name="Total 2 2 7 4" xfId="2359"/>
    <cellStyle name="Total 2 2 2 6 4" xfId="2360"/>
    <cellStyle name="Total 2 2 2 2 4 4" xfId="2361"/>
    <cellStyle name="Total 2 2 2 3 4 4" xfId="2362"/>
    <cellStyle name="Total 2 2 3 4 4" xfId="2363"/>
    <cellStyle name="Total 2 2 4 4 4" xfId="2364"/>
    <cellStyle name="Total 2 3 6 4" xfId="2365"/>
    <cellStyle name="Total 2 3 2 4 4" xfId="2366"/>
    <cellStyle name="Total 2 3 3 4 4" xfId="2367"/>
    <cellStyle name="Total 2 4 4 4" xfId="2368"/>
    <cellStyle name="Total 2 5 4 4" xfId="2369"/>
    <cellStyle name="Ukupni zbroj 8 4" xfId="2370"/>
    <cellStyle name="Ukupni zbroj 2 7 4" xfId="2371"/>
    <cellStyle name="Ukupni zbroj 2 2 6 4" xfId="2372"/>
    <cellStyle name="Ukupni zbroj 2 2 2 4 4" xfId="2373"/>
    <cellStyle name="Ukupni zbroj 2 2 3 4 4" xfId="2374"/>
    <cellStyle name="Ukupni zbroj 2 3 4 4" xfId="2375"/>
    <cellStyle name="Ukupni zbroj 2 4 4 4" xfId="2376"/>
    <cellStyle name="Ukupni zbroj 3 6 4" xfId="2377"/>
    <cellStyle name="Ukupni zbroj 3 2 4 4" xfId="2378"/>
    <cellStyle name="Ukupni zbroj 3 3 4 4" xfId="2379"/>
    <cellStyle name="Ukupni zbroj 4 4 4" xfId="2380"/>
    <cellStyle name="Ukupni zbroj 5 4 4" xfId="2381"/>
    <cellStyle name="Note 2 6 4 4" xfId="2382"/>
    <cellStyle name="Output 2 6 4 4" xfId="2383"/>
    <cellStyle name="Total 2 6 4 4" xfId="2384"/>
    <cellStyle name="Note 2 6 2 2 4" xfId="2385"/>
    <cellStyle name="Note 2 4 2 2 4" xfId="2386"/>
    <cellStyle name="Note 2 3 3 2 2 4" xfId="2387"/>
    <cellStyle name="Note 2 3 2 2 2 4" xfId="2388"/>
    <cellStyle name="Note 2 3 4 2 4" xfId="2389"/>
    <cellStyle name="Note 2 2 4 2 2 4" xfId="2390"/>
    <cellStyle name="Note 2 2 3 2 2 4" xfId="2391"/>
    <cellStyle name="Note 2 2 2 3 2 2 4" xfId="2392"/>
    <cellStyle name="Note 2 2 2 2 2 2 4" xfId="2393"/>
    <cellStyle name="Note 2 2 2 4 2 4" xfId="2394"/>
    <cellStyle name="Note 2 2 5 2 4" xfId="2395"/>
    <cellStyle name="Note 2 7 2 4" xfId="2396"/>
    <cellStyle name="Izlaz 6 2 4" xfId="2397"/>
    <cellStyle name="Izlaz 2 5 2 4" xfId="2398"/>
    <cellStyle name="Izlaz 2 2 4 2 4" xfId="2399"/>
    <cellStyle name="Izlaz 2 2 2 2 2 4" xfId="2400"/>
    <cellStyle name="Izlaz 2 2 3 2 2 4" xfId="2401"/>
    <cellStyle name="Izlaz 2 3 2 2 4" xfId="2402"/>
    <cellStyle name="Izlaz 2 4 2 2 4" xfId="2403"/>
    <cellStyle name="Izlaz 3 4 2 4" xfId="2404"/>
    <cellStyle name="Izlaz 3 2 2 2 4" xfId="2405"/>
    <cellStyle name="Izlaz 3 3 2 2 4" xfId="2406"/>
    <cellStyle name="Izlaz 4 2 2 4" xfId="2407"/>
    <cellStyle name="Izlaz 5 2 2 4" xfId="2408"/>
    <cellStyle name="Bilješka 5 2 2 4" xfId="2409"/>
    <cellStyle name="Bilješka 3 3 2 2 4" xfId="2410"/>
    <cellStyle name="Bilješka 3 2 2 2 4" xfId="2411"/>
    <cellStyle name="Bilješka 2 4 2 2 4" xfId="2412"/>
    <cellStyle name="Bilješka 2 3 2 2 4" xfId="2413"/>
    <cellStyle name="Bilješka 2 2 2 2 2 4" xfId="2414"/>
    <cellStyle name="Bilješka 2 2 4 2 4" xfId="2415"/>
    <cellStyle name="Bilješka 6 2 4" xfId="2416"/>
    <cellStyle name="Output 2 7 2 4" xfId="2417"/>
    <cellStyle name="Output 2 2 5 2 4" xfId="2418"/>
    <cellStyle name="Output 2 2 2 4 2 4" xfId="2419"/>
    <cellStyle name="Output 2 2 2 2 2 2 4" xfId="2420"/>
    <cellStyle name="Output 2 2 2 3 2 2 4" xfId="2421"/>
    <cellStyle name="Output 2 2 3 2 2 4" xfId="2422"/>
    <cellStyle name="Output 2 2 4 2 2 4" xfId="2423"/>
    <cellStyle name="Output 2 3 4 2 4" xfId="2424"/>
    <cellStyle name="Output 2 3 2 2 2 4" xfId="2425"/>
    <cellStyle name="Output 2 3 3 2 2 4" xfId="2426"/>
    <cellStyle name="Output 2 4 2 2 4" xfId="2427"/>
    <cellStyle name="Output 2 5 2 2 4" xfId="2428"/>
    <cellStyle name="Total 2 7 2 4" xfId="2429"/>
    <cellStyle name="Total 2 2 5 2 4" xfId="2430"/>
    <cellStyle name="Total 2 2 2 4 2 4" xfId="2431"/>
    <cellStyle name="Total 2 2 2 2 2 2 4" xfId="2432"/>
    <cellStyle name="Total 2 2 2 3 2 2 4" xfId="2433"/>
    <cellStyle name="Total 2 2 3 2 2 4" xfId="2434"/>
    <cellStyle name="Total 2 2 4 2 2 4" xfId="2435"/>
    <cellStyle name="Total 2 3 4 2 4" xfId="2436"/>
    <cellStyle name="Total 2 3 2 2 2 4" xfId="2437"/>
    <cellStyle name="Total 2 3 3 2 2 4" xfId="2438"/>
    <cellStyle name="Total 2 4 2 2 4" xfId="2439"/>
    <cellStyle name="Total 2 5 2 2 4" xfId="2440"/>
    <cellStyle name="Ukupni zbroj 6 2 4" xfId="2441"/>
    <cellStyle name="Ukupni zbroj 2 5 2 4" xfId="2442"/>
    <cellStyle name="Ukupni zbroj 2 2 4 2 4" xfId="2443"/>
    <cellStyle name="Ukupni zbroj 2 2 2 2 2 4" xfId="2444"/>
    <cellStyle name="Ukupni zbroj 2 2 3 2 2 4" xfId="2445"/>
    <cellStyle name="Ukupni zbroj 2 3 2 2 4" xfId="2446"/>
    <cellStyle name="Ukupni zbroj 2 4 2 2 4" xfId="2447"/>
    <cellStyle name="Ukupni zbroj 3 4 2 4" xfId="2448"/>
    <cellStyle name="Ukupni zbroj 3 2 2 2 4" xfId="2449"/>
    <cellStyle name="Ukupni zbroj 3 3 2 2 4" xfId="2450"/>
    <cellStyle name="Ukupni zbroj 4 2 2 4" xfId="2451"/>
    <cellStyle name="Ukupni zbroj 5 2 2 4" xfId="2452"/>
    <cellStyle name="Note 2 5 2 2 4" xfId="2453"/>
    <cellStyle name="Output 2 6 2 2 4" xfId="2454"/>
    <cellStyle name="Total 2 6 2 2 4" xfId="2455"/>
    <cellStyle name="Bilješka 4 2 2 4" xfId="2456"/>
    <cellStyle name="Bilješka 3 4 2 4" xfId="2457"/>
    <cellStyle name="Bilješka 2 2 3 2 2 4" xfId="2458"/>
    <cellStyle name="Bilješka 2 5 2 4" xfId="2459"/>
    <cellStyle name="Normal 106 2 2" xfId="2460"/>
    <cellStyle name="Calculation 2 11 4" xfId="2461"/>
    <cellStyle name="Calculation 2 2 9 4" xfId="2462"/>
    <cellStyle name="Calculation 2 2 2 8 4" xfId="2463"/>
    <cellStyle name="Calculation 2 2 2 2 6 4" xfId="2464"/>
    <cellStyle name="Calculation 2 2 2 3 6 4" xfId="2465"/>
    <cellStyle name="Calculation 2 2 3 6 4" xfId="2466"/>
    <cellStyle name="Calculation 2 2 4 6 4" xfId="2467"/>
    <cellStyle name="Calculation 2 3 8 4" xfId="2468"/>
    <cellStyle name="Calculation 2 3 2 6 4" xfId="2469"/>
    <cellStyle name="Calculation 2 3 3 6 4" xfId="2470"/>
    <cellStyle name="Calculation 2 4 6 4" xfId="2471"/>
    <cellStyle name="Calculation 2 5 6 4" xfId="2472"/>
    <cellStyle name="Input 2 11 4" xfId="2473"/>
    <cellStyle name="Input 2 2 9 4" xfId="2474"/>
    <cellStyle name="Input 2 2 2 8 4" xfId="2475"/>
    <cellStyle name="Input 2 2 2 2 6 4" xfId="2476"/>
    <cellStyle name="Input 2 2 2 3 6 4" xfId="2477"/>
    <cellStyle name="Input 2 2 3 6 4" xfId="2478"/>
    <cellStyle name="Input 2 2 4 6 4" xfId="2479"/>
    <cellStyle name="Input 2 3 8 4" xfId="2480"/>
    <cellStyle name="Input 2 3 2 6 4" xfId="2481"/>
    <cellStyle name="Input 2 3 3 6 4" xfId="2482"/>
    <cellStyle name="Input 2 4 6 4" xfId="2483"/>
    <cellStyle name="Input 2 5 6 4" xfId="2484"/>
    <cellStyle name="Izračun 9 4" xfId="2485"/>
    <cellStyle name="Izračun 2 8 4" xfId="2486"/>
    <cellStyle name="Izračun 2 2 7 4" xfId="2487"/>
    <cellStyle name="Izračun 2 2 2 5 4" xfId="2488"/>
    <cellStyle name="Izračun 2 2 3 5 4" xfId="2489"/>
    <cellStyle name="Izračun 2 3 5 4" xfId="2490"/>
    <cellStyle name="Izračun 2 4 5 4" xfId="2491"/>
    <cellStyle name="Izračun 3 7 4" xfId="2492"/>
    <cellStyle name="Izračun 3 2 5 4" xfId="2493"/>
    <cellStyle name="Izračun 3 3 5 4" xfId="2494"/>
    <cellStyle name="Izračun 4 5 4" xfId="2495"/>
    <cellStyle name="Izračun 5 5 4" xfId="2496"/>
    <cellStyle name="Unos 9 4" xfId="2497"/>
    <cellStyle name="Unos 2 8 4" xfId="2498"/>
    <cellStyle name="Unos 2 2 7 4" xfId="2499"/>
    <cellStyle name="Unos 2 2 2 5 4" xfId="2500"/>
    <cellStyle name="Unos 2 2 3 5 4" xfId="2501"/>
    <cellStyle name="Unos 2 3 5 4" xfId="2502"/>
    <cellStyle name="Unos 2 4 5 4" xfId="2503"/>
    <cellStyle name="Unos 3 7 4" xfId="2504"/>
    <cellStyle name="Unos 3 2 5 4" xfId="2505"/>
    <cellStyle name="Unos 3 3 5 4" xfId="2506"/>
    <cellStyle name="Unos 4 5 4" xfId="2507"/>
    <cellStyle name="Unos 5 5 4" xfId="2508"/>
    <cellStyle name="Calculation 2 6 6 4" xfId="2509"/>
    <cellStyle name="Input 2 6 6 4" xfId="2510"/>
    <cellStyle name="Note 2 2 4 3 2" xfId="2511"/>
    <cellStyle name="Note 2 2 3 3 2" xfId="2512"/>
    <cellStyle name="Note 2 6 5 2" xfId="2513"/>
    <cellStyle name="Input 2 6 6 2" xfId="2514"/>
    <cellStyle name="Calculation 2 6 6 2" xfId="2515"/>
    <cellStyle name="Unos 5 5 2" xfId="2516"/>
    <cellStyle name="Unos 3 3 5 2" xfId="2517"/>
    <cellStyle name="Unos 3 2 5 2" xfId="2518"/>
    <cellStyle name="Unos 3 7 2" xfId="2519"/>
    <cellStyle name="Unos 2 4 5 2" xfId="2520"/>
    <cellStyle name="Unos 2 2 3 5 2" xfId="2521"/>
    <cellStyle name="Unos 2 2 2 5 2" xfId="2522"/>
    <cellStyle name="Unos 2 2 7 2" xfId="2523"/>
    <cellStyle name="Unos 2 8 2" xfId="2524"/>
    <cellStyle name="Note 2 5 5 2" xfId="2525"/>
    <cellStyle name="Note 2 4 5 2" xfId="2526"/>
    <cellStyle name="Note 2 3 3 5 2" xfId="2527"/>
    <cellStyle name="Note 2 3 2 5 2" xfId="2528"/>
    <cellStyle name="Note 2 2 4 5 2" xfId="2529"/>
    <cellStyle name="Note 2 2 3 5 2" xfId="2530"/>
    <cellStyle name="Note 2 2 2 3 5 2" xfId="2531"/>
    <cellStyle name="Note 2 2 2 2 5 2" xfId="2532"/>
    <cellStyle name="Note 2 2 8 2" xfId="2533"/>
    <cellStyle name="Note 2 10 2" xfId="2534"/>
    <cellStyle name="Izračun 5 5 2" xfId="2535"/>
    <cellStyle name="Izračun 4 5 2" xfId="2536"/>
    <cellStyle name="Izračun 3 2 5 2" xfId="2537"/>
    <cellStyle name="Izračun 3 7 2" xfId="2538"/>
    <cellStyle name="Izračun 2 4 5 2" xfId="2539"/>
    <cellStyle name="Izračun 2 3 5 2" xfId="2540"/>
    <cellStyle name="Izračun 2 2 3 5 2" xfId="2541"/>
    <cellStyle name="Izračun 2 2 2 5 2" xfId="2542"/>
    <cellStyle name="Izračun 2 2 7 2" xfId="2543"/>
    <cellStyle name="Izračun 2 8 2" xfId="2544"/>
    <cellStyle name="Izračun 9 2" xfId="2545"/>
    <cellStyle name="Input 2 5 6 2" xfId="2546"/>
    <cellStyle name="Input 2 4 6 2" xfId="2547"/>
    <cellStyle name="Input 2 3 3 6 2" xfId="2548"/>
    <cellStyle name="Input 2 3 2 6 2" xfId="2549"/>
    <cellStyle name="Input 2 3 8 2" xfId="2550"/>
    <cellStyle name="Input 2 2 4 6 2" xfId="2551"/>
    <cellStyle name="Input 2 2 3 6 2" xfId="2552"/>
    <cellStyle name="Input 2 2 2 3 6 2" xfId="2553"/>
    <cellStyle name="Input 2 2 2 2 6 2" xfId="2554"/>
    <cellStyle name="Input 2 2 2 8 2" xfId="2555"/>
    <cellStyle name="Input 2 2 9 2" xfId="2556"/>
    <cellStyle name="Input 2 11 2" xfId="2557"/>
    <cellStyle name="Calculation 2 5 6 2" xfId="2558"/>
    <cellStyle name="Calculation 2 4 6 2" xfId="2559"/>
    <cellStyle name="Calculation 2 3 3 6 2" xfId="2560"/>
    <cellStyle name="Calculation 2 3 2 6 2" xfId="2561"/>
    <cellStyle name="Calculation 2 3 8 2" xfId="2562"/>
    <cellStyle name="Calculation 2 2 4 6 2" xfId="2563"/>
    <cellStyle name="Calculation 2 2 3 6 2" xfId="2564"/>
    <cellStyle name="Calculation 2 2 2 3 6 2" xfId="2565"/>
    <cellStyle name="Calculation 2 2 2 2 6 2" xfId="2566"/>
    <cellStyle name="Calculation 2 2 2 8 2" xfId="2567"/>
    <cellStyle name="Calculation 2 2 9 2" xfId="2568"/>
    <cellStyle name="Calculation 2 11 2" xfId="2569"/>
    <cellStyle name="Bilješka 5 5 2" xfId="2570"/>
    <cellStyle name="Bilješka 4 5 2" xfId="2571"/>
    <cellStyle name="Bilješka 3 3 5 2" xfId="2572"/>
    <cellStyle name="Bilješka 3 2 5 2" xfId="2573"/>
    <cellStyle name="Bilješka 3 7 2" xfId="2574"/>
    <cellStyle name="Bilješka 2 4 5 2" xfId="2575"/>
    <cellStyle name="Bilješka 2 3 5 2" xfId="2576"/>
    <cellStyle name="Bilješka 2 2 3 5 2" xfId="2577"/>
    <cellStyle name="Bilješka 2 2 2 5 2" xfId="2578"/>
    <cellStyle name="Bilješka 2 2 7 2" xfId="2579"/>
    <cellStyle name="Bilješka 2 8 2" xfId="2580"/>
    <cellStyle name="Bilješka 9 2" xfId="2581"/>
    <cellStyle name="Bilješka 2 5 2 2" xfId="2582"/>
    <cellStyle name="Bilješka 2 2 3 2 2 2" xfId="2583"/>
    <cellStyle name="Bilješka 3 4 2 2" xfId="2584"/>
    <cellStyle name="Bilješka 4 2 2 2" xfId="2585"/>
    <cellStyle name="Calculation 2 2 3 2 2 2" xfId="2586"/>
    <cellStyle name="Calculation 2 3 2 2 2 2" xfId="2587"/>
    <cellStyle name="Calculation 2 5 2 2 2" xfId="2588"/>
    <cellStyle name="Input 2 7 2 2" xfId="2589"/>
    <cellStyle name="Input 2 2 2 4 2 2" xfId="2590"/>
    <cellStyle name="Input 2 2 2 2 2 2 2" xfId="2591"/>
    <cellStyle name="Input 2 2 2 3 2 2 2" xfId="2592"/>
    <cellStyle name="Input 2 2 3 2 2 2" xfId="2593"/>
    <cellStyle name="Input 2 2 4 2 2 2" xfId="2594"/>
    <cellStyle name="Input 2 3 4 2 2" xfId="2595"/>
    <cellStyle name="Input 2 3 2 2 2 2" xfId="2596"/>
    <cellStyle name="Input 2 3 3 2 2 2" xfId="2597"/>
    <cellStyle name="Input 2 4 2 2 2" xfId="2598"/>
    <cellStyle name="Input 2 5 2 2 2" xfId="2599"/>
    <cellStyle name="Izračun 2 2 3 2 2 2" xfId="2600"/>
    <cellStyle name="Izračun 3 2 2 2 2" xfId="2601"/>
    <cellStyle name="Unos 2 2 4 2 2" xfId="2602"/>
    <cellStyle name="Unos 2 2 2 2 2 2" xfId="2603"/>
    <cellStyle name="Unos 2 2 3 2 2 2" xfId="2604"/>
    <cellStyle name="Unos 2 5 2 2" xfId="2605"/>
    <cellStyle name="Unos 2 4 2 2 2" xfId="2606"/>
    <cellStyle name="Unos 3 4 2 2" xfId="2607"/>
    <cellStyle name="Unos 3 2 2 2 2" xfId="2608"/>
    <cellStyle name="Unos 3 3 2 2 2" xfId="2609"/>
    <cellStyle name="Unos 4 2 2 2" xfId="2610"/>
    <cellStyle name="Unos 5 2 2 2" xfId="2611"/>
    <cellStyle name="Izračun 2 3 2 2 2" xfId="2612"/>
    <cellStyle name="Izračun 3 3 2 2 2" xfId="2613"/>
    <cellStyle name="Total 2 6 2 2 2" xfId="2614"/>
    <cellStyle name="Output 2 6 2 2 2" xfId="2615"/>
    <cellStyle name="Note 2 5 2 2 2" xfId="2616"/>
    <cellStyle name="Ukupni zbroj 5 2 2 2" xfId="2617"/>
    <cellStyle name="Ukupni zbroj 4 2 2 2" xfId="2618"/>
    <cellStyle name="Ukupni zbroj 3 3 2 2 2" xfId="2619"/>
    <cellStyle name="Ukupni zbroj 3 2 2 2 2" xfId="2620"/>
    <cellStyle name="Ukupni zbroj 3 4 2 2" xfId="2621"/>
    <cellStyle name="Ukupni zbroj 2 4 2 2 2" xfId="2622"/>
    <cellStyle name="Ukupni zbroj 2 3 2 2 2" xfId="2623"/>
    <cellStyle name="Ukupni zbroj 2 2 3 2 2 2" xfId="2624"/>
    <cellStyle name="Ukupni zbroj 2 2 2 2 2 2" xfId="2625"/>
    <cellStyle name="Ukupni zbroj 2 2 4 2 2" xfId="2626"/>
    <cellStyle name="Ukupni zbroj 2 5 2 2" xfId="2627"/>
    <cellStyle name="Ukupni zbroj 6 2 2" xfId="2628"/>
    <cellStyle name="Total 2 5 2 2 2" xfId="2629"/>
    <cellStyle name="Total 2 4 2 2 2" xfId="2630"/>
    <cellStyle name="Total 2 3 3 2 2 2" xfId="2631"/>
    <cellStyle name="Total 2 3 2 2 2 2" xfId="2632"/>
    <cellStyle name="Total 2 3 4 2 2" xfId="2633"/>
    <cellStyle name="Total 2 2 4 2 2 2" xfId="2634"/>
    <cellStyle name="Total 2 2 3 2 2 2" xfId="2635"/>
    <cellStyle name="Total 2 2 2 3 2 2 2" xfId="2636"/>
    <cellStyle name="Total 2 2 2 2 2 2 2" xfId="2637"/>
    <cellStyle name="Total 2 2 2 4 2 2" xfId="2638"/>
    <cellStyle name="Total 2 2 5 2 2" xfId="2639"/>
    <cellStyle name="Total 2 7 2 2" xfId="2640"/>
    <cellStyle name="Output 2 5 2 2 2" xfId="2641"/>
    <cellStyle name="Output 2 4 2 2 2" xfId="2642"/>
    <cellStyle name="Output 2 3 3 2 2 2" xfId="2643"/>
    <cellStyle name="Output 2 3 2 2 2 2" xfId="2644"/>
    <cellStyle name="Output 2 3 4 2 2" xfId="2645"/>
    <cellStyle name="Output 2 2 4 2 2 2" xfId="2646"/>
    <cellStyle name="Output 2 2 3 2 2 2" xfId="2647"/>
    <cellStyle name="Output 2 2 2 3 2 2 2" xfId="2648"/>
    <cellStyle name="Output 2 2 2 2 2 2 2" xfId="2649"/>
    <cellStyle name="Output 2 2 5 2 2" xfId="2650"/>
    <cellStyle name="Output 2 7 2 2" xfId="2651"/>
    <cellStyle name="Bilješka 2 2 4 2 2" xfId="2652"/>
    <cellStyle name="Bilješka 2 2 2 2 2 2" xfId="2653"/>
    <cellStyle name="Bilješka 2 4 2 2 2" xfId="2654"/>
    <cellStyle name="Bilješka 3 2 2 2 2" xfId="2655"/>
    <cellStyle name="Bilješka 5 2 2 2" xfId="2656"/>
    <cellStyle name="Calculation 2 2 5 2 2" xfId="2657"/>
    <cellStyle name="Calculation 2 2 2 2 2 2 2" xfId="2658"/>
    <cellStyle name="Calculation 2 2 4 2 2 2" xfId="2659"/>
    <cellStyle name="Calculation 2 3 3 2 2 2" xfId="2660"/>
    <cellStyle name="Calculation 2 4 2 2 2" xfId="2661"/>
    <cellStyle name="Izračun 6 2 2" xfId="2662"/>
    <cellStyle name="Izračun 2 5 2 2" xfId="2663"/>
    <cellStyle name="Izračun 2 2 4 2 2" xfId="2664"/>
    <cellStyle name="Izračun 2 4 2 2 2" xfId="2665"/>
    <cellStyle name="Izračun 3 4 2 2" xfId="2666"/>
    <cellStyle name="Izračun 4 2 2 2" xfId="2667"/>
    <cellStyle name="Izračun 5 2 2 2" xfId="2668"/>
    <cellStyle name="Izlaz 5 2 2 2" xfId="2669"/>
    <cellStyle name="Izlaz 4 2 2 2" xfId="2670"/>
    <cellStyle name="Izlaz 3 3 2 2 2" xfId="2671"/>
    <cellStyle name="Izlaz 3 2 2 2 2" xfId="2672"/>
    <cellStyle name="Izlaz 3 4 2 2" xfId="2673"/>
    <cellStyle name="Izlaz 2 4 2 2 2" xfId="2674"/>
    <cellStyle name="Izlaz 2 3 2 2 2" xfId="2675"/>
    <cellStyle name="Izlaz 2 2 3 2 2 2" xfId="2676"/>
    <cellStyle name="Izlaz 2 2 2 2 2 2" xfId="2677"/>
    <cellStyle name="Izlaz 2 2 4 2 2" xfId="2678"/>
    <cellStyle name="Izlaz 2 5 2 2" xfId="2679"/>
    <cellStyle name="Izlaz 6 2 2" xfId="2680"/>
    <cellStyle name="Note 2 7 2 2" xfId="2681"/>
    <cellStyle name="Note 2 2 5 2 2" xfId="2682"/>
    <cellStyle name="Note 2 2 2 4 2 2" xfId="2683"/>
    <cellStyle name="Note 2 2 2 2 2 2 2" xfId="2684"/>
    <cellStyle name="Note 2 2 2 3 2 2 2" xfId="2685"/>
    <cellStyle name="Note 2 2 4 2 2 2" xfId="2686"/>
    <cellStyle name="Note 2 3 4 2 2" xfId="2687"/>
    <cellStyle name="Note 2 3 3 2 2 2" xfId="2688"/>
    <cellStyle name="Note 2 4 2 2 2" xfId="2689"/>
    <cellStyle name="Calculation 2 6 2 2 2" xfId="2690"/>
    <cellStyle name="Input 2 6 2 2 2" xfId="2691"/>
    <cellStyle name="Calculation 2 2 2 3 2 2 2" xfId="2692"/>
    <cellStyle name="Izračun 2 2 2 2 2 2" xfId="2693"/>
    <cellStyle name="Total 2 6 4 2" xfId="2694"/>
    <cellStyle name="Output 2 6 4 2" xfId="2695"/>
    <cellStyle name="Input 2 6 5 2" xfId="2696"/>
    <cellStyle name="Calculation 2 6 5 2" xfId="2697"/>
    <cellStyle name="Unos 4 4 2" xfId="2698"/>
    <cellStyle name="Unos 3 3 4 2" xfId="2699"/>
    <cellStyle name="Unos 3 2 4 2" xfId="2700"/>
    <cellStyle name="Unos 3 6 2" xfId="2701"/>
    <cellStyle name="Unos 2 7 2" xfId="2702"/>
    <cellStyle name="Ukupni zbroj 2 2 6 2" xfId="2703"/>
    <cellStyle name="Total 2 3 2 4 2" xfId="2704"/>
    <cellStyle name="Output 2 3 3 4 2" xfId="2705"/>
    <cellStyle name="Output 2 3 2 4 2" xfId="2706"/>
    <cellStyle name="Output 2 2 2 6 2" xfId="2707"/>
    <cellStyle name="Note 2 2 2 2 4 2" xfId="2708"/>
    <cellStyle name="Izračun 3 3 4 2" xfId="2709"/>
    <cellStyle name="Izlaz 4 4 2" xfId="2710"/>
    <cellStyle name="Izlaz 3 3 4 2" xfId="2711"/>
    <cellStyle name="Izlaz 2 4 4 2" xfId="2712"/>
    <cellStyle name="Izlaz 2 3 4 2" xfId="2713"/>
    <cellStyle name="Izlaz 2 2 3 4 2" xfId="2714"/>
    <cellStyle name="Input 2 3 3 5 2" xfId="2715"/>
    <cellStyle name="Calculation 2 3 2 5 2" xfId="2716"/>
    <cellStyle name="Calculation 2 2 8 2" xfId="2717"/>
    <cellStyle name="Bilješka 8 2" xfId="2718"/>
    <cellStyle name="Note 2 2 2 3 3 2" xfId="2719"/>
    <cellStyle name="Note 2 2 2 2 3 2" xfId="2720"/>
    <cellStyle name="Note 2 2 2 5 2" xfId="2721"/>
    <cellStyle name="Note 2 2 6 2" xfId="2722"/>
    <cellStyle name="Note 2 8 2" xfId="2723"/>
    <cellStyle name="Bilješka 3 5 2" xfId="2724"/>
    <cellStyle name="Bilješka 2 4 3 2" xfId="2725"/>
    <cellStyle name="Unos 4 5 2" xfId="2726"/>
    <cellStyle name="Unos 2 3 5 2" xfId="2727"/>
    <cellStyle name="Unos 9 2" xfId="2728"/>
    <cellStyle name="Note 2 3 7 2" xfId="2729"/>
    <cellStyle name="Note 2 2 2 7 2" xfId="2730"/>
    <cellStyle name="Izračun 3 3 5 2" xfId="2731"/>
    <cellStyle name="Calculation 2 7 2 2" xfId="2732"/>
    <cellStyle name="Input 2 2 5 2 2" xfId="2733"/>
    <cellStyle name="Output 2 2 2 4 2 2" xfId="2734"/>
    <cellStyle name="Bilješka 6 2 2" xfId="2735"/>
    <cellStyle name="Bilješka 2 3 2 2 2" xfId="2736"/>
    <cellStyle name="Bilješka 3 3 2 2 2" xfId="2737"/>
    <cellStyle name="Calculation 2 2 2 4 2 2" xfId="2738"/>
    <cellStyle name="Calculation 2 3 4 2 2" xfId="2739"/>
    <cellStyle name="Note 2 2 3 2 2 2" xfId="2740"/>
    <cellStyle name="Note 2 3 2 2 2 2" xfId="2741"/>
    <cellStyle name="Unos 6 2 2" xfId="2742"/>
    <cellStyle name="Note 2 6 2 2 2" xfId="2743"/>
    <cellStyle name="Unos 2 3 2 2 2" xfId="2744"/>
    <cellStyle name="Note 2 6 4 2" xfId="2745"/>
    <cellStyle name="Unos 5 4 2" xfId="2746"/>
    <cellStyle name="Note 2 5 3 2" xfId="2747"/>
    <cellStyle name="Note 2 4 3 2" xfId="2748"/>
    <cellStyle name="Note 2 3 3 3 2" xfId="2749"/>
    <cellStyle name="Note 2 3 2 3 2" xfId="2750"/>
    <cellStyle name="Note 2 3 5 2" xfId="2751"/>
    <cellStyle name="Bilješka 5 3 2" xfId="2752"/>
    <cellStyle name="Bilješka 4 3 2" xfId="2753"/>
    <cellStyle name="Bilješka 3 3 3 2" xfId="2754"/>
    <cellStyle name="Bilješka 3 2 3 2" xfId="2755"/>
    <cellStyle name="Bilješka 2 3 3 2" xfId="2756"/>
    <cellStyle name="Bilješka 2 2 3 3 2" xfId="2757"/>
    <cellStyle name="Bilješka 2 2 2 3 2" xfId="2758"/>
    <cellStyle name="Bilješka 2 2 5 2" xfId="2759"/>
    <cellStyle name="Bilješka 2 6 2" xfId="2760"/>
    <cellStyle name="Bilješka 7 2" xfId="2761"/>
    <cellStyle name="Unos 2 4 4 2" xfId="2762"/>
    <cellStyle name="Unos 8 2" xfId="2763"/>
    <cellStyle name="Ukupni zbroj 3 6 2" xfId="2764"/>
    <cellStyle name="Ukupni zbroj 2 7 2" xfId="2765"/>
    <cellStyle name="Total 2 3 6 2" xfId="2766"/>
    <cellStyle name="Total 2 2 2 6 2" xfId="2767"/>
    <cellStyle name="Output 2 3 6 2" xfId="2768"/>
    <cellStyle name="Output 2 2 7 2" xfId="2769"/>
    <cellStyle name="Note 2 3 2 4 2" xfId="2770"/>
    <cellStyle name="Note 2 2 2 6 2" xfId="2771"/>
    <cellStyle name="Izračun 3 2 4 2" xfId="2772"/>
    <cellStyle name="Izračun 2 2 2 4 2" xfId="2773"/>
    <cellStyle name="Izlaz 2 2 2 4 2" xfId="2774"/>
    <cellStyle name="Input 2 3 2 5 2" xfId="2775"/>
    <cellStyle name="Input 2 2 2 7 2" xfId="2776"/>
    <cellStyle name="Calculation 2 3 7 2" xfId="2777"/>
    <cellStyle name="Calculation 2 10 2" xfId="2778"/>
    <cellStyle name="Bilješka 2 4 4 2" xfId="2779"/>
    <cellStyle name="Bilješka 8 3" xfId="2780"/>
    <cellStyle name="Izračun 2 7 2" xfId="2781"/>
    <cellStyle name="Total 2 9 2" xfId="2782"/>
    <cellStyle name="Ukupni zbroj 2 3 4 2" xfId="2783"/>
    <cellStyle name="Unos 2 2 3 4 2" xfId="2784"/>
    <cellStyle name="Ukupni zbroj 4 4 2" xfId="2785"/>
    <cellStyle name="Total 2 5 4 2" xfId="2786"/>
    <cellStyle name="Total 2 2 3 4 2" xfId="2787"/>
    <cellStyle name="Note 2 2 4 4 2" xfId="2788"/>
    <cellStyle name="Output 2 2 3 4 2" xfId="2789"/>
    <cellStyle name="Note 2 5 4 2" xfId="2790"/>
    <cellStyle name="Note 2 9 2" xfId="2791"/>
    <cellStyle name="Izračun 2 4 4 2" xfId="2792"/>
    <cellStyle name="Bilješka 2 2 3 4 2" xfId="2793"/>
    <cellStyle name="Input 2 10 2" xfId="2794"/>
    <cellStyle name="Izlaz 2 7 2" xfId="2795"/>
    <cellStyle name="Input 2 2 4 5 2" xfId="2796"/>
    <cellStyle name="Calculation 2 2 3 5 2" xfId="2797"/>
    <cellStyle name="Bilješka 4 4 2" xfId="2798"/>
    <cellStyle name="Calculation 2 2 2 3 5 2" xfId="2799"/>
    <cellStyle name="Input 2 2 3 5 2" xfId="2800"/>
    <cellStyle name="Calculation 2 5 5 2" xfId="2801"/>
    <cellStyle name="Bilješka 2 2 2 4 2" xfId="2802"/>
    <cellStyle name="Bilješka 3 3 4 2" xfId="2803"/>
    <cellStyle name="Izlaz 8 2" xfId="2804"/>
    <cellStyle name="Izračun 8 2" xfId="2805"/>
    <cellStyle name="Output 2 5 4 2" xfId="2806"/>
    <cellStyle name="Ukupni zbroj 2 2 3 4 2" xfId="2807"/>
    <cellStyle name="Unos 2 2 2 4 2" xfId="2808"/>
    <cellStyle name="Ukupni zbroj 3 3 4 2" xfId="2809"/>
    <cellStyle name="Total 2 4 4 2" xfId="2810"/>
    <cellStyle name="Total 2 2 2 3 4 2" xfId="2811"/>
    <cellStyle name="Note 2 2 3 4 2" xfId="2812"/>
    <cellStyle name="Output 2 2 2 3 4 2" xfId="2813"/>
    <cellStyle name="Note 2 4 4 2" xfId="2814"/>
    <cellStyle name="Izračun 5 4 2" xfId="2815"/>
    <cellStyle name="Izračun 2 3 4 2" xfId="2816"/>
    <cellStyle name="Izlaz 3 2 4 2" xfId="2817"/>
    <cellStyle name="Bilješka 2 2 6 2" xfId="2818"/>
    <cellStyle name="Calculation 2 4 5 2" xfId="2819"/>
    <cellStyle name="Input 2 5 5 2" xfId="2820"/>
    <cellStyle name="Input 2 2 2 3 5 2" xfId="2821"/>
    <cellStyle name="Calculation 2 2 2 2 5 2" xfId="2822"/>
    <cellStyle name="Bilješka 3 2 4 2" xfId="2823"/>
    <cellStyle name="Input 2 3 7 2" xfId="2824"/>
    <cellStyle name="Bilješka 5 4 2" xfId="2825"/>
    <cellStyle name="Izlaz 2 2 6 2" xfId="2826"/>
    <cellStyle name="Input 2 2 8 2" xfId="2827"/>
    <cellStyle name="Bilješka 2 3 4 2" xfId="2828"/>
    <cellStyle name="Izračun 3 6 2" xfId="2829"/>
    <cellStyle name="Output 2 9 2" xfId="2830"/>
    <cellStyle name="Output 2 2 4 4 2" xfId="2831"/>
    <cellStyle name="Total 2 2 4 4 2" xfId="2832"/>
    <cellStyle name="Ukupni zbroj 8 2" xfId="2833"/>
    <cellStyle name="Unos 2 3 4 2" xfId="2834"/>
    <cellStyle name="Ukupni zbroj 2 4 4 2" xfId="2835"/>
    <cellStyle name="Izračun 2 2 6 2" xfId="2836"/>
    <cellStyle name="Bilješka 2 7 3" xfId="2837"/>
    <cellStyle name="Note 2 6 3 2" xfId="2838"/>
    <cellStyle name="Calculation 2 2 4 5 2" xfId="2839"/>
    <cellStyle name="Note 2 2 7 2" xfId="2840"/>
    <cellStyle name="Note 2 3 6 2" xfId="2841"/>
    <cellStyle name="Ukupni zbroj 5 4 2" xfId="2842"/>
    <cellStyle name="Total 2 2 7 2" xfId="2843"/>
    <cellStyle name="Izlaz 5 4 2" xfId="2844"/>
    <cellStyle name="Output 2 4 4 2" xfId="2845"/>
    <cellStyle name="Ukupni zbroj 2 2 2 4 2" xfId="2846"/>
    <cellStyle name="Unos 2 2 6 2" xfId="2847"/>
    <cellStyle name="Ukupni zbroj 3 2 4 2" xfId="2848"/>
    <cellStyle name="Total 2 3 3 4 2" xfId="2849"/>
    <cellStyle name="Total 2 2 2 2 4 2" xfId="2850"/>
    <cellStyle name="Note 2 2 2 3 4 2" xfId="2851"/>
    <cellStyle name="Output 2 2 2 2 4 2" xfId="2852"/>
    <cellStyle name="Note 2 3 3 4 2" xfId="2853"/>
    <cellStyle name="Izračun 4 4 2" xfId="2854"/>
    <cellStyle name="Izračun 2 2 3 4 2" xfId="2855"/>
    <cellStyle name="Izlaz 3 6 2" xfId="2856"/>
    <cellStyle name="Bilješka 2 7 2" xfId="2857"/>
    <cellStyle name="Calculation 2 3 3 5 2" xfId="2858"/>
    <cellStyle name="Input 2 4 5 2" xfId="2859"/>
    <cellStyle name="Input 2 2 2 2 5 2" xfId="2860"/>
    <cellStyle name="Calculation 2 2 2 7 2" xfId="2861"/>
    <cellStyle name="Bilješka 3 6 2" xfId="2862"/>
    <cellStyle name="Bilješka 2 2 6 3" xfId="2863"/>
    <cellStyle name="Bilješka 2 2 2 4 3" xfId="2864"/>
    <cellStyle name="Bilješka 2 2 3 4 3" xfId="2865"/>
    <cellStyle name="Bilješka 2 3 4 3" xfId="2866"/>
    <cellStyle name="Bilješka 2 4 4 3" xfId="2867"/>
    <cellStyle name="Bilješka 3 6 3" xfId="2868"/>
    <cellStyle name="Bilješka 3 2 4 3" xfId="2869"/>
    <cellStyle name="Bilješka 3 3 4 3" xfId="2870"/>
    <cellStyle name="Bilješka 4 4 3" xfId="2871"/>
    <cellStyle name="Bilješka 5 4 3" xfId="2872"/>
    <cellStyle name="Calculation 2 10 3" xfId="2873"/>
    <cellStyle name="Calculation 2 2 8 3" xfId="2874"/>
    <cellStyle name="Calculation 2 2 2 7 3" xfId="2875"/>
    <cellStyle name="Calculation 2 2 2 2 5 3" xfId="2876"/>
    <cellStyle name="Calculation 2 2 2 3 5 3" xfId="2877"/>
    <cellStyle name="Calculation 2 2 3 5 3" xfId="2878"/>
    <cellStyle name="Calculation 2 2 4 5 3" xfId="2879"/>
    <cellStyle name="Calculation 2 3 7 3" xfId="2880"/>
    <cellStyle name="Calculation 2 3 2 5 3" xfId="2881"/>
    <cellStyle name="Calculation 2 3 3 5 3" xfId="2882"/>
    <cellStyle name="Calculation 2 4 5 3" xfId="2883"/>
    <cellStyle name="Calculation 2 5 5 3" xfId="2884"/>
    <cellStyle name="Input 2 10 3" xfId="2885"/>
    <cellStyle name="Input 2 2 8 3" xfId="2886"/>
    <cellStyle name="Input 2 2 2 7 3" xfId="2887"/>
    <cellStyle name="Input 2 2 2 2 5 3" xfId="2888"/>
    <cellStyle name="Input 2 2 2 3 5 3" xfId="2889"/>
    <cellStyle name="Input 2 2 3 5 3" xfId="2890"/>
    <cellStyle name="Input 2 2 4 5 3" xfId="2891"/>
    <cellStyle name="Input 2 3 7 3" xfId="2892"/>
    <cellStyle name="Input 2 3 2 5 3" xfId="2893"/>
    <cellStyle name="Input 2 3 3 5 3" xfId="2894"/>
    <cellStyle name="Input 2 4 5 3" xfId="2895"/>
    <cellStyle name="Input 2 5 5 3" xfId="2896"/>
    <cellStyle name="Izlaz 8 3" xfId="2897"/>
    <cellStyle name="Izlaz 2 7 3" xfId="2898"/>
    <cellStyle name="Izlaz 2 2 6 3" xfId="2899"/>
    <cellStyle name="Izlaz 2 2 2 4 3" xfId="2900"/>
    <cellStyle name="Izlaz 2 2 3 4 3" xfId="2901"/>
    <cellStyle name="Izlaz 2 3 4 3" xfId="2902"/>
    <cellStyle name="Izlaz 2 4 4 3" xfId="2903"/>
    <cellStyle name="Izlaz 3 6 3" xfId="2904"/>
    <cellStyle name="Izlaz 3 2 4 3" xfId="2905"/>
    <cellStyle name="Izlaz 3 3 4 3" xfId="2906"/>
    <cellStyle name="Izlaz 4 4 3" xfId="2907"/>
    <cellStyle name="Izlaz 5 4 3" xfId="2908"/>
    <cellStyle name="Izračun 8 3" xfId="2909"/>
    <cellStyle name="Izračun 2 7 3" xfId="2910"/>
    <cellStyle name="Izračun 2 2 6 3" xfId="2911"/>
    <cellStyle name="Izračun 2 2 2 4 3" xfId="2912"/>
    <cellStyle name="Izračun 2 2 3 4 3" xfId="2913"/>
    <cellStyle name="Izračun 2 3 4 3" xfId="2914"/>
    <cellStyle name="Izračun 2 4 4 3" xfId="2915"/>
    <cellStyle name="Izračun 3 6 3" xfId="2916"/>
    <cellStyle name="Izračun 3 2 4 3" xfId="2917"/>
    <cellStyle name="Izračun 3 3 4 3" xfId="2918"/>
    <cellStyle name="Izračun 4 4 3" xfId="2919"/>
    <cellStyle name="Izračun 5 4 3" xfId="2920"/>
    <cellStyle name="Note 2 9 3" xfId="2921"/>
    <cellStyle name="Note 2 2 7 3" xfId="2922"/>
    <cellStyle name="Note 2 2 2 6 3" xfId="2923"/>
    <cellStyle name="Note 2 2 2 2 4 3" xfId="2924"/>
    <cellStyle name="Note 2 2 2 3 4 3" xfId="2925"/>
    <cellStyle name="Note 2 2 3 4 3" xfId="2926"/>
    <cellStyle name="Note 2 2 4 4 3" xfId="2927"/>
    <cellStyle name="Note 2 3 6 3" xfId="2928"/>
    <cellStyle name="Note 2 3 2 4 3" xfId="2929"/>
    <cellStyle name="Note 2 3 3 4 3" xfId="2930"/>
    <cellStyle name="Note 2 4 4 3" xfId="2931"/>
    <cellStyle name="Note 2 5 4 3" xfId="2932"/>
    <cellStyle name="Output 2 9 3" xfId="2933"/>
    <cellStyle name="Output 2 2 7 3" xfId="2934"/>
    <cellStyle name="Output 2 2 2 6 3" xfId="2935"/>
    <cellStyle name="Output 2 2 2 2 4 3" xfId="2936"/>
    <cellStyle name="Output 2 2 2 3 4 3" xfId="2937"/>
    <cellStyle name="Output 2 2 3 4 3" xfId="2938"/>
    <cellStyle name="Output 2 2 4 4 3" xfId="2939"/>
    <cellStyle name="Output 2 3 6 3" xfId="2940"/>
    <cellStyle name="Output 2 3 2 4 3" xfId="2941"/>
    <cellStyle name="Output 2 3 3 4 3" xfId="2942"/>
    <cellStyle name="Output 2 4 4 3" xfId="2943"/>
    <cellStyle name="Output 2 5 4 3" xfId="2944"/>
    <cellStyle name="Total 2 9 3" xfId="2945"/>
    <cellStyle name="Total 2 2 7 3" xfId="2946"/>
    <cellStyle name="Total 2 2 2 6 3" xfId="2947"/>
    <cellStyle name="Total 2 2 2 2 4 3" xfId="2948"/>
    <cellStyle name="Total 2 2 2 3 4 3" xfId="2949"/>
    <cellStyle name="Total 2 2 3 4 3" xfId="2950"/>
    <cellStyle name="Total 2 2 4 4 3" xfId="2951"/>
    <cellStyle name="Total 2 3 6 3" xfId="2952"/>
    <cellStyle name="Total 2 3 2 4 3" xfId="2953"/>
    <cellStyle name="Total 2 3 3 4 3" xfId="2954"/>
    <cellStyle name="Total 2 4 4 3" xfId="2955"/>
    <cellStyle name="Total 2 5 4 3" xfId="2956"/>
    <cellStyle name="Ukupni zbroj 8 3" xfId="2957"/>
    <cellStyle name="Ukupni zbroj 2 7 3" xfId="2958"/>
    <cellStyle name="Ukupni zbroj 2 2 6 3" xfId="2959"/>
    <cellStyle name="Ukupni zbroj 2 2 2 4 3" xfId="2960"/>
    <cellStyle name="Ukupni zbroj 2 2 3 4 3" xfId="2961"/>
    <cellStyle name="Ukupni zbroj 2 3 4 3" xfId="2962"/>
    <cellStyle name="Ukupni zbroj 2 4 4 3" xfId="2963"/>
    <cellStyle name="Ukupni zbroj 3 6 3" xfId="2964"/>
    <cellStyle name="Ukupni zbroj 3 2 4 3" xfId="2965"/>
    <cellStyle name="Ukupni zbroj 3 3 4 3" xfId="2966"/>
    <cellStyle name="Ukupni zbroj 4 4 3" xfId="2967"/>
    <cellStyle name="Ukupni zbroj 5 4 3" xfId="2968"/>
    <cellStyle name="Unos 8 3" xfId="2969"/>
    <cellStyle name="Unos 2 7 3" xfId="2970"/>
    <cellStyle name="Unos 2 2 6 3" xfId="2971"/>
    <cellStyle name="Unos 2 2 2 4 3" xfId="2972"/>
    <cellStyle name="Unos 2 2 3 4 3" xfId="2973"/>
    <cellStyle name="Unos 2 3 4 3" xfId="2974"/>
    <cellStyle name="Unos 2 4 4 3" xfId="2975"/>
    <cellStyle name="Unos 3 6 3" xfId="2976"/>
    <cellStyle name="Unos 3 2 4 3" xfId="2977"/>
    <cellStyle name="Unos 3 3 4 3" xfId="2978"/>
    <cellStyle name="Unos 4 4 3" xfId="2979"/>
    <cellStyle name="Unos 5 4 3" xfId="2980"/>
    <cellStyle name="Calculation 2 6 5 3" xfId="2981"/>
    <cellStyle name="Input 2 6 5 3" xfId="2982"/>
    <cellStyle name="Note 2 6 4 3" xfId="2983"/>
    <cellStyle name="Output 2 6 4 3" xfId="2984"/>
    <cellStyle name="Total 2 6 4 3" xfId="2985"/>
    <cellStyle name="Unos 2 3 2 2 3" xfId="2986"/>
    <cellStyle name="Izračun 2 2 2 2 2 3" xfId="2987"/>
    <cellStyle name="Calculation 2 2 2 3 2 2 3" xfId="2988"/>
    <cellStyle name="Note 2 6 2 2 3" xfId="2989"/>
    <cellStyle name="Input 2 6 2 2 3" xfId="2990"/>
    <cellStyle name="Calculation 2 6 2 2 3" xfId="2991"/>
    <cellStyle name="Unos 6 2 3" xfId="2992"/>
    <cellStyle name="Note 2 4 2 2 3" xfId="2993"/>
    <cellStyle name="Note 2 3 3 2 2 3" xfId="2994"/>
    <cellStyle name="Note 2 3 2 2 2 3" xfId="2995"/>
    <cellStyle name="Note 2 3 4 2 3" xfId="2996"/>
    <cellStyle name="Note 2 2 4 2 2 3" xfId="2997"/>
    <cellStyle name="Note 2 2 3 2 2 3" xfId="2998"/>
    <cellStyle name="Note 2 2 2 3 2 2 3" xfId="2999"/>
    <cellStyle name="Note 2 2 2 2 2 2 3" xfId="3000"/>
    <cellStyle name="Note 2 2 2 4 2 3" xfId="3001"/>
    <cellStyle name="Note 2 2 5 2 3" xfId="3002"/>
    <cellStyle name="Note 2 7 2 3" xfId="3003"/>
    <cellStyle name="Izlaz 6 2 3" xfId="3004"/>
    <cellStyle name="Izlaz 2 5 2 3" xfId="3005"/>
    <cellStyle name="Izlaz 2 2 4 2 3" xfId="3006"/>
    <cellStyle name="Izlaz 2 2 2 2 2 3" xfId="3007"/>
    <cellStyle name="Izlaz 2 2 3 2 2 3" xfId="3008"/>
    <cellStyle name="Izlaz 2 3 2 2 3" xfId="3009"/>
    <cellStyle name="Izlaz 2 4 2 2 3" xfId="3010"/>
    <cellStyle name="Izlaz 3 4 2 3" xfId="3011"/>
    <cellStyle name="Izlaz 3 2 2 2 3" xfId="3012"/>
    <cellStyle name="Izlaz 3 3 2 2 3" xfId="3013"/>
    <cellStyle name="Izlaz 4 2 2 3" xfId="3014"/>
    <cellStyle name="Izlaz 5 2 2 3" xfId="3015"/>
    <cellStyle name="Izračun 5 2 2 3" xfId="3016"/>
    <cellStyle name="Izračun 4 2 2 3" xfId="3017"/>
    <cellStyle name="Izračun 3 4 2 3" xfId="3018"/>
    <cellStyle name="Izračun 2 4 2 2 3" xfId="3019"/>
    <cellStyle name="Izračun 2 2 4 2 3" xfId="3020"/>
    <cellStyle name="Izračun 2 5 2 3" xfId="3021"/>
    <cellStyle name="Izračun 6 2 3" xfId="3022"/>
    <cellStyle name="Calculation 2 4 2 2 3" xfId="3023"/>
    <cellStyle name="Calculation 2 3 3 2 2 3" xfId="3024"/>
    <cellStyle name="Calculation 2 3 4 2 3" xfId="3025"/>
    <cellStyle name="Calculation 2 2 4 2 2 3" xfId="3026"/>
    <cellStyle name="Calculation 2 2 2 2 2 2 3" xfId="3027"/>
    <cellStyle name="Calculation 2 2 2 4 2 3" xfId="3028"/>
    <cellStyle name="Calculation 2 2 5 2 3" xfId="3029"/>
    <cellStyle name="Bilješka 5 2 2 3" xfId="3030"/>
    <cellStyle name="Bilješka 3 3 2 2 3" xfId="3031"/>
    <cellStyle name="Bilješka 3 2 2 2 3" xfId="3032"/>
    <cellStyle name="Bilješka 2 4 2 2 3" xfId="3033"/>
    <cellStyle name="Bilješka 2 3 2 2 3" xfId="3034"/>
    <cellStyle name="Bilješka 2 2 2 2 2 3" xfId="3035"/>
    <cellStyle name="Bilješka 2 2 4 2 3" xfId="3036"/>
    <cellStyle name="Bilješka 6 2 3" xfId="3037"/>
    <cellStyle name="Output 2 7 2 3" xfId="3038"/>
    <cellStyle name="Output 2 2 5 2 3" xfId="3039"/>
    <cellStyle name="Output 2 2 2 4 2 3" xfId="3040"/>
    <cellStyle name="Output 2 2 2 2 2 2 3" xfId="3041"/>
    <cellStyle name="Output 2 2 2 3 2 2 3" xfId="3042"/>
    <cellStyle name="Output 2 2 3 2 2 3" xfId="3043"/>
    <cellStyle name="Output 2 2 4 2 2 3" xfId="3044"/>
    <cellStyle name="Output 2 3 4 2 3" xfId="3045"/>
    <cellStyle name="Output 2 3 2 2 2 3" xfId="3046"/>
    <cellStyle name="Output 2 3 3 2 2 3" xfId="3047"/>
    <cellStyle name="Output 2 4 2 2 3" xfId="3048"/>
    <cellStyle name="Output 2 5 2 2 3" xfId="3049"/>
    <cellStyle name="Total 2 7 2 3" xfId="3050"/>
    <cellStyle name="Total 2 2 5 2 3" xfId="3051"/>
    <cellStyle name="Total 2 2 2 4 2 3" xfId="3052"/>
    <cellStyle name="Total 2 2 2 2 2 2 3" xfId="3053"/>
    <cellStyle name="Total 2 2 2 3 2 2 3" xfId="3054"/>
    <cellStyle name="Total 2 2 3 2 2 3" xfId="3055"/>
    <cellStyle name="Total 2 2 4 2 2 3" xfId="3056"/>
    <cellStyle name="Total 2 3 4 2 3" xfId="3057"/>
    <cellStyle name="Total 2 3 2 2 2 3" xfId="3058"/>
    <cellStyle name="Total 2 3 3 2 2 3" xfId="3059"/>
    <cellStyle name="Total 2 4 2 2 3" xfId="3060"/>
    <cellStyle name="Total 2 5 2 2 3" xfId="3061"/>
    <cellStyle name="Ukupni zbroj 6 2 3" xfId="3062"/>
    <cellStyle name="Ukupni zbroj 2 5 2 3" xfId="3063"/>
    <cellStyle name="Ukupni zbroj 2 2 4 2 3" xfId="3064"/>
    <cellStyle name="Ukupni zbroj 2 2 2 2 2 3" xfId="3065"/>
    <cellStyle name="Ukupni zbroj 2 2 3 2 2 3" xfId="3066"/>
    <cellStyle name="Ukupni zbroj 2 3 2 2 3" xfId="3067"/>
    <cellStyle name="Ukupni zbroj 2 4 2 2 3" xfId="3068"/>
    <cellStyle name="Ukupni zbroj 3 4 2 3" xfId="3069"/>
    <cellStyle name="Ukupni zbroj 3 2 2 2 3" xfId="3070"/>
    <cellStyle name="Ukupni zbroj 3 3 2 2 3" xfId="3071"/>
    <cellStyle name="Ukupni zbroj 4 2 2 3" xfId="3072"/>
    <cellStyle name="Ukupni zbroj 5 2 2 3" xfId="3073"/>
    <cellStyle name="Note 2 5 2 2 3" xfId="3074"/>
    <cellStyle name="Output 2 6 2 2 3" xfId="3075"/>
    <cellStyle name="Total 2 6 2 2 3" xfId="3076"/>
    <cellStyle name="Izračun 3 3 2 2 3" xfId="3077"/>
    <cellStyle name="Izračun 2 3 2 2 3" xfId="3078"/>
    <cellStyle name="Unos 5 2 2 3" xfId="3079"/>
    <cellStyle name="Unos 4 2 2 3" xfId="3080"/>
    <cellStyle name="Unos 3 3 2 2 3" xfId="3081"/>
    <cellStyle name="Unos 3 2 2 2 3" xfId="3082"/>
    <cellStyle name="Unos 3 4 2 3" xfId="3083"/>
    <cellStyle name="Unos 2 4 2 2 3" xfId="3084"/>
    <cellStyle name="Unos 2 5 2 3" xfId="3085"/>
    <cellStyle name="Unos 2 2 3 2 2 3" xfId="3086"/>
    <cellStyle name="Unos 2 2 2 2 2 3" xfId="3087"/>
    <cellStyle name="Unos 2 2 4 2 3" xfId="3088"/>
    <cellStyle name="Izračun 3 2 2 2 3" xfId="3089"/>
    <cellStyle name="Izračun 2 2 3 2 2 3" xfId="3090"/>
    <cellStyle name="Input 2 5 2 2 3" xfId="3091"/>
    <cellStyle name="Input 2 4 2 2 3" xfId="3092"/>
    <cellStyle name="Input 2 3 3 2 2 3" xfId="3093"/>
    <cellStyle name="Input 2 3 2 2 2 3" xfId="3094"/>
    <cellStyle name="Input 2 3 4 2 3" xfId="3095"/>
    <cellStyle name="Input 2 2 4 2 2 3" xfId="3096"/>
    <cellStyle name="Input 2 2 3 2 2 3" xfId="3097"/>
    <cellStyle name="Input 2 2 2 3 2 2 3" xfId="3098"/>
    <cellStyle name="Input 2 2 2 2 2 2 3" xfId="3099"/>
    <cellStyle name="Input 2 2 2 4 2 3" xfId="3100"/>
    <cellStyle name="Input 2 2 5 2 3" xfId="3101"/>
    <cellStyle name="Input 2 7 2 3" xfId="3102"/>
    <cellStyle name="Calculation 2 5 2 2 3" xfId="3103"/>
    <cellStyle name="Calculation 2 3 2 2 2 3" xfId="3104"/>
    <cellStyle name="Calculation 2 2 3 2 2 3" xfId="3105"/>
    <cellStyle name="Calculation 2 7 2 3" xfId="3106"/>
    <cellStyle name="Bilješka 4 2 2 3" xfId="3107"/>
    <cellStyle name="Bilješka 3 4 2 3" xfId="3108"/>
    <cellStyle name="Bilješka 2 2 3 2 2 3" xfId="3109"/>
    <cellStyle name="Bilješka 2 5 2 3" xfId="3110"/>
    <cellStyle name="Bilješka 9 3" xfId="3111"/>
    <cellStyle name="Bilješka 2 8 3" xfId="3112"/>
    <cellStyle name="Bilješka 2 2 7 3" xfId="3113"/>
    <cellStyle name="Bilješka 2 2 2 5 3" xfId="3114"/>
    <cellStyle name="Bilješka 2 2 3 5 3" xfId="3115"/>
    <cellStyle name="Bilješka 2 3 5 3" xfId="3116"/>
    <cellStyle name="Bilješka 2 4 5 3" xfId="3117"/>
    <cellStyle name="Bilješka 3 7 3" xfId="3118"/>
    <cellStyle name="Bilješka 3 2 5 3" xfId="3119"/>
    <cellStyle name="Bilješka 3 3 5 3" xfId="3120"/>
    <cellStyle name="Bilješka 4 5 3" xfId="3121"/>
    <cellStyle name="Bilješka 5 5 3" xfId="3122"/>
    <cellStyle name="Calculation 2 11 3" xfId="3123"/>
    <cellStyle name="Calculation 2 2 9 3" xfId="3124"/>
    <cellStyle name="Calculation 2 2 2 8 3" xfId="3125"/>
    <cellStyle name="Calculation 2 2 2 2 6 3" xfId="3126"/>
    <cellStyle name="Calculation 2 2 2 3 6 3" xfId="3127"/>
    <cellStyle name="Calculation 2 2 3 6 3" xfId="3128"/>
    <cellStyle name="Calculation 2 2 4 6 3" xfId="3129"/>
    <cellStyle name="Calculation 2 3 8 3" xfId="3130"/>
    <cellStyle name="Calculation 2 3 2 6 3" xfId="3131"/>
    <cellStyle name="Calculation 2 3 3 6 3" xfId="3132"/>
    <cellStyle name="Calculation 2 4 6 3" xfId="3133"/>
    <cellStyle name="Calculation 2 5 6 3" xfId="3134"/>
    <cellStyle name="Input 2 11 3" xfId="3135"/>
    <cellStyle name="Input 2 2 9 3" xfId="3136"/>
    <cellStyle name="Input 2 2 2 8 3" xfId="3137"/>
    <cellStyle name="Input 2 2 2 2 6 3" xfId="3138"/>
    <cellStyle name="Input 2 2 2 3 6 3" xfId="3139"/>
    <cellStyle name="Input 2 2 3 6 3" xfId="3140"/>
    <cellStyle name="Input 2 2 4 6 3" xfId="3141"/>
    <cellStyle name="Input 2 3 8 3" xfId="3142"/>
    <cellStyle name="Input 2 3 2 6 3" xfId="3143"/>
    <cellStyle name="Input 2 3 3 6 3" xfId="3144"/>
    <cellStyle name="Input 2 4 6 3" xfId="3145"/>
    <cellStyle name="Input 2 5 6 3" xfId="3146"/>
    <cellStyle name="Izračun 9 3" xfId="3147"/>
    <cellStyle name="Izračun 2 8 3" xfId="3148"/>
    <cellStyle name="Izračun 2 2 7 3" xfId="3149"/>
    <cellStyle name="Izračun 2 2 2 5 3" xfId="3150"/>
    <cellStyle name="Izračun 2 2 3 5 3" xfId="3151"/>
    <cellStyle name="Izračun 2 3 5 3" xfId="3152"/>
    <cellStyle name="Izračun 2 4 5 3" xfId="3153"/>
    <cellStyle name="Izračun 3 7 3" xfId="3154"/>
    <cellStyle name="Izračun 3 2 5 3" xfId="3155"/>
    <cellStyle name="Izračun 3 3 5 3" xfId="3156"/>
    <cellStyle name="Izračun 4 5 3" xfId="3157"/>
    <cellStyle name="Izračun 5 5 3" xfId="3158"/>
    <cellStyle name="Note 2 10 3" xfId="3159"/>
    <cellStyle name="Note 2 2 8 3" xfId="3160"/>
    <cellStyle name="Note 2 2 2 7 3" xfId="3161"/>
    <cellStyle name="Note 2 2 2 2 5 3" xfId="3162"/>
    <cellStyle name="Note 2 2 2 3 5 3" xfId="3163"/>
    <cellStyle name="Note 2 2 3 5 3" xfId="3164"/>
    <cellStyle name="Note 2 2 4 5 3" xfId="3165"/>
    <cellStyle name="Note 2 3 7 3" xfId="3166"/>
    <cellStyle name="Note 2 3 2 5 3" xfId="3167"/>
    <cellStyle name="Note 2 3 3 5 3" xfId="3168"/>
    <cellStyle name="Note 2 4 5 3" xfId="3169"/>
    <cellStyle name="Note 2 5 5 3" xfId="3170"/>
    <cellStyle name="Unos 9 3" xfId="3171"/>
    <cellStyle name="Unos 2 8 3" xfId="3172"/>
    <cellStyle name="Unos 2 2 7 3" xfId="3173"/>
    <cellStyle name="Unos 2 2 2 5 3" xfId="3174"/>
    <cellStyle name="Unos 2 2 3 5 3" xfId="3175"/>
    <cellStyle name="Unos 2 3 5 3" xfId="3176"/>
    <cellStyle name="Unos 2 4 5 3" xfId="3177"/>
    <cellStyle name="Unos 3 7 3" xfId="3178"/>
    <cellStyle name="Unos 3 2 5 3" xfId="3179"/>
    <cellStyle name="Unos 3 3 5 3" xfId="3180"/>
    <cellStyle name="Unos 4 5 3" xfId="3181"/>
    <cellStyle name="Unos 5 5 3" xfId="3182"/>
    <cellStyle name="Calculation 2 6 6 3" xfId="3183"/>
    <cellStyle name="Input 2 6 6 3" xfId="3184"/>
    <cellStyle name="Note 2 6 5 3" xfId="3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NA-A\Sharing\Ugovrni%20tro&#353;kovnik%20%20IZGRADNJA%20J%20-%20VG%20od%200+000%20DO%206+3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NA-S\Sharing\posao\Plinacro\primavera%20d\2.%20UT%20KNJIGA%204A%20Telekomunikacij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UNEL%20STRA&#381;INA\EXCEL\UGOVORNI%20TRO&#352;KOVNIK%20-%20PODSEKTOR%201\Podsektor1%20-%20knjiga%202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NA-A\Sharing\TUNEL%20STRA&#381;INA\EXCEL\UGOVORNI%20TRO&#352;KOVNIK%20-%20PODSEKTOR%201\Podsektor1%20-%20knjiga%202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TUNEL%20STRA&#381;INA\EXCEL\UGOVORNI%20TRO&#352;KOVNIK%20-%20PODSEKTOR%201\Podsektor1%20-%20knjiga%202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NA-S\Sharing\TUNEL%20STRA&#381;INA\EXCEL\UGOVORNI%20TRO&#352;KOVNIK%20-%20PODSEKTOR%201\Podsektor1%20-%20knjiga%202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Novi-Crik-I-RB-04-Knjiga-Nov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govrni%20tro&#353;kovnik%20%20IZGRADNJA%20J%20-%20VG%20od%200+000%20DO%206+3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Tro&#353;kovnici\02-Crikvenica\A-Mre&#382;a\02-Elektro\Ugovrni%20tro&#353;kovnik%20%20IZGRADNJA%20J%20-%20VG%20od%200+000%20DO%206+3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govrni%20tro&#353;kovnik%20%20IZGRADNJA%20J%20-%20VG%20od%200+000%20DO%206+3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NA-S\Sharing\Ugovrni%20tro&#353;kovnik%20%20IZGRADNJA%20J%20-%20VG%20od%200+000%20DO%206+3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NA-A\Sharing\posao\Plinacro\primavera%20d\2.%20UT%20KNJIGA%204A%20Telekomunikacij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posao\Plinacro\primavera%20d\2.%20UT%20KNJIGA%204A%20Telekomunikacij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Tro&#353;kovnici\02-Crikvenica\A-Mre&#382;a\02-Elektro\posao\Plinacro\primavera%20d\2.%20UT%20KNJIGA%204A%20Telekomunikacij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osao\Plinacro\primavera%20d\2.%20UT%20KNJIGA%204A%20Telekomunikaci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riterij"/>
      <sheetName val="Izmjena I.verzija"/>
      <sheetName val="Naslov (0)"/>
      <sheetName val="Naslov"/>
      <sheetName val="Rek-Podsektor 1"/>
      <sheetName val="1.1. Glavna trasa"/>
      <sheetName val="1.2. Tuneli"/>
      <sheetName val="1.3. Prometna signal.oprema..."/>
      <sheetName val="1.4. Objekti visokogradnje"/>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v>0.9615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riterij"/>
      <sheetName val="Izmjena I.verzija"/>
      <sheetName val="Naslov (0)"/>
      <sheetName val="Naslov"/>
      <sheetName val="Rek-Podsektor 1"/>
      <sheetName val="1.1. Glavna trasa"/>
      <sheetName val="1.2. Tuneli"/>
      <sheetName val="1.3. Prometna signal.oprema..."/>
      <sheetName val="1.4. Objekti visokogradnje"/>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v>0.9615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riterij"/>
      <sheetName val="Izmjena I.verzija"/>
      <sheetName val="Naslov (0)"/>
      <sheetName val="Naslov"/>
      <sheetName val="Rek-Podsektor 1"/>
      <sheetName val="1.1. Glavna trasa"/>
      <sheetName val="1.2. Tuneli"/>
      <sheetName val="1.3. Prometna signal.oprema..."/>
      <sheetName val="1.4. Objekti visokogradnje"/>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v>0.9615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riterij"/>
      <sheetName val="Izmjena I.verzija"/>
      <sheetName val="Naslov (0)"/>
      <sheetName val="Naslov"/>
      <sheetName val="Rek-Podsektor 1"/>
      <sheetName val="1.1. Glavna trasa"/>
      <sheetName val="1.2. Tuneli"/>
      <sheetName val="1.3. Prometna signal.oprema..."/>
      <sheetName val="1.4. Objekti visokogradnje"/>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v>0.9615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
      <sheetName val="I"/>
      <sheetName val="A.1.1"/>
      <sheetName val="A.1.2"/>
      <sheetName val="A.2.1"/>
      <sheetName val="A.2.2"/>
      <sheetName val="A.3.1"/>
      <sheetName val="B.1.1"/>
      <sheetName val="C"/>
      <sheetName val="D.1.1"/>
      <sheetName val="D.1.2"/>
      <sheetName val="D.2.1"/>
      <sheetName val="D.2.2"/>
      <sheetName val="D.3.1"/>
      <sheetName val="E"/>
      <sheetName val="Definiranje polja"/>
    </sheetNames>
    <sheetDataSet>
      <sheetData sheetId="0">
        <row r="17">
          <cell r="C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0.953</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vmlDrawing" Target="../drawings/vmlDrawing1.vml" /><Relationship Id="rId3"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0"/>
  <sheetViews>
    <sheetView tabSelected="1" view="pageBreakPreview" zoomScaleSheetLayoutView="100" workbookViewId="0" topLeftCell="A1"/>
  </sheetViews>
  <sheetFormatPr defaultColWidth="10.8515625" defaultRowHeight="15"/>
  <cols>
    <col min="1" max="1" width="15.7109375" style="28" customWidth="1"/>
    <col min="2" max="2" width="80.7109375" style="29" customWidth="1"/>
    <col min="3" max="3" width="25.7109375" style="30" customWidth="1"/>
    <col min="4" max="16384" width="10.8515625" style="31" customWidth="1"/>
  </cols>
  <sheetData>
    <row r="1" spans="1:3" s="59" customFormat="1" ht="18.75">
      <c r="A1" s="56"/>
      <c r="B1" s="57"/>
      <c r="C1" s="58"/>
    </row>
    <row r="2" spans="1:3" s="59" customFormat="1" ht="18.75">
      <c r="A2" s="56"/>
      <c r="B2" s="57"/>
      <c r="C2" s="58"/>
    </row>
    <row r="3" spans="1:3" s="59" customFormat="1" ht="18.75">
      <c r="A3" s="667" t="s">
        <v>457</v>
      </c>
      <c r="B3" s="667"/>
      <c r="C3" s="667"/>
    </row>
    <row r="4" spans="1:3" s="59" customFormat="1" ht="18.75">
      <c r="A4" s="60"/>
      <c r="B4" s="60"/>
      <c r="C4" s="61"/>
    </row>
    <row r="5" spans="1:3" s="59" customFormat="1" ht="18.75">
      <c r="A5" s="60"/>
      <c r="B5" s="60"/>
      <c r="C5" s="61"/>
    </row>
    <row r="6" spans="1:3" s="59" customFormat="1" ht="18.75">
      <c r="A6" s="667" t="s">
        <v>1522</v>
      </c>
      <c r="B6" s="667"/>
      <c r="C6" s="667"/>
    </row>
    <row r="7" spans="1:3" s="59" customFormat="1" ht="18.75">
      <c r="A7" s="60"/>
      <c r="B7" s="60"/>
      <c r="C7" s="61"/>
    </row>
    <row r="8" spans="1:3" s="59" customFormat="1" ht="18.75">
      <c r="A8" s="56"/>
      <c r="B8" s="57"/>
      <c r="C8" s="58"/>
    </row>
    <row r="9" spans="1:3" s="59" customFormat="1" ht="18.75">
      <c r="A9" s="667" t="str">
        <f>"SEUKUPNO "&amp;$A$6&amp;""</f>
        <v>SEUKUPNO IZGRADNJA, REKONSTRUKCIJA I SANACIJA SUSTAVA ODVODNJE I VODOOPSKRBE</v>
      </c>
      <c r="B9" s="667"/>
      <c r="C9" s="667"/>
    </row>
    <row r="10" spans="1:3" ht="15">
      <c r="A10" s="32"/>
      <c r="B10" s="32"/>
      <c r="C10" s="33"/>
    </row>
    <row r="11" spans="1:3" s="34" customFormat="1" ht="15">
      <c r="A11" s="28"/>
      <c r="B11" s="33" t="s">
        <v>538</v>
      </c>
      <c r="C11" s="47">
        <f>SUM(C17:C19)</f>
        <v>0</v>
      </c>
    </row>
    <row r="12" spans="1:3" s="34" customFormat="1" ht="15">
      <c r="A12" s="28"/>
      <c r="B12" s="35"/>
      <c r="C12" s="33"/>
    </row>
    <row r="13" spans="1:3" s="34" customFormat="1" ht="15">
      <c r="A13" s="28"/>
      <c r="B13" s="35"/>
      <c r="C13" s="33"/>
    </row>
    <row r="14" spans="1:3" s="34" customFormat="1" ht="16.5" thickBot="1">
      <c r="A14" s="51" t="s">
        <v>458</v>
      </c>
      <c r="B14" s="51" t="s">
        <v>459</v>
      </c>
      <c r="C14" s="51" t="s">
        <v>460</v>
      </c>
    </row>
    <row r="15" ht="16.5" thickTop="1"/>
    <row r="17" spans="1:3" s="38" customFormat="1" ht="15">
      <c r="A17" s="36" t="s">
        <v>461</v>
      </c>
      <c r="B17" s="37" t="s">
        <v>1523</v>
      </c>
      <c r="C17" s="48">
        <f>'[15]1'!$C$17</f>
        <v>0</v>
      </c>
    </row>
    <row r="18" spans="1:3" s="38" customFormat="1" ht="15">
      <c r="A18" s="36"/>
      <c r="B18" s="39"/>
      <c r="C18" s="40"/>
    </row>
    <row r="19" spans="1:3" s="38" customFormat="1" ht="15">
      <c r="A19" s="36" t="s">
        <v>462</v>
      </c>
      <c r="B19" s="39" t="s">
        <v>1524</v>
      </c>
      <c r="C19" s="48">
        <f>'II'!C8</f>
        <v>0</v>
      </c>
    </row>
    <row r="20" spans="1:3" s="43" customFormat="1" ht="15">
      <c r="A20" s="36"/>
      <c r="B20" s="41"/>
      <c r="C20" s="42"/>
    </row>
    <row r="21" spans="1:3" s="43" customFormat="1" ht="15">
      <c r="A21" s="36"/>
      <c r="B21" s="41"/>
      <c r="C21" s="42"/>
    </row>
    <row r="22" spans="1:3" s="43" customFormat="1" ht="15">
      <c r="A22" s="36"/>
      <c r="B22" s="41"/>
      <c r="C22" s="42"/>
    </row>
    <row r="23" spans="1:3" s="43" customFormat="1" ht="15">
      <c r="A23" s="36"/>
      <c r="B23" s="41"/>
      <c r="C23" s="42"/>
    </row>
    <row r="24" spans="1:3" s="43" customFormat="1" ht="15">
      <c r="A24" s="36"/>
      <c r="B24" s="41"/>
      <c r="C24" s="42"/>
    </row>
    <row r="25" spans="1:3" s="43" customFormat="1" ht="15">
      <c r="A25" s="36"/>
      <c r="B25" s="41"/>
      <c r="C25" s="42"/>
    </row>
    <row r="26" spans="1:3" s="43" customFormat="1" ht="15">
      <c r="A26" s="36"/>
      <c r="B26" s="41"/>
      <c r="C26" s="42"/>
    </row>
    <row r="27" spans="1:3" s="43" customFormat="1" ht="15">
      <c r="A27" s="36"/>
      <c r="B27" s="41"/>
      <c r="C27" s="42"/>
    </row>
    <row r="28" spans="1:3" s="43" customFormat="1" ht="15">
      <c r="A28" s="36"/>
      <c r="B28" s="41"/>
      <c r="C28" s="42"/>
    </row>
    <row r="29" spans="1:3" s="43" customFormat="1" ht="15">
      <c r="A29" s="36"/>
      <c r="B29" s="41"/>
      <c r="C29" s="42"/>
    </row>
    <row r="30" spans="1:3" s="43" customFormat="1" ht="15">
      <c r="A30" s="36"/>
      <c r="B30" s="41"/>
      <c r="C30" s="42"/>
    </row>
    <row r="31" spans="1:3" s="43" customFormat="1" ht="15">
      <c r="A31" s="36"/>
      <c r="B31" s="41"/>
      <c r="C31" s="42"/>
    </row>
    <row r="32" spans="1:3" s="43" customFormat="1" ht="15">
      <c r="A32" s="36"/>
      <c r="B32" s="41"/>
      <c r="C32" s="42"/>
    </row>
    <row r="33" spans="1:3" s="43" customFormat="1" ht="15">
      <c r="A33" s="36"/>
      <c r="B33" s="41"/>
      <c r="C33" s="42"/>
    </row>
    <row r="34" spans="1:3" s="43" customFormat="1" ht="15">
      <c r="A34" s="36"/>
      <c r="B34" s="41"/>
      <c r="C34" s="42"/>
    </row>
    <row r="35" spans="1:3" s="43" customFormat="1" ht="15">
      <c r="A35" s="36"/>
      <c r="B35" s="41"/>
      <c r="C35" s="42"/>
    </row>
    <row r="36" spans="1:3" s="43" customFormat="1" ht="15">
      <c r="A36" s="36"/>
      <c r="B36" s="41"/>
      <c r="C36" s="42"/>
    </row>
    <row r="37" spans="1:3" s="43" customFormat="1" ht="15">
      <c r="A37" s="36"/>
      <c r="B37" s="41"/>
      <c r="C37" s="42"/>
    </row>
    <row r="38" spans="1:3" s="43" customFormat="1" ht="15">
      <c r="A38" s="36"/>
      <c r="B38" s="41"/>
      <c r="C38" s="42"/>
    </row>
    <row r="39" spans="1:3" s="43" customFormat="1" ht="15">
      <c r="A39" s="36"/>
      <c r="B39" s="41"/>
      <c r="C39" s="42"/>
    </row>
    <row r="40" spans="1:3" s="43" customFormat="1" ht="15">
      <c r="A40" s="36"/>
      <c r="B40" s="41"/>
      <c r="C40" s="42"/>
    </row>
  </sheetData>
  <mergeCells count="3">
    <mergeCell ref="A3:C3"/>
    <mergeCell ref="A6:C6"/>
    <mergeCell ref="A9:C9"/>
  </mergeCells>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12"/>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A.5.2</v>
      </c>
      <c r="B2" s="358" t="s">
        <v>492</v>
      </c>
      <c r="C2" s="365" t="s">
        <v>1720</v>
      </c>
      <c r="D2" s="359"/>
      <c r="E2" s="360"/>
      <c r="F2" s="361"/>
      <c r="G2" s="362">
        <f>SUM(G3:G112)</f>
        <v>0</v>
      </c>
    </row>
    <row r="3" spans="1:7" s="89" customFormat="1" ht="15" collapsed="1">
      <c r="A3" s="82" t="str">
        <f>B3</f>
        <v>A.5.2.1</v>
      </c>
      <c r="B3" s="83" t="s">
        <v>1721</v>
      </c>
      <c r="C3" s="84" t="s">
        <v>2182</v>
      </c>
      <c r="D3" s="85"/>
      <c r="E3" s="86"/>
      <c r="F3" s="87"/>
      <c r="G3" s="88"/>
    </row>
    <row r="4" spans="1:7" s="97" customFormat="1" ht="15">
      <c r="A4" s="90" t="str">
        <f>B4</f>
        <v>A.5.2.1.1</v>
      </c>
      <c r="B4" s="91" t="s">
        <v>1722</v>
      </c>
      <c r="C4" s="92" t="s">
        <v>1528</v>
      </c>
      <c r="D4" s="93"/>
      <c r="E4" s="94"/>
      <c r="F4" s="95"/>
      <c r="G4" s="96"/>
    </row>
    <row r="5" spans="1:7" s="109" customFormat="1" ht="38.25" hidden="1" outlineLevel="1">
      <c r="A5" s="227" t="str">
        <f aca="true" t="shared" si="0" ref="A5:A68">""&amp;$B$4&amp;"."&amp;B5&amp;""</f>
        <v>A.5.2.1.1.S.1</v>
      </c>
      <c r="B5" s="99" t="s">
        <v>206</v>
      </c>
      <c r="C5" s="122" t="s">
        <v>1723</v>
      </c>
      <c r="D5" s="123"/>
      <c r="E5" s="107"/>
      <c r="F5" s="108"/>
      <c r="G5" s="108"/>
    </row>
    <row r="6" spans="1:7" s="109" customFormat="1" ht="63.75" hidden="1" outlineLevel="1">
      <c r="A6" s="227" t="str">
        <f t="shared" si="0"/>
        <v>A.5.2.1.1.S.1.1</v>
      </c>
      <c r="B6" s="99" t="s">
        <v>226</v>
      </c>
      <c r="C6" s="122" t="s">
        <v>1530</v>
      </c>
      <c r="D6" s="123" t="s">
        <v>90</v>
      </c>
      <c r="E6" s="107">
        <v>1</v>
      </c>
      <c r="F6" s="108"/>
      <c r="G6" s="108">
        <f aca="true" t="shared" si="1" ref="G6:G19">E6*F6</f>
        <v>0</v>
      </c>
    </row>
    <row r="7" spans="1:7" s="109" customFormat="1" ht="63.75" hidden="1" outlineLevel="1">
      <c r="A7" s="227" t="str">
        <f t="shared" si="0"/>
        <v>A.5.2.1.1.S.1.2</v>
      </c>
      <c r="B7" s="99" t="s">
        <v>227</v>
      </c>
      <c r="C7" s="122" t="s">
        <v>1531</v>
      </c>
      <c r="D7" s="123" t="s">
        <v>90</v>
      </c>
      <c r="E7" s="107">
        <v>1</v>
      </c>
      <c r="F7" s="108"/>
      <c r="G7" s="108">
        <f t="shared" si="1"/>
        <v>0</v>
      </c>
    </row>
    <row r="8" spans="1:7" s="109" customFormat="1" ht="15" hidden="1" outlineLevel="1">
      <c r="A8" s="227" t="str">
        <f t="shared" si="0"/>
        <v>A.5.2.1.1.S.1.3</v>
      </c>
      <c r="B8" s="99" t="s">
        <v>265</v>
      </c>
      <c r="C8" s="122" t="s">
        <v>1532</v>
      </c>
      <c r="D8" s="123" t="s">
        <v>90</v>
      </c>
      <c r="E8" s="107">
        <v>1</v>
      </c>
      <c r="F8" s="108"/>
      <c r="G8" s="108">
        <f t="shared" si="1"/>
        <v>0</v>
      </c>
    </row>
    <row r="9" spans="1:7" s="109" customFormat="1" ht="15" hidden="1" outlineLevel="1">
      <c r="A9" s="227" t="str">
        <f t="shared" si="0"/>
        <v>A.5.2.1.1.S.1.4</v>
      </c>
      <c r="B9" s="99" t="s">
        <v>627</v>
      </c>
      <c r="C9" s="122" t="s">
        <v>1533</v>
      </c>
      <c r="D9" s="123" t="s">
        <v>90</v>
      </c>
      <c r="E9" s="107">
        <v>2</v>
      </c>
      <c r="F9" s="108"/>
      <c r="G9" s="108">
        <f t="shared" si="1"/>
        <v>0</v>
      </c>
    </row>
    <row r="10" spans="1:7" s="109" customFormat="1" ht="15" hidden="1" outlineLevel="1">
      <c r="A10" s="227" t="str">
        <f t="shared" si="0"/>
        <v>A.5.2.1.1.S.1.5</v>
      </c>
      <c r="B10" s="99" t="s">
        <v>630</v>
      </c>
      <c r="C10" s="122" t="s">
        <v>1534</v>
      </c>
      <c r="D10" s="123" t="s">
        <v>90</v>
      </c>
      <c r="E10" s="107">
        <v>1</v>
      </c>
      <c r="F10" s="108"/>
      <c r="G10" s="108">
        <f t="shared" si="1"/>
        <v>0</v>
      </c>
    </row>
    <row r="11" spans="1:7" s="109" customFormat="1" ht="25.5" hidden="1" outlineLevel="1">
      <c r="A11" s="227" t="str">
        <f t="shared" si="0"/>
        <v>A.5.2.1.1.S.1.6</v>
      </c>
      <c r="B11" s="99" t="s">
        <v>1535</v>
      </c>
      <c r="C11" s="122" t="s">
        <v>1536</v>
      </c>
      <c r="D11" s="123" t="s">
        <v>90</v>
      </c>
      <c r="E11" s="107">
        <v>2</v>
      </c>
      <c r="F11" s="108"/>
      <c r="G11" s="108">
        <f t="shared" si="1"/>
        <v>0</v>
      </c>
    </row>
    <row r="12" spans="1:7" s="109" customFormat="1" ht="25.5" hidden="1" outlineLevel="1">
      <c r="A12" s="227" t="str">
        <f t="shared" si="0"/>
        <v>A.5.2.1.1.S.1.7</v>
      </c>
      <c r="B12" s="99" t="s">
        <v>1537</v>
      </c>
      <c r="C12" s="122" t="s">
        <v>1538</v>
      </c>
      <c r="D12" s="123" t="s">
        <v>90</v>
      </c>
      <c r="E12" s="107">
        <v>2</v>
      </c>
      <c r="F12" s="108"/>
      <c r="G12" s="108">
        <f t="shared" si="1"/>
        <v>0</v>
      </c>
    </row>
    <row r="13" spans="1:7" s="109" customFormat="1" ht="25.5" hidden="1" outlineLevel="1">
      <c r="A13" s="227" t="str">
        <f t="shared" si="0"/>
        <v>A.5.2.1.1.S.1.8</v>
      </c>
      <c r="B13" s="99" t="s">
        <v>1539</v>
      </c>
      <c r="C13" s="122" t="s">
        <v>1540</v>
      </c>
      <c r="D13" s="123" t="s">
        <v>90</v>
      </c>
      <c r="E13" s="107">
        <v>1</v>
      </c>
      <c r="F13" s="108"/>
      <c r="G13" s="108">
        <f t="shared" si="1"/>
        <v>0</v>
      </c>
    </row>
    <row r="14" spans="1:7" s="109" customFormat="1" ht="25.5" hidden="1" outlineLevel="1">
      <c r="A14" s="227" t="str">
        <f t="shared" si="0"/>
        <v>A.5.2.1.1.S.1.9</v>
      </c>
      <c r="B14" s="99" t="s">
        <v>1541</v>
      </c>
      <c r="C14" s="122" t="s">
        <v>1542</v>
      </c>
      <c r="D14" s="123" t="s">
        <v>90</v>
      </c>
      <c r="E14" s="107">
        <v>1</v>
      </c>
      <c r="F14" s="108"/>
      <c r="G14" s="108">
        <f t="shared" si="1"/>
        <v>0</v>
      </c>
    </row>
    <row r="15" spans="1:7" s="109" customFormat="1" ht="15" hidden="1" outlineLevel="1">
      <c r="A15" s="227" t="str">
        <f t="shared" si="0"/>
        <v>A.5.2.1.1.S.1.10</v>
      </c>
      <c r="B15" s="99" t="s">
        <v>1543</v>
      </c>
      <c r="C15" s="122" t="s">
        <v>1544</v>
      </c>
      <c r="D15" s="123" t="s">
        <v>90</v>
      </c>
      <c r="E15" s="107">
        <v>6</v>
      </c>
      <c r="F15" s="108"/>
      <c r="G15" s="108">
        <f t="shared" si="1"/>
        <v>0</v>
      </c>
    </row>
    <row r="16" spans="1:7" s="109" customFormat="1" ht="15" hidden="1" outlineLevel="1">
      <c r="A16" s="227" t="str">
        <f t="shared" si="0"/>
        <v>A.5.2.1.1.S.1.11</v>
      </c>
      <c r="B16" s="99" t="s">
        <v>1545</v>
      </c>
      <c r="C16" s="122" t="s">
        <v>1546</v>
      </c>
      <c r="D16" s="123" t="s">
        <v>90</v>
      </c>
      <c r="E16" s="107">
        <v>2</v>
      </c>
      <c r="F16" s="108"/>
      <c r="G16" s="108">
        <f t="shared" si="1"/>
        <v>0</v>
      </c>
    </row>
    <row r="17" spans="1:7" s="109" customFormat="1" ht="15" hidden="1" outlineLevel="1">
      <c r="A17" s="227" t="str">
        <f t="shared" si="0"/>
        <v>A.5.2.1.1.S.1.12</v>
      </c>
      <c r="B17" s="99" t="s">
        <v>1547</v>
      </c>
      <c r="C17" s="122" t="s">
        <v>1548</v>
      </c>
      <c r="D17" s="123" t="s">
        <v>90</v>
      </c>
      <c r="E17" s="107">
        <v>1</v>
      </c>
      <c r="F17" s="108"/>
      <c r="G17" s="108">
        <f t="shared" si="1"/>
        <v>0</v>
      </c>
    </row>
    <row r="18" spans="1:7" s="109" customFormat="1" ht="15" hidden="1" outlineLevel="1">
      <c r="A18" s="227" t="str">
        <f t="shared" si="0"/>
        <v>A.5.2.1.1.S.1.13</v>
      </c>
      <c r="B18" s="99" t="s">
        <v>1549</v>
      </c>
      <c r="C18" s="122" t="s">
        <v>1550</v>
      </c>
      <c r="D18" s="123" t="s">
        <v>90</v>
      </c>
      <c r="E18" s="107">
        <v>2</v>
      </c>
      <c r="F18" s="108"/>
      <c r="G18" s="108">
        <f t="shared" si="1"/>
        <v>0</v>
      </c>
    </row>
    <row r="19" spans="1:7" s="109" customFormat="1" ht="15" hidden="1" outlineLevel="1">
      <c r="A19" s="227" t="str">
        <f t="shared" si="0"/>
        <v>A.5.2.1.1.S.1.14</v>
      </c>
      <c r="B19" s="99" t="s">
        <v>1551</v>
      </c>
      <c r="C19" s="122" t="s">
        <v>1552</v>
      </c>
      <c r="D19" s="123" t="s">
        <v>90</v>
      </c>
      <c r="E19" s="107">
        <v>2</v>
      </c>
      <c r="F19" s="108"/>
      <c r="G19" s="108">
        <f t="shared" si="1"/>
        <v>0</v>
      </c>
    </row>
    <row r="20" spans="1:7" s="109" customFormat="1" ht="15" hidden="1" outlineLevel="1">
      <c r="A20" s="227" t="str">
        <f t="shared" si="0"/>
        <v>A.5.2.1.1.S.1.15</v>
      </c>
      <c r="B20" s="99" t="s">
        <v>1553</v>
      </c>
      <c r="C20" s="122" t="s">
        <v>1554</v>
      </c>
      <c r="D20" s="123" t="s">
        <v>90</v>
      </c>
      <c r="E20" s="107">
        <v>1</v>
      </c>
      <c r="F20" s="108"/>
      <c r="G20" s="108">
        <f aca="true" t="shared" si="2" ref="G20:G57">E14*F20</f>
        <v>0</v>
      </c>
    </row>
    <row r="21" spans="1:7" s="109" customFormat="1" ht="15" hidden="1" outlineLevel="1">
      <c r="A21" s="98" t="str">
        <f t="shared" si="0"/>
        <v>A.5.2.1.1.S.1.16</v>
      </c>
      <c r="B21" s="99" t="s">
        <v>1555</v>
      </c>
      <c r="C21" s="122" t="s">
        <v>1556</v>
      </c>
      <c r="D21" s="123" t="s">
        <v>90</v>
      </c>
      <c r="E21" s="107">
        <v>1</v>
      </c>
      <c r="F21" s="108"/>
      <c r="G21" s="108">
        <f t="shared" si="2"/>
        <v>0</v>
      </c>
    </row>
    <row r="22" spans="1:7" s="109" customFormat="1" ht="15" hidden="1" outlineLevel="1">
      <c r="A22" s="227" t="str">
        <f t="shared" si="0"/>
        <v>A.5.2.1.1.S.1.17</v>
      </c>
      <c r="B22" s="99" t="s">
        <v>1557</v>
      </c>
      <c r="C22" s="122" t="s">
        <v>1558</v>
      </c>
      <c r="D22" s="123" t="s">
        <v>90</v>
      </c>
      <c r="E22" s="107">
        <v>1</v>
      </c>
      <c r="F22" s="108"/>
      <c r="G22" s="108">
        <f t="shared" si="2"/>
        <v>0</v>
      </c>
    </row>
    <row r="23" spans="1:7" s="109" customFormat="1" ht="15" hidden="1" outlineLevel="1">
      <c r="A23" s="227" t="str">
        <f t="shared" si="0"/>
        <v>A.5.2.1.1.S.1.18</v>
      </c>
      <c r="B23" s="99" t="s">
        <v>1559</v>
      </c>
      <c r="C23" s="122" t="s">
        <v>1560</v>
      </c>
      <c r="D23" s="123" t="s">
        <v>90</v>
      </c>
      <c r="E23" s="107">
        <v>3</v>
      </c>
      <c r="F23" s="108"/>
      <c r="G23" s="108">
        <f t="shared" si="2"/>
        <v>0</v>
      </c>
    </row>
    <row r="24" spans="1:7" s="109" customFormat="1" ht="15" hidden="1" outlineLevel="1">
      <c r="A24" s="227" t="str">
        <f t="shared" si="0"/>
        <v>A.5.2.1.1.S.1.19</v>
      </c>
      <c r="B24" s="99" t="s">
        <v>1561</v>
      </c>
      <c r="C24" s="122" t="s">
        <v>1562</v>
      </c>
      <c r="D24" s="123" t="s">
        <v>90</v>
      </c>
      <c r="E24" s="107">
        <v>4</v>
      </c>
      <c r="F24" s="108"/>
      <c r="G24" s="108">
        <f t="shared" si="2"/>
        <v>0</v>
      </c>
    </row>
    <row r="25" spans="1:7" s="109" customFormat="1" ht="38.25" hidden="1" outlineLevel="1">
      <c r="A25" s="227" t="str">
        <f t="shared" si="0"/>
        <v>A.5.2.1.1.S.1.20</v>
      </c>
      <c r="B25" s="99" t="s">
        <v>1563</v>
      </c>
      <c r="C25" s="122" t="s">
        <v>1564</v>
      </c>
      <c r="D25" s="123" t="s">
        <v>90</v>
      </c>
      <c r="E25" s="107">
        <v>2</v>
      </c>
      <c r="F25" s="108"/>
      <c r="G25" s="108">
        <f t="shared" si="2"/>
        <v>0</v>
      </c>
    </row>
    <row r="26" spans="1:7" s="109" customFormat="1" ht="25.5" hidden="1" outlineLevel="1">
      <c r="A26" s="227" t="str">
        <f t="shared" si="0"/>
        <v>A.5.2.1.1.S.1.21</v>
      </c>
      <c r="B26" s="99" t="s">
        <v>1565</v>
      </c>
      <c r="C26" s="122" t="s">
        <v>1566</v>
      </c>
      <c r="D26" s="123" t="s">
        <v>90</v>
      </c>
      <c r="E26" s="107">
        <v>2</v>
      </c>
      <c r="F26" s="108"/>
      <c r="G26" s="108">
        <f t="shared" si="2"/>
        <v>0</v>
      </c>
    </row>
    <row r="27" spans="1:7" s="109" customFormat="1" ht="38.25" hidden="1" outlineLevel="1">
      <c r="A27" s="227" t="str">
        <f t="shared" si="0"/>
        <v>A.5.2.1.1.S.1.22</v>
      </c>
      <c r="B27" s="99" t="s">
        <v>1567</v>
      </c>
      <c r="C27" s="122" t="s">
        <v>1568</v>
      </c>
      <c r="D27" s="123" t="s">
        <v>90</v>
      </c>
      <c r="E27" s="107">
        <v>2</v>
      </c>
      <c r="F27" s="108"/>
      <c r="G27" s="108">
        <f t="shared" si="2"/>
        <v>0</v>
      </c>
    </row>
    <row r="28" spans="1:7" s="109" customFormat="1" ht="25.5" hidden="1" outlineLevel="1">
      <c r="A28" s="227" t="str">
        <f t="shared" si="0"/>
        <v>A.5.2.1.1.S.1.23</v>
      </c>
      <c r="B28" s="99" t="s">
        <v>1569</v>
      </c>
      <c r="C28" s="316" t="s">
        <v>1570</v>
      </c>
      <c r="D28" s="123" t="s">
        <v>90</v>
      </c>
      <c r="E28" s="107">
        <v>15</v>
      </c>
      <c r="F28" s="108"/>
      <c r="G28" s="108">
        <f t="shared" si="2"/>
        <v>0</v>
      </c>
    </row>
    <row r="29" spans="1:7" s="109" customFormat="1" ht="15" hidden="1" outlineLevel="1">
      <c r="A29" s="227" t="str">
        <f t="shared" si="0"/>
        <v>A.5.2.1.1.S.1.24</v>
      </c>
      <c r="B29" s="99" t="s">
        <v>1571</v>
      </c>
      <c r="C29" s="122" t="s">
        <v>1572</v>
      </c>
      <c r="D29" s="123" t="s">
        <v>90</v>
      </c>
      <c r="E29" s="107">
        <v>10</v>
      </c>
      <c r="F29" s="108"/>
      <c r="G29" s="108">
        <f t="shared" si="2"/>
        <v>0</v>
      </c>
    </row>
    <row r="30" spans="1:7" s="109" customFormat="1" ht="25.5" hidden="1" outlineLevel="1">
      <c r="A30" s="227" t="str">
        <f t="shared" si="0"/>
        <v>A.5.2.1.1.S.1.25</v>
      </c>
      <c r="B30" s="99" t="s">
        <v>1573</v>
      </c>
      <c r="C30" s="122" t="s">
        <v>1574</v>
      </c>
      <c r="D30" s="123" t="s">
        <v>90</v>
      </c>
      <c r="E30" s="107">
        <v>1</v>
      </c>
      <c r="F30" s="108"/>
      <c r="G30" s="108">
        <f t="shared" si="2"/>
        <v>0</v>
      </c>
    </row>
    <row r="31" spans="1:7" s="109" customFormat="1" ht="38.25" hidden="1" outlineLevel="1">
      <c r="A31" s="227" t="str">
        <f t="shared" si="0"/>
        <v>A.5.2.1.1.S.1.26</v>
      </c>
      <c r="B31" s="99" t="s">
        <v>1575</v>
      </c>
      <c r="C31" s="122" t="s">
        <v>1576</v>
      </c>
      <c r="D31" s="123" t="s">
        <v>90</v>
      </c>
      <c r="E31" s="107">
        <v>2</v>
      </c>
      <c r="F31" s="108"/>
      <c r="G31" s="108">
        <f t="shared" si="2"/>
        <v>0</v>
      </c>
    </row>
    <row r="32" spans="1:7" s="109" customFormat="1" ht="15" hidden="1" outlineLevel="1">
      <c r="A32" s="227" t="str">
        <f t="shared" si="0"/>
        <v>A.5.2.1.1.S.1.27</v>
      </c>
      <c r="B32" s="99" t="s">
        <v>1577</v>
      </c>
      <c r="C32" s="216" t="s">
        <v>1578</v>
      </c>
      <c r="D32" s="123" t="s">
        <v>90</v>
      </c>
      <c r="E32" s="107">
        <v>1</v>
      </c>
      <c r="F32" s="108"/>
      <c r="G32" s="108">
        <f t="shared" si="2"/>
        <v>0</v>
      </c>
    </row>
    <row r="33" spans="1:7" s="109" customFormat="1" ht="25.5" hidden="1" outlineLevel="1">
      <c r="A33" s="227" t="str">
        <f t="shared" si="0"/>
        <v>A.5.2.1.1.S.1.28</v>
      </c>
      <c r="B33" s="99" t="s">
        <v>1579</v>
      </c>
      <c r="C33" s="122" t="s">
        <v>1580</v>
      </c>
      <c r="D33" s="123" t="s">
        <v>90</v>
      </c>
      <c r="E33" s="107">
        <v>2</v>
      </c>
      <c r="F33" s="108"/>
      <c r="G33" s="108">
        <f t="shared" si="2"/>
        <v>0</v>
      </c>
    </row>
    <row r="34" spans="1:7" s="109" customFormat="1" ht="38.25" hidden="1" outlineLevel="1">
      <c r="A34" s="227" t="str">
        <f t="shared" si="0"/>
        <v>A.5.2.1.1.S.1.29</v>
      </c>
      <c r="B34" s="99" t="s">
        <v>1581</v>
      </c>
      <c r="C34" s="122" t="s">
        <v>1582</v>
      </c>
      <c r="D34" s="123" t="s">
        <v>90</v>
      </c>
      <c r="E34" s="107">
        <v>1</v>
      </c>
      <c r="F34" s="108"/>
      <c r="G34" s="108">
        <f t="shared" si="2"/>
        <v>0</v>
      </c>
    </row>
    <row r="35" spans="1:7" s="109" customFormat="1" ht="38.25" hidden="1" outlineLevel="1">
      <c r="A35" s="227" t="str">
        <f t="shared" si="0"/>
        <v>A.5.2.1.1.S.1.30</v>
      </c>
      <c r="B35" s="99" t="s">
        <v>1583</v>
      </c>
      <c r="C35" s="122" t="s">
        <v>1584</v>
      </c>
      <c r="D35" s="123" t="s">
        <v>90</v>
      </c>
      <c r="E35" s="107">
        <v>2</v>
      </c>
      <c r="F35" s="108"/>
      <c r="G35" s="108">
        <f t="shared" si="2"/>
        <v>0</v>
      </c>
    </row>
    <row r="36" spans="1:7" s="109" customFormat="1" ht="15" hidden="1" outlineLevel="1">
      <c r="A36" s="227" t="str">
        <f t="shared" si="0"/>
        <v>A.5.2.1.1.S.1.31</v>
      </c>
      <c r="B36" s="99" t="s">
        <v>1585</v>
      </c>
      <c r="C36" s="122" t="s">
        <v>1586</v>
      </c>
      <c r="D36" s="123" t="s">
        <v>90</v>
      </c>
      <c r="E36" s="107">
        <v>2</v>
      </c>
      <c r="F36" s="108"/>
      <c r="G36" s="108">
        <f t="shared" si="2"/>
        <v>0</v>
      </c>
    </row>
    <row r="37" spans="1:7" s="109" customFormat="1" ht="25.5" hidden="1" outlineLevel="1">
      <c r="A37" s="227" t="str">
        <f t="shared" si="0"/>
        <v>A.5.2.1.1.S.1.32</v>
      </c>
      <c r="B37" s="99" t="s">
        <v>1587</v>
      </c>
      <c r="C37" s="122" t="s">
        <v>1588</v>
      </c>
      <c r="D37" s="123" t="s">
        <v>90</v>
      </c>
      <c r="E37" s="107">
        <v>2</v>
      </c>
      <c r="F37" s="108"/>
      <c r="G37" s="108">
        <f t="shared" si="2"/>
        <v>0</v>
      </c>
    </row>
    <row r="38" spans="1:7" s="109" customFormat="1" ht="51" hidden="1" outlineLevel="1">
      <c r="A38" s="227" t="str">
        <f t="shared" si="0"/>
        <v>A.5.2.1.1.S.1.33</v>
      </c>
      <c r="B38" s="99" t="s">
        <v>1589</v>
      </c>
      <c r="C38" s="122" t="s">
        <v>1590</v>
      </c>
      <c r="D38" s="123" t="s">
        <v>90</v>
      </c>
      <c r="E38" s="107">
        <v>1</v>
      </c>
      <c r="F38" s="108"/>
      <c r="G38" s="108">
        <f t="shared" si="2"/>
        <v>0</v>
      </c>
    </row>
    <row r="39" spans="1:7" s="109" customFormat="1" ht="15" hidden="1" outlineLevel="1">
      <c r="A39" s="227" t="str">
        <f t="shared" si="0"/>
        <v>A.5.2.1.1.S.1.34</v>
      </c>
      <c r="B39" s="99" t="s">
        <v>1591</v>
      </c>
      <c r="C39" s="122" t="s">
        <v>1592</v>
      </c>
      <c r="D39" s="123" t="s">
        <v>90</v>
      </c>
      <c r="E39" s="107">
        <v>1</v>
      </c>
      <c r="F39" s="108"/>
      <c r="G39" s="108">
        <f t="shared" si="2"/>
        <v>0</v>
      </c>
    </row>
    <row r="40" spans="1:7" s="109" customFormat="1" ht="25.5" hidden="1" outlineLevel="1">
      <c r="A40" s="227" t="str">
        <f t="shared" si="0"/>
        <v>A.5.2.1.1.S.1.35</v>
      </c>
      <c r="B40" s="99" t="s">
        <v>1593</v>
      </c>
      <c r="C40" s="122" t="s">
        <v>1594</v>
      </c>
      <c r="D40" s="123" t="s">
        <v>90</v>
      </c>
      <c r="E40" s="107">
        <v>1</v>
      </c>
      <c r="F40" s="108"/>
      <c r="G40" s="108">
        <f t="shared" si="2"/>
        <v>0</v>
      </c>
    </row>
    <row r="41" spans="1:7" s="109" customFormat="1" ht="15" hidden="1" outlineLevel="1">
      <c r="A41" s="227" t="str">
        <f t="shared" si="0"/>
        <v>A.5.2.1.1.S.1.36</v>
      </c>
      <c r="B41" s="99" t="s">
        <v>1595</v>
      </c>
      <c r="C41" s="122" t="s">
        <v>1596</v>
      </c>
      <c r="D41" s="123" t="s">
        <v>90</v>
      </c>
      <c r="E41" s="107">
        <v>2</v>
      </c>
      <c r="F41" s="108"/>
      <c r="G41" s="108">
        <f t="shared" si="2"/>
        <v>0</v>
      </c>
    </row>
    <row r="42" spans="1:7" s="109" customFormat="1" ht="15" hidden="1" outlineLevel="1">
      <c r="A42" s="227" t="str">
        <f t="shared" si="0"/>
        <v>A.5.2.1.1.S.1.37</v>
      </c>
      <c r="B42" s="99" t="s">
        <v>1597</v>
      </c>
      <c r="C42" s="122" t="s">
        <v>1598</v>
      </c>
      <c r="D42" s="123" t="s">
        <v>90</v>
      </c>
      <c r="E42" s="107">
        <v>6</v>
      </c>
      <c r="F42" s="108"/>
      <c r="G42" s="108">
        <f t="shared" si="2"/>
        <v>0</v>
      </c>
    </row>
    <row r="43" spans="1:7" s="109" customFormat="1" ht="15" hidden="1" outlineLevel="1">
      <c r="A43" s="227" t="str">
        <f t="shared" si="0"/>
        <v>A.5.2.1.1.S.1.38</v>
      </c>
      <c r="B43" s="99" t="s">
        <v>1599</v>
      </c>
      <c r="C43" s="122" t="s">
        <v>1600</v>
      </c>
      <c r="D43" s="123" t="s">
        <v>90</v>
      </c>
      <c r="E43" s="107">
        <v>1</v>
      </c>
      <c r="F43" s="108"/>
      <c r="G43" s="108">
        <f t="shared" si="2"/>
        <v>0</v>
      </c>
    </row>
    <row r="44" spans="1:7" s="109" customFormat="1" ht="15" hidden="1" outlineLevel="1">
      <c r="A44" s="227" t="str">
        <f t="shared" si="0"/>
        <v>A.5.2.1.1.S.1.39</v>
      </c>
      <c r="B44" s="99" t="s">
        <v>1601</v>
      </c>
      <c r="C44" s="122" t="s">
        <v>1602</v>
      </c>
      <c r="D44" s="123" t="s">
        <v>90</v>
      </c>
      <c r="E44" s="107">
        <v>1</v>
      </c>
      <c r="F44" s="108"/>
      <c r="G44" s="108">
        <f t="shared" si="2"/>
        <v>0</v>
      </c>
    </row>
    <row r="45" spans="1:7" s="109" customFormat="1" ht="25.5" hidden="1" outlineLevel="1">
      <c r="A45" s="227" t="str">
        <f t="shared" si="0"/>
        <v>A.5.2.1.1.S.1.40</v>
      </c>
      <c r="B45" s="99" t="s">
        <v>1603</v>
      </c>
      <c r="C45" s="122" t="s">
        <v>1604</v>
      </c>
      <c r="D45" s="123" t="s">
        <v>90</v>
      </c>
      <c r="E45" s="107">
        <v>1</v>
      </c>
      <c r="F45" s="108"/>
      <c r="G45" s="108">
        <f t="shared" si="2"/>
        <v>0</v>
      </c>
    </row>
    <row r="46" spans="1:7" s="109" customFormat="1" ht="15" hidden="1" outlineLevel="1">
      <c r="A46" s="227" t="str">
        <f t="shared" si="0"/>
        <v>A.5.2.1.1.S.1.41</v>
      </c>
      <c r="B46" s="99" t="s">
        <v>1605</v>
      </c>
      <c r="C46" s="122" t="s">
        <v>1606</v>
      </c>
      <c r="D46" s="123" t="s">
        <v>90</v>
      </c>
      <c r="E46" s="107">
        <v>2</v>
      </c>
      <c r="F46" s="108"/>
      <c r="G46" s="108">
        <f t="shared" si="2"/>
        <v>0</v>
      </c>
    </row>
    <row r="47" spans="1:7" s="109" customFormat="1" ht="15" hidden="1" outlineLevel="1">
      <c r="A47" s="227" t="str">
        <f t="shared" si="0"/>
        <v>A.5.2.1.1.S.1.42</v>
      </c>
      <c r="B47" s="99" t="s">
        <v>1607</v>
      </c>
      <c r="C47" s="122" t="s">
        <v>1608</v>
      </c>
      <c r="D47" s="123" t="s">
        <v>90</v>
      </c>
      <c r="E47" s="107">
        <v>1</v>
      </c>
      <c r="F47" s="108"/>
      <c r="G47" s="108">
        <f t="shared" si="2"/>
        <v>0</v>
      </c>
    </row>
    <row r="48" spans="1:7" s="109" customFormat="1" ht="25.5" hidden="1" outlineLevel="1">
      <c r="A48" s="227" t="str">
        <f t="shared" si="0"/>
        <v>A.5.2.1.1.S.1.43</v>
      </c>
      <c r="B48" s="99" t="s">
        <v>1609</v>
      </c>
      <c r="C48" s="122" t="s">
        <v>1610</v>
      </c>
      <c r="D48" s="123" t="s">
        <v>90</v>
      </c>
      <c r="E48" s="107">
        <v>1</v>
      </c>
      <c r="F48" s="108"/>
      <c r="G48" s="108">
        <f t="shared" si="2"/>
        <v>0</v>
      </c>
    </row>
    <row r="49" spans="1:7" s="109" customFormat="1" ht="15" hidden="1" outlineLevel="1">
      <c r="A49" s="227" t="str">
        <f t="shared" si="0"/>
        <v>A.5.2.1.1.S.1.44</v>
      </c>
      <c r="B49" s="99" t="s">
        <v>1611</v>
      </c>
      <c r="C49" s="122" t="s">
        <v>1612</v>
      </c>
      <c r="D49" s="123" t="s">
        <v>90</v>
      </c>
      <c r="E49" s="107">
        <v>1</v>
      </c>
      <c r="F49" s="108"/>
      <c r="G49" s="108">
        <f t="shared" si="2"/>
        <v>0</v>
      </c>
    </row>
    <row r="50" spans="1:7" s="109" customFormat="1" ht="25.5" hidden="1" outlineLevel="1">
      <c r="A50" s="227" t="str">
        <f t="shared" si="0"/>
        <v>A.5.2.1.1.S.1.45</v>
      </c>
      <c r="B50" s="99" t="s">
        <v>1613</v>
      </c>
      <c r="C50" s="122" t="s">
        <v>1614</v>
      </c>
      <c r="D50" s="123" t="s">
        <v>90</v>
      </c>
      <c r="E50" s="107">
        <v>1</v>
      </c>
      <c r="F50" s="108"/>
      <c r="G50" s="108">
        <f t="shared" si="2"/>
        <v>0</v>
      </c>
    </row>
    <row r="51" spans="1:7" s="109" customFormat="1" ht="15" hidden="1" outlineLevel="1">
      <c r="A51" s="227" t="str">
        <f t="shared" si="0"/>
        <v>A.5.2.1.1.S.1.46</v>
      </c>
      <c r="B51" s="99" t="s">
        <v>1615</v>
      </c>
      <c r="C51" s="122" t="s">
        <v>1616</v>
      </c>
      <c r="D51" s="123" t="s">
        <v>90</v>
      </c>
      <c r="E51" s="107">
        <v>1</v>
      </c>
      <c r="F51" s="108"/>
      <c r="G51" s="108">
        <f t="shared" si="2"/>
        <v>0</v>
      </c>
    </row>
    <row r="52" spans="1:7" s="109" customFormat="1" ht="15" hidden="1" outlineLevel="1">
      <c r="A52" s="227" t="str">
        <f t="shared" si="0"/>
        <v>A.5.2.1.1.S.1.47</v>
      </c>
      <c r="B52" s="99" t="s">
        <v>1617</v>
      </c>
      <c r="C52" s="122" t="s">
        <v>1618</v>
      </c>
      <c r="D52" s="123" t="s">
        <v>90</v>
      </c>
      <c r="E52" s="107">
        <v>1</v>
      </c>
      <c r="F52" s="108"/>
      <c r="G52" s="108">
        <f t="shared" si="2"/>
        <v>0</v>
      </c>
    </row>
    <row r="53" spans="1:7" s="109" customFormat="1" ht="15" hidden="1" outlineLevel="1">
      <c r="A53" s="227" t="str">
        <f t="shared" si="0"/>
        <v>A.5.2.1.1.S.1.48</v>
      </c>
      <c r="B53" s="99" t="s">
        <v>1619</v>
      </c>
      <c r="C53" s="122" t="s">
        <v>1620</v>
      </c>
      <c r="D53" s="123" t="s">
        <v>90</v>
      </c>
      <c r="E53" s="107">
        <v>1</v>
      </c>
      <c r="F53" s="108"/>
      <c r="G53" s="108">
        <f t="shared" si="2"/>
        <v>0</v>
      </c>
    </row>
    <row r="54" spans="1:7" s="109" customFormat="1" ht="15" hidden="1" outlineLevel="1">
      <c r="A54" s="227" t="str">
        <f t="shared" si="0"/>
        <v>A.5.2.1.1.S.1.49</v>
      </c>
      <c r="B54" s="99" t="s">
        <v>1621</v>
      </c>
      <c r="C54" s="122" t="s">
        <v>1622</v>
      </c>
      <c r="D54" s="123" t="s">
        <v>90</v>
      </c>
      <c r="E54" s="107">
        <v>1</v>
      </c>
      <c r="F54" s="108"/>
      <c r="G54" s="108">
        <f t="shared" si="2"/>
        <v>0</v>
      </c>
    </row>
    <row r="55" spans="1:7" s="109" customFormat="1" ht="15" hidden="1" outlineLevel="1">
      <c r="A55" s="227" t="str">
        <f t="shared" si="0"/>
        <v>A.5.2.1.1.S.1.50</v>
      </c>
      <c r="B55" s="99" t="s">
        <v>1623</v>
      </c>
      <c r="C55" s="228" t="s">
        <v>1624</v>
      </c>
      <c r="D55" s="123" t="s">
        <v>90</v>
      </c>
      <c r="E55" s="107">
        <v>1</v>
      </c>
      <c r="F55" s="108"/>
      <c r="G55" s="108">
        <f t="shared" si="2"/>
        <v>0</v>
      </c>
    </row>
    <row r="56" spans="1:7" s="109" customFormat="1" ht="25.5" hidden="1" outlineLevel="1">
      <c r="A56" s="227" t="str">
        <f t="shared" si="0"/>
        <v>A.5.2.1.1.S.1.51</v>
      </c>
      <c r="B56" s="99" t="s">
        <v>1625</v>
      </c>
      <c r="C56" s="228" t="s">
        <v>1626</v>
      </c>
      <c r="D56" s="123" t="s">
        <v>90</v>
      </c>
      <c r="E56" s="107">
        <v>1</v>
      </c>
      <c r="F56" s="108"/>
      <c r="G56" s="108">
        <f t="shared" si="2"/>
        <v>0</v>
      </c>
    </row>
    <row r="57" spans="1:7" s="109" customFormat="1" ht="25.5" hidden="1" outlineLevel="1">
      <c r="A57" s="227" t="str">
        <f t="shared" si="0"/>
        <v>A.5.2.1.1.S.1.52</v>
      </c>
      <c r="B57" s="99" t="s">
        <v>1627</v>
      </c>
      <c r="C57" s="230" t="s">
        <v>1628</v>
      </c>
      <c r="D57" s="123" t="s">
        <v>90</v>
      </c>
      <c r="E57" s="107">
        <v>2</v>
      </c>
      <c r="F57" s="108"/>
      <c r="G57" s="108">
        <f t="shared" si="2"/>
        <v>0</v>
      </c>
    </row>
    <row r="58" spans="1:7" s="109" customFormat="1" ht="51" hidden="1" outlineLevel="1">
      <c r="A58" s="98" t="str">
        <f t="shared" si="0"/>
        <v>A.5.2.1.1.S.1.53</v>
      </c>
      <c r="B58" s="99" t="s">
        <v>1629</v>
      </c>
      <c r="C58" s="228" t="s">
        <v>1630</v>
      </c>
      <c r="D58" s="123"/>
      <c r="E58" s="107"/>
      <c r="F58" s="108"/>
      <c r="G58" s="108"/>
    </row>
    <row r="59" spans="1:7" s="109" customFormat="1" ht="25.5" hidden="1" outlineLevel="1">
      <c r="A59" s="98" t="str">
        <f t="shared" si="0"/>
        <v>A.5.2.1.1.S.1.53.1</v>
      </c>
      <c r="B59" s="99" t="s">
        <v>1631</v>
      </c>
      <c r="C59" s="230" t="s">
        <v>1632</v>
      </c>
      <c r="D59" s="123" t="s">
        <v>90</v>
      </c>
      <c r="E59" s="107">
        <v>1</v>
      </c>
      <c r="F59" s="108"/>
      <c r="G59" s="108">
        <f>E53*F59</f>
        <v>0</v>
      </c>
    </row>
    <row r="60" spans="1:7" s="109" customFormat="1" ht="15" hidden="1" outlineLevel="1">
      <c r="A60" s="98" t="str">
        <f t="shared" si="0"/>
        <v>A.5.2.1.1.S.1.53.2</v>
      </c>
      <c r="B60" s="99" t="s">
        <v>1633</v>
      </c>
      <c r="C60" s="230" t="s">
        <v>1634</v>
      </c>
      <c r="D60" s="123" t="s">
        <v>90</v>
      </c>
      <c r="E60" s="107">
        <v>1</v>
      </c>
      <c r="F60" s="108"/>
      <c r="G60" s="108">
        <f aca="true" t="shared" si="3" ref="G60:G74">E54*F60</f>
        <v>0</v>
      </c>
    </row>
    <row r="61" spans="1:7" s="109" customFormat="1" ht="15" hidden="1" outlineLevel="1">
      <c r="A61" s="98" t="str">
        <f t="shared" si="0"/>
        <v>A.5.2.1.1.S.1.53.3</v>
      </c>
      <c r="B61" s="99" t="s">
        <v>1635</v>
      </c>
      <c r="C61" s="230" t="s">
        <v>1636</v>
      </c>
      <c r="D61" s="123" t="s">
        <v>90</v>
      </c>
      <c r="E61" s="107">
        <v>1</v>
      </c>
      <c r="F61" s="108"/>
      <c r="G61" s="108">
        <f t="shared" si="3"/>
        <v>0</v>
      </c>
    </row>
    <row r="62" spans="1:7" s="109" customFormat="1" ht="15" hidden="1" outlineLevel="1">
      <c r="A62" s="98" t="str">
        <f t="shared" si="0"/>
        <v>A.5.2.1.1.S.1.53.4</v>
      </c>
      <c r="B62" s="99" t="s">
        <v>1637</v>
      </c>
      <c r="C62" s="230" t="s">
        <v>1638</v>
      </c>
      <c r="D62" s="123" t="s">
        <v>90</v>
      </c>
      <c r="E62" s="107">
        <v>2</v>
      </c>
      <c r="F62" s="108"/>
      <c r="G62" s="108">
        <f t="shared" si="3"/>
        <v>0</v>
      </c>
    </row>
    <row r="63" spans="1:7" s="109" customFormat="1" ht="191.25" hidden="1" outlineLevel="1">
      <c r="A63" s="98" t="str">
        <f t="shared" si="0"/>
        <v>A.5.2.1.1.S.1.53.5</v>
      </c>
      <c r="B63" s="99" t="s">
        <v>1639</v>
      </c>
      <c r="C63" s="666" t="s">
        <v>3596</v>
      </c>
      <c r="D63" s="123" t="s">
        <v>1640</v>
      </c>
      <c r="E63" s="107">
        <v>1</v>
      </c>
      <c r="F63" s="108"/>
      <c r="G63" s="108">
        <f t="shared" si="3"/>
        <v>0</v>
      </c>
    </row>
    <row r="64" spans="1:7" s="109" customFormat="1" ht="38.25" hidden="1" outlineLevel="1">
      <c r="A64" s="98" t="str">
        <f t="shared" si="0"/>
        <v>A.5.2.1.1.S.1.54</v>
      </c>
      <c r="B64" s="99" t="s">
        <v>1772</v>
      </c>
      <c r="C64" s="230" t="s">
        <v>1642</v>
      </c>
      <c r="D64" s="123" t="s">
        <v>90</v>
      </c>
      <c r="E64" s="107">
        <v>1</v>
      </c>
      <c r="F64" s="108"/>
      <c r="G64" s="108">
        <f t="shared" si="3"/>
        <v>0</v>
      </c>
    </row>
    <row r="65" spans="1:7" s="109" customFormat="1" ht="15" hidden="1" outlineLevel="1">
      <c r="A65" s="98" t="str">
        <f t="shared" si="0"/>
        <v>A.5.2.1.1.S.1.55</v>
      </c>
      <c r="B65" s="99" t="s">
        <v>1773</v>
      </c>
      <c r="C65" s="230" t="s">
        <v>1644</v>
      </c>
      <c r="D65" s="123" t="s">
        <v>1640</v>
      </c>
      <c r="E65" s="107">
        <v>1</v>
      </c>
      <c r="F65" s="108"/>
      <c r="G65" s="108">
        <f t="shared" si="3"/>
        <v>0</v>
      </c>
    </row>
    <row r="66" spans="1:7" s="109" customFormat="1" ht="38.25" hidden="1" outlineLevel="1">
      <c r="A66" s="227" t="str">
        <f t="shared" si="0"/>
        <v>A.5.2.1.1.S.1.56</v>
      </c>
      <c r="B66" s="99" t="s">
        <v>1908</v>
      </c>
      <c r="C66" s="228" t="s">
        <v>1646</v>
      </c>
      <c r="D66" s="123" t="s">
        <v>1640</v>
      </c>
      <c r="E66" s="107">
        <v>1</v>
      </c>
      <c r="F66" s="108"/>
      <c r="G66" s="108">
        <f t="shared" si="3"/>
        <v>0</v>
      </c>
    </row>
    <row r="67" spans="1:7" s="109" customFormat="1" ht="102" hidden="1" outlineLevel="1">
      <c r="A67" s="227" t="str">
        <f t="shared" si="0"/>
        <v>A.5.2.1.1.S.2</v>
      </c>
      <c r="B67" s="99" t="s">
        <v>207</v>
      </c>
      <c r="C67" s="228" t="s">
        <v>1724</v>
      </c>
      <c r="D67" s="123" t="s">
        <v>1640</v>
      </c>
      <c r="E67" s="107">
        <v>1</v>
      </c>
      <c r="F67" s="108"/>
      <c r="G67" s="108">
        <f t="shared" si="3"/>
        <v>0</v>
      </c>
    </row>
    <row r="68" spans="1:7" s="109" customFormat="1" ht="25.5" hidden="1" outlineLevel="1">
      <c r="A68" s="227" t="str">
        <f t="shared" si="0"/>
        <v>A.5.2.1.1.S.3</v>
      </c>
      <c r="B68" s="99" t="s">
        <v>208</v>
      </c>
      <c r="C68" s="228" t="s">
        <v>1648</v>
      </c>
      <c r="D68" s="123" t="s">
        <v>1640</v>
      </c>
      <c r="E68" s="107">
        <v>1</v>
      </c>
      <c r="F68" s="108"/>
      <c r="G68" s="108">
        <f t="shared" si="3"/>
        <v>0</v>
      </c>
    </row>
    <row r="69" spans="1:7" s="109" customFormat="1" ht="76.5" hidden="1" outlineLevel="1">
      <c r="A69" s="227" t="str">
        <f aca="true" t="shared" si="4" ref="A69:A89">""&amp;$B$4&amp;"."&amp;B69&amp;""</f>
        <v>A.5.2.1.1.S.4</v>
      </c>
      <c r="B69" s="99" t="s">
        <v>209</v>
      </c>
      <c r="C69" s="122" t="s">
        <v>1649</v>
      </c>
      <c r="D69" s="123" t="s">
        <v>1640</v>
      </c>
      <c r="E69" s="107">
        <v>1</v>
      </c>
      <c r="F69" s="108"/>
      <c r="G69" s="108">
        <f t="shared" si="3"/>
        <v>0</v>
      </c>
    </row>
    <row r="70" spans="1:7" s="109" customFormat="1" ht="25.5" hidden="1" outlineLevel="1">
      <c r="A70" s="227" t="str">
        <f t="shared" si="4"/>
        <v>A.5.2.1.1.S.5</v>
      </c>
      <c r="B70" s="99" t="s">
        <v>213</v>
      </c>
      <c r="C70" s="122" t="s">
        <v>1650</v>
      </c>
      <c r="D70" s="123" t="s">
        <v>90</v>
      </c>
      <c r="E70" s="107">
        <v>4</v>
      </c>
      <c r="F70" s="108"/>
      <c r="G70" s="108">
        <f t="shared" si="3"/>
        <v>0</v>
      </c>
    </row>
    <row r="71" spans="1:7" s="109" customFormat="1" ht="15" hidden="1" outlineLevel="1">
      <c r="A71" s="227" t="str">
        <f t="shared" si="4"/>
        <v>A.5.2.1.1.S.6</v>
      </c>
      <c r="B71" s="99" t="s">
        <v>214</v>
      </c>
      <c r="C71" s="122" t="s">
        <v>1651</v>
      </c>
      <c r="D71" s="123" t="s">
        <v>1640</v>
      </c>
      <c r="E71" s="107">
        <v>2</v>
      </c>
      <c r="F71" s="108"/>
      <c r="G71" s="108">
        <f t="shared" si="3"/>
        <v>0</v>
      </c>
    </row>
    <row r="72" spans="1:7" s="109" customFormat="1" ht="51" hidden="1" outlineLevel="1">
      <c r="A72" s="227" t="str">
        <f t="shared" si="4"/>
        <v>A.5.2.1.1.S.7</v>
      </c>
      <c r="B72" s="99" t="s">
        <v>215</v>
      </c>
      <c r="C72" s="122" t="s">
        <v>1652</v>
      </c>
      <c r="D72" s="123" t="s">
        <v>1640</v>
      </c>
      <c r="E72" s="107">
        <v>1</v>
      </c>
      <c r="F72" s="108"/>
      <c r="G72" s="108">
        <f t="shared" si="3"/>
        <v>0</v>
      </c>
    </row>
    <row r="73" spans="1:7" s="109" customFormat="1" ht="25.5" hidden="1" outlineLevel="1">
      <c r="A73" s="227" t="str">
        <f t="shared" si="4"/>
        <v>A.5.2.1.1.S.8</v>
      </c>
      <c r="B73" s="99" t="s">
        <v>216</v>
      </c>
      <c r="C73" s="122" t="s">
        <v>1653</v>
      </c>
      <c r="D73" s="123" t="s">
        <v>1640</v>
      </c>
      <c r="E73" s="107">
        <v>1</v>
      </c>
      <c r="F73" s="108"/>
      <c r="G73" s="108">
        <f t="shared" si="3"/>
        <v>0</v>
      </c>
    </row>
    <row r="74" spans="1:7" s="109" customFormat="1" ht="25.5" hidden="1" outlineLevel="1">
      <c r="A74" s="227" t="str">
        <f t="shared" si="4"/>
        <v>A.5.2.1.1.S.9</v>
      </c>
      <c r="B74" s="99" t="s">
        <v>217</v>
      </c>
      <c r="C74" s="122" t="s">
        <v>1654</v>
      </c>
      <c r="D74" s="123" t="s">
        <v>1640</v>
      </c>
      <c r="E74" s="107">
        <v>2</v>
      </c>
      <c r="F74" s="108"/>
      <c r="G74" s="108">
        <f t="shared" si="3"/>
        <v>0</v>
      </c>
    </row>
    <row r="75" spans="1:7" s="109" customFormat="1" ht="38.25" hidden="1" outlineLevel="1">
      <c r="A75" s="227" t="str">
        <f t="shared" si="4"/>
        <v>A.5.2.1.1.S.10</v>
      </c>
      <c r="B75" s="99" t="s">
        <v>218</v>
      </c>
      <c r="C75" s="122" t="s">
        <v>1655</v>
      </c>
      <c r="D75" s="123"/>
      <c r="E75" s="107"/>
      <c r="F75" s="108"/>
      <c r="G75" s="108"/>
    </row>
    <row r="76" spans="1:7" s="109" customFormat="1" ht="15" hidden="1" outlineLevel="1">
      <c r="A76" s="227" t="str">
        <f t="shared" si="4"/>
        <v>A.5.2.1.1.S.10.1</v>
      </c>
      <c r="B76" s="99" t="s">
        <v>312</v>
      </c>
      <c r="C76" s="230" t="s">
        <v>1656</v>
      </c>
      <c r="D76" s="123" t="s">
        <v>1657</v>
      </c>
      <c r="E76" s="107">
        <v>6</v>
      </c>
      <c r="F76" s="108"/>
      <c r="G76" s="108">
        <f>E57*F76</f>
        <v>0</v>
      </c>
    </row>
    <row r="77" spans="1:7" s="109" customFormat="1" ht="15" hidden="1" outlineLevel="1">
      <c r="A77" s="227" t="str">
        <f t="shared" si="4"/>
        <v>A.5.2.1.1.S.10.2</v>
      </c>
      <c r="B77" s="99" t="s">
        <v>313</v>
      </c>
      <c r="C77" s="230" t="s">
        <v>1658</v>
      </c>
      <c r="D77" s="123" t="s">
        <v>1657</v>
      </c>
      <c r="E77" s="107">
        <v>16</v>
      </c>
      <c r="F77" s="108"/>
      <c r="G77" s="108"/>
    </row>
    <row r="78" spans="1:7" s="109" customFormat="1" ht="15" hidden="1" outlineLevel="1">
      <c r="A78" s="227" t="str">
        <f t="shared" si="4"/>
        <v>A.5.2.1.1.S.10.3</v>
      </c>
      <c r="B78" s="99" t="s">
        <v>314</v>
      </c>
      <c r="C78" s="230" t="s">
        <v>1659</v>
      </c>
      <c r="D78" s="123" t="s">
        <v>1657</v>
      </c>
      <c r="E78" s="107">
        <v>6</v>
      </c>
      <c r="F78" s="108"/>
      <c r="G78" s="108">
        <f aca="true" t="shared" si="5" ref="G78:G89">E58*F78</f>
        <v>0</v>
      </c>
    </row>
    <row r="79" spans="1:7" s="109" customFormat="1" ht="15" hidden="1" outlineLevel="1">
      <c r="A79" s="227" t="str">
        <f t="shared" si="4"/>
        <v>A.5.2.1.1.S.10.4</v>
      </c>
      <c r="B79" s="99" t="s">
        <v>609</v>
      </c>
      <c r="C79" s="230" t="s">
        <v>1725</v>
      </c>
      <c r="D79" s="123" t="s">
        <v>1657</v>
      </c>
      <c r="E79" s="107">
        <v>8</v>
      </c>
      <c r="F79" s="108"/>
      <c r="G79" s="108">
        <f t="shared" si="5"/>
        <v>0</v>
      </c>
    </row>
    <row r="80" spans="1:7" s="109" customFormat="1" ht="15" hidden="1" outlineLevel="1">
      <c r="A80" s="227" t="str">
        <f t="shared" si="4"/>
        <v>A.5.2.1.1.S.10.5</v>
      </c>
      <c r="B80" s="99" t="s">
        <v>612</v>
      </c>
      <c r="C80" s="230" t="s">
        <v>1660</v>
      </c>
      <c r="D80" s="123" t="s">
        <v>1657</v>
      </c>
      <c r="E80" s="107">
        <v>32</v>
      </c>
      <c r="F80" s="108"/>
      <c r="G80" s="108">
        <f t="shared" si="5"/>
        <v>0</v>
      </c>
    </row>
    <row r="81" spans="1:7" s="109" customFormat="1" ht="15" hidden="1" outlineLevel="1">
      <c r="A81" s="227" t="str">
        <f t="shared" si="4"/>
        <v>A.5.2.1.1.S.10.6</v>
      </c>
      <c r="B81" s="99" t="s">
        <v>615</v>
      </c>
      <c r="C81" s="230" t="s">
        <v>1661</v>
      </c>
      <c r="D81" s="123" t="s">
        <v>1657</v>
      </c>
      <c r="E81" s="107">
        <v>8</v>
      </c>
      <c r="F81" s="108"/>
      <c r="G81" s="108">
        <f t="shared" si="5"/>
        <v>0</v>
      </c>
    </row>
    <row r="82" spans="1:7" s="109" customFormat="1" ht="15" hidden="1" outlineLevel="1">
      <c r="A82" s="227" t="str">
        <f t="shared" si="4"/>
        <v>A.5.2.1.1.S.10.7</v>
      </c>
      <c r="B82" s="99" t="s">
        <v>618</v>
      </c>
      <c r="C82" s="230" t="s">
        <v>1662</v>
      </c>
      <c r="D82" s="123" t="s">
        <v>1657</v>
      </c>
      <c r="E82" s="107">
        <v>8</v>
      </c>
      <c r="F82" s="108"/>
      <c r="G82" s="108">
        <f t="shared" si="5"/>
        <v>0</v>
      </c>
    </row>
    <row r="83" spans="1:7" s="109" customFormat="1" ht="25.5" hidden="1" outlineLevel="1">
      <c r="A83" s="227" t="str">
        <f t="shared" si="4"/>
        <v>A.5.2.1.1.S.11</v>
      </c>
      <c r="B83" s="99" t="s">
        <v>219</v>
      </c>
      <c r="C83" s="122" t="s">
        <v>1663</v>
      </c>
      <c r="D83" s="123" t="s">
        <v>1657</v>
      </c>
      <c r="E83" s="107">
        <v>6</v>
      </c>
      <c r="F83" s="108"/>
      <c r="G83" s="108">
        <f t="shared" si="5"/>
        <v>0</v>
      </c>
    </row>
    <row r="84" spans="1:7" s="109" customFormat="1" ht="25.5" hidden="1" outlineLevel="1">
      <c r="A84" s="227" t="str">
        <f t="shared" si="4"/>
        <v>A.5.2.1.1.S.12</v>
      </c>
      <c r="B84" s="99" t="s">
        <v>220</v>
      </c>
      <c r="C84" s="122" t="s">
        <v>1664</v>
      </c>
      <c r="D84" s="123" t="s">
        <v>1657</v>
      </c>
      <c r="E84" s="107">
        <v>4</v>
      </c>
      <c r="F84" s="108"/>
      <c r="G84" s="108">
        <f t="shared" si="5"/>
        <v>0</v>
      </c>
    </row>
    <row r="85" spans="1:7" s="109" customFormat="1" ht="25.5" hidden="1" outlineLevel="1">
      <c r="A85" s="227" t="str">
        <f t="shared" si="4"/>
        <v>A.5.2.1.1.S.13</v>
      </c>
      <c r="B85" s="99" t="s">
        <v>221</v>
      </c>
      <c r="C85" s="122" t="s">
        <v>1665</v>
      </c>
      <c r="D85" s="123" t="s">
        <v>90</v>
      </c>
      <c r="E85" s="107">
        <v>2</v>
      </c>
      <c r="F85" s="108"/>
      <c r="G85" s="108">
        <f t="shared" si="5"/>
        <v>0</v>
      </c>
    </row>
    <row r="86" spans="1:7" s="109" customFormat="1" ht="76.5" hidden="1" outlineLevel="1">
      <c r="A86" s="227" t="str">
        <f t="shared" si="4"/>
        <v>A.5.2.1.1.S.14</v>
      </c>
      <c r="B86" s="99" t="s">
        <v>222</v>
      </c>
      <c r="C86" s="122" t="s">
        <v>1666</v>
      </c>
      <c r="D86" s="123" t="s">
        <v>1640</v>
      </c>
      <c r="E86" s="107">
        <v>6</v>
      </c>
      <c r="F86" s="108"/>
      <c r="G86" s="108">
        <f t="shared" si="5"/>
        <v>0</v>
      </c>
    </row>
    <row r="87" spans="1:7" s="109" customFormat="1" ht="25.5" hidden="1" outlineLevel="1">
      <c r="A87" s="227" t="str">
        <f t="shared" si="4"/>
        <v>A.5.2.1.1.S.15</v>
      </c>
      <c r="B87" s="99" t="s">
        <v>223</v>
      </c>
      <c r="C87" s="122" t="s">
        <v>1667</v>
      </c>
      <c r="D87" s="123" t="s">
        <v>1640</v>
      </c>
      <c r="E87" s="107">
        <v>3</v>
      </c>
      <c r="F87" s="108"/>
      <c r="G87" s="108">
        <f t="shared" si="5"/>
        <v>0</v>
      </c>
    </row>
    <row r="88" spans="1:7" s="109" customFormat="1" ht="15" hidden="1" outlineLevel="1">
      <c r="A88" s="227" t="str">
        <f t="shared" si="4"/>
        <v>A.5.2.1.1.S.16</v>
      </c>
      <c r="B88" s="99" t="s">
        <v>224</v>
      </c>
      <c r="C88" s="122" t="s">
        <v>1668</v>
      </c>
      <c r="D88" s="123" t="s">
        <v>1640</v>
      </c>
      <c r="E88" s="107">
        <v>2</v>
      </c>
      <c r="F88" s="108"/>
      <c r="G88" s="108">
        <f t="shared" si="5"/>
        <v>0</v>
      </c>
    </row>
    <row r="89" spans="1:7" s="109" customFormat="1" ht="89.25" hidden="1" outlineLevel="1">
      <c r="A89" s="227" t="str">
        <f t="shared" si="4"/>
        <v>A.5.2.1.1.S.17</v>
      </c>
      <c r="B89" s="99" t="s">
        <v>225</v>
      </c>
      <c r="C89" s="122" t="s">
        <v>2346</v>
      </c>
      <c r="D89" s="123" t="s">
        <v>1640</v>
      </c>
      <c r="E89" s="107">
        <v>1</v>
      </c>
      <c r="F89" s="108"/>
      <c r="G89" s="108">
        <f t="shared" si="5"/>
        <v>0</v>
      </c>
    </row>
    <row r="90" spans="1:7" s="109" customFormat="1" ht="15" collapsed="1">
      <c r="A90" s="90" t="str">
        <f>B90</f>
        <v>A.5.2.1.2</v>
      </c>
      <c r="B90" s="91" t="s">
        <v>1726</v>
      </c>
      <c r="C90" s="92" t="s">
        <v>1670</v>
      </c>
      <c r="D90" s="93"/>
      <c r="E90" s="124"/>
      <c r="F90" s="125"/>
      <c r="G90" s="96"/>
    </row>
    <row r="91" spans="1:7" s="109" customFormat="1" ht="25.5" hidden="1" outlineLevel="1">
      <c r="A91" s="227" t="str">
        <f aca="true" t="shared" si="6" ref="A91:A98">""&amp;$B$90&amp;"."&amp;B91&amp;""</f>
        <v>A.5.2.1.2.S.1</v>
      </c>
      <c r="B91" s="99" t="s">
        <v>206</v>
      </c>
      <c r="C91" s="231" t="s">
        <v>1671</v>
      </c>
      <c r="D91" s="128" t="s">
        <v>1657</v>
      </c>
      <c r="E91" s="107">
        <v>35</v>
      </c>
      <c r="F91" s="108"/>
      <c r="G91" s="108">
        <f aca="true" t="shared" si="7" ref="G91:G98">E91*F91</f>
        <v>0</v>
      </c>
    </row>
    <row r="92" spans="1:7" s="109" customFormat="1" ht="38.25" hidden="1" outlineLevel="1">
      <c r="A92" s="227" t="str">
        <f t="shared" si="6"/>
        <v>A.5.2.1.2.S.2</v>
      </c>
      <c r="B92" s="99" t="s">
        <v>207</v>
      </c>
      <c r="C92" s="231" t="s">
        <v>1672</v>
      </c>
      <c r="D92" s="128" t="s">
        <v>1657</v>
      </c>
      <c r="E92" s="107">
        <v>10</v>
      </c>
      <c r="F92" s="108"/>
      <c r="G92" s="108">
        <f t="shared" si="7"/>
        <v>0</v>
      </c>
    </row>
    <row r="93" spans="1:7" s="109" customFormat="1" ht="25.5" hidden="1" outlineLevel="1">
      <c r="A93" s="227" t="str">
        <f t="shared" si="6"/>
        <v>A.5.2.1.2.S.3</v>
      </c>
      <c r="B93" s="99" t="s">
        <v>208</v>
      </c>
      <c r="C93" s="231" t="s">
        <v>1673</v>
      </c>
      <c r="D93" s="128" t="s">
        <v>90</v>
      </c>
      <c r="E93" s="107">
        <v>10</v>
      </c>
      <c r="F93" s="108"/>
      <c r="G93" s="108">
        <f t="shared" si="7"/>
        <v>0</v>
      </c>
    </row>
    <row r="94" spans="1:7" s="109" customFormat="1" ht="25.5" hidden="1" outlineLevel="1">
      <c r="A94" s="227" t="str">
        <f t="shared" si="6"/>
        <v>A.5.2.1.2.S.4</v>
      </c>
      <c r="B94" s="99" t="s">
        <v>209</v>
      </c>
      <c r="C94" s="231" t="s">
        <v>1674</v>
      </c>
      <c r="D94" s="128"/>
      <c r="E94" s="107"/>
      <c r="F94" s="108"/>
      <c r="G94" s="108"/>
    </row>
    <row r="95" spans="1:7" s="109" customFormat="1" ht="15" hidden="1" outlineLevel="1">
      <c r="A95" s="227" t="str">
        <f t="shared" si="6"/>
        <v>A.5.2.1.2.S.4.1</v>
      </c>
      <c r="B95" s="99" t="s">
        <v>240</v>
      </c>
      <c r="C95" s="232" t="s">
        <v>1675</v>
      </c>
      <c r="D95" s="128" t="s">
        <v>1657</v>
      </c>
      <c r="E95" s="107">
        <v>15</v>
      </c>
      <c r="F95" s="108"/>
      <c r="G95" s="108">
        <f t="shared" si="7"/>
        <v>0</v>
      </c>
    </row>
    <row r="96" spans="1:7" s="109" customFormat="1" ht="15" hidden="1" outlineLevel="1">
      <c r="A96" s="227" t="str">
        <f t="shared" si="6"/>
        <v>A.5.2.1.2.S.4.2</v>
      </c>
      <c r="B96" s="99" t="s">
        <v>260</v>
      </c>
      <c r="C96" s="232" t="s">
        <v>1676</v>
      </c>
      <c r="D96" s="128" t="s">
        <v>1657</v>
      </c>
      <c r="E96" s="107">
        <v>10</v>
      </c>
      <c r="F96" s="108"/>
      <c r="G96" s="108">
        <f t="shared" si="7"/>
        <v>0</v>
      </c>
    </row>
    <row r="97" spans="1:7" s="109" customFormat="1" ht="38.25" hidden="1" outlineLevel="1">
      <c r="A97" s="227" t="str">
        <f t="shared" si="6"/>
        <v>A.5.2.1.2.S.5</v>
      </c>
      <c r="B97" s="99" t="s">
        <v>213</v>
      </c>
      <c r="C97" s="231" t="s">
        <v>1677</v>
      </c>
      <c r="D97" s="128" t="s">
        <v>90</v>
      </c>
      <c r="E97" s="107">
        <v>20</v>
      </c>
      <c r="F97" s="108"/>
      <c r="G97" s="108">
        <f t="shared" si="7"/>
        <v>0</v>
      </c>
    </row>
    <row r="98" spans="1:7" s="109" customFormat="1" ht="25.5" hidden="1" outlineLevel="1">
      <c r="A98" s="227" t="str">
        <f t="shared" si="6"/>
        <v>A.5.2.1.2.S.6</v>
      </c>
      <c r="B98" s="99" t="s">
        <v>214</v>
      </c>
      <c r="C98" s="231" t="s">
        <v>1678</v>
      </c>
      <c r="D98" s="128" t="s">
        <v>90</v>
      </c>
      <c r="E98" s="107">
        <v>15</v>
      </c>
      <c r="F98" s="108"/>
      <c r="G98" s="108">
        <f t="shared" si="7"/>
        <v>0</v>
      </c>
    </row>
    <row r="99" spans="1:7" s="109" customFormat="1" ht="15" collapsed="1">
      <c r="A99" s="90" t="str">
        <f>B99</f>
        <v>A.5.2.1.3</v>
      </c>
      <c r="B99" s="91" t="s">
        <v>1727</v>
      </c>
      <c r="C99" s="92" t="s">
        <v>1680</v>
      </c>
      <c r="D99" s="93"/>
      <c r="E99" s="94"/>
      <c r="F99" s="95"/>
      <c r="G99" s="96"/>
    </row>
    <row r="100" spans="1:7" s="109" customFormat="1" ht="89.25" hidden="1" outlineLevel="1">
      <c r="A100" s="227" t="str">
        <f aca="true" t="shared" si="8" ref="A100:A111">""&amp;$B$99&amp;"."&amp;B100&amp;""</f>
        <v>A.5.2.1.3.S.1</v>
      </c>
      <c r="B100" s="99" t="s">
        <v>206</v>
      </c>
      <c r="C100" s="122" t="s">
        <v>1681</v>
      </c>
      <c r="D100" s="143" t="s">
        <v>1640</v>
      </c>
      <c r="E100" s="107">
        <v>1</v>
      </c>
      <c r="F100" s="108"/>
      <c r="G100" s="108">
        <f aca="true" t="shared" si="9" ref="G100:G111">E100*F100</f>
        <v>0</v>
      </c>
    </row>
    <row r="101" spans="1:7" s="109" customFormat="1" ht="25.5" hidden="1" outlineLevel="1">
      <c r="A101" s="227" t="str">
        <f t="shared" si="8"/>
        <v>A.5.2.1.3.S.2</v>
      </c>
      <c r="B101" s="99" t="s">
        <v>207</v>
      </c>
      <c r="C101" s="122" t="s">
        <v>1682</v>
      </c>
      <c r="D101" s="143"/>
      <c r="E101" s="107"/>
      <c r="F101" s="108"/>
      <c r="G101" s="108"/>
    </row>
    <row r="102" spans="1:7" s="109" customFormat="1" ht="38.25" hidden="1" outlineLevel="1">
      <c r="A102" s="227" t="str">
        <f t="shared" si="8"/>
        <v>A.5.2.1.3.S.2.1</v>
      </c>
      <c r="B102" s="99" t="s">
        <v>228</v>
      </c>
      <c r="C102" s="207" t="s">
        <v>1683</v>
      </c>
      <c r="D102" s="143" t="s">
        <v>90</v>
      </c>
      <c r="E102" s="107">
        <v>1</v>
      </c>
      <c r="F102" s="108"/>
      <c r="G102" s="108">
        <f t="shared" si="9"/>
        <v>0</v>
      </c>
    </row>
    <row r="103" spans="1:7" s="109" customFormat="1" ht="25.5" hidden="1" outlineLevel="1">
      <c r="A103" s="227" t="str">
        <f t="shared" si="8"/>
        <v>A.5.2.1.3.S.2.2</v>
      </c>
      <c r="B103" s="99" t="s">
        <v>261</v>
      </c>
      <c r="C103" s="207" t="s">
        <v>1684</v>
      </c>
      <c r="D103" s="143" t="s">
        <v>90</v>
      </c>
      <c r="E103" s="107">
        <v>1</v>
      </c>
      <c r="F103" s="108"/>
      <c r="G103" s="108">
        <f t="shared" si="9"/>
        <v>0</v>
      </c>
    </row>
    <row r="104" spans="1:7" s="109" customFormat="1" ht="15" hidden="1" outlineLevel="1">
      <c r="A104" s="227" t="str">
        <f t="shared" si="8"/>
        <v>A.5.2.1.3.S.2.3</v>
      </c>
      <c r="B104" s="99" t="s">
        <v>367</v>
      </c>
      <c r="C104" s="207" t="s">
        <v>1685</v>
      </c>
      <c r="D104" s="143" t="s">
        <v>90</v>
      </c>
      <c r="E104" s="107">
        <v>1</v>
      </c>
      <c r="F104" s="108"/>
      <c r="G104" s="108">
        <f t="shared" si="9"/>
        <v>0</v>
      </c>
    </row>
    <row r="105" spans="1:7" s="109" customFormat="1" ht="15" hidden="1" outlineLevel="1">
      <c r="A105" s="227" t="str">
        <f t="shared" si="8"/>
        <v>A.5.2.1.3.S.2.4</v>
      </c>
      <c r="B105" s="99" t="s">
        <v>400</v>
      </c>
      <c r="C105" s="207" t="s">
        <v>1686</v>
      </c>
      <c r="D105" s="143" t="s">
        <v>90</v>
      </c>
      <c r="E105" s="107">
        <v>1</v>
      </c>
      <c r="F105" s="108"/>
      <c r="G105" s="108">
        <f t="shared" si="9"/>
        <v>0</v>
      </c>
    </row>
    <row r="106" spans="1:7" s="109" customFormat="1" ht="15" hidden="1" outlineLevel="1">
      <c r="A106" s="227" t="str">
        <f t="shared" si="8"/>
        <v>A.5.2.1.3.S.2.5</v>
      </c>
      <c r="B106" s="99" t="s">
        <v>1687</v>
      </c>
      <c r="C106" s="207" t="s">
        <v>1688</v>
      </c>
      <c r="D106" s="143" t="s">
        <v>90</v>
      </c>
      <c r="E106" s="107">
        <v>1</v>
      </c>
      <c r="F106" s="108"/>
      <c r="G106" s="108">
        <f t="shared" si="9"/>
        <v>0</v>
      </c>
    </row>
    <row r="107" spans="1:7" s="109" customFormat="1" ht="25.5" hidden="1" outlineLevel="1">
      <c r="A107" s="227" t="str">
        <f t="shared" si="8"/>
        <v>A.5.2.1.3.S.2.6</v>
      </c>
      <c r="B107" s="99" t="s">
        <v>1689</v>
      </c>
      <c r="C107" s="207" t="s">
        <v>1690</v>
      </c>
      <c r="D107" s="143" t="s">
        <v>90</v>
      </c>
      <c r="E107" s="107">
        <v>1</v>
      </c>
      <c r="F107" s="108"/>
      <c r="G107" s="108">
        <f t="shared" si="9"/>
        <v>0</v>
      </c>
    </row>
    <row r="108" spans="1:7" s="109" customFormat="1" ht="15" hidden="1" outlineLevel="1">
      <c r="A108" s="227" t="str">
        <f t="shared" si="8"/>
        <v>A.5.2.1.3.S.2.7</v>
      </c>
      <c r="B108" s="99" t="s">
        <v>1691</v>
      </c>
      <c r="C108" s="207" t="s">
        <v>1692</v>
      </c>
      <c r="D108" s="143" t="s">
        <v>90</v>
      </c>
      <c r="E108" s="107">
        <v>1</v>
      </c>
      <c r="F108" s="108"/>
      <c r="G108" s="108">
        <f t="shared" si="9"/>
        <v>0</v>
      </c>
    </row>
    <row r="109" spans="1:7" s="109" customFormat="1" ht="15" hidden="1" outlineLevel="1">
      <c r="A109" s="227" t="str">
        <f t="shared" si="8"/>
        <v>A.5.2.1.3.S.3</v>
      </c>
      <c r="B109" s="99" t="s">
        <v>208</v>
      </c>
      <c r="C109" s="122" t="s">
        <v>1693</v>
      </c>
      <c r="D109" s="143" t="s">
        <v>90</v>
      </c>
      <c r="E109" s="107">
        <v>1</v>
      </c>
      <c r="F109" s="108"/>
      <c r="G109" s="108">
        <f t="shared" si="9"/>
        <v>0</v>
      </c>
    </row>
    <row r="110" spans="1:7" s="109" customFormat="1" ht="15" hidden="1" outlineLevel="1">
      <c r="A110" s="227" t="str">
        <f t="shared" si="8"/>
        <v>A.5.2.1.3.S.4</v>
      </c>
      <c r="B110" s="99" t="s">
        <v>209</v>
      </c>
      <c r="C110" s="122" t="s">
        <v>1694</v>
      </c>
      <c r="D110" s="143" t="s">
        <v>90</v>
      </c>
      <c r="E110" s="107">
        <v>1</v>
      </c>
      <c r="F110" s="108"/>
      <c r="G110" s="108">
        <f t="shared" si="9"/>
        <v>0</v>
      </c>
    </row>
    <row r="111" spans="1:7" s="109" customFormat="1" ht="63.75" hidden="1" outlineLevel="1">
      <c r="A111" s="227" t="str">
        <f t="shared" si="8"/>
        <v>A.5.2.1.3.S.5</v>
      </c>
      <c r="B111" s="99" t="s">
        <v>213</v>
      </c>
      <c r="C111" s="122" t="s">
        <v>1695</v>
      </c>
      <c r="D111" s="143" t="s">
        <v>1640</v>
      </c>
      <c r="E111" s="107">
        <v>1</v>
      </c>
      <c r="F111" s="108"/>
      <c r="G111" s="108">
        <f t="shared" si="9"/>
        <v>0</v>
      </c>
    </row>
    <row r="112" spans="1:7" s="214" customFormat="1" ht="15" collapsed="1">
      <c r="A112" s="352"/>
      <c r="B112" s="352"/>
      <c r="C112" s="352"/>
      <c r="D112" s="352"/>
      <c r="E112" s="352"/>
      <c r="F112" s="352"/>
      <c r="G112" s="352"/>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5"/>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A.6.1</v>
      </c>
      <c r="B2" s="358" t="s">
        <v>494</v>
      </c>
      <c r="C2" s="365" t="s">
        <v>1413</v>
      </c>
      <c r="D2" s="359"/>
      <c r="E2" s="360"/>
      <c r="F2" s="361"/>
      <c r="G2" s="362">
        <f>SUM(G3:G360)</f>
        <v>0</v>
      </c>
    </row>
    <row r="3" spans="1:7" s="89" customFormat="1" ht="15" collapsed="1">
      <c r="A3" s="82" t="str">
        <f>B3</f>
        <v>A.6.1.1</v>
      </c>
      <c r="B3" s="83" t="s">
        <v>1374</v>
      </c>
      <c r="C3" s="84" t="s">
        <v>135</v>
      </c>
      <c r="D3" s="85"/>
      <c r="E3" s="86"/>
      <c r="F3" s="87"/>
      <c r="G3" s="88"/>
    </row>
    <row r="4" spans="1:7" s="97" customFormat="1" ht="15">
      <c r="A4" s="90" t="str">
        <f>B4</f>
        <v>A.6.1.1.1</v>
      </c>
      <c r="B4" s="91" t="s">
        <v>1375</v>
      </c>
      <c r="C4" s="92" t="s">
        <v>17</v>
      </c>
      <c r="D4" s="93"/>
      <c r="E4" s="94"/>
      <c r="F4" s="95"/>
      <c r="G4" s="96"/>
    </row>
    <row r="5" spans="1:7" s="104" customFormat="1" ht="15" hidden="1" outlineLevel="1">
      <c r="A5" s="98" t="str">
        <f aca="true" t="shared" si="0" ref="A5:A29">""&amp;$B$4&amp;"."&amp;B5&amp;""</f>
        <v>A.6.1.1.1.S.1</v>
      </c>
      <c r="B5" s="99" t="s">
        <v>206</v>
      </c>
      <c r="C5" s="100" t="s">
        <v>193</v>
      </c>
      <c r="D5" s="101"/>
      <c r="E5" s="102"/>
      <c r="F5" s="103"/>
      <c r="G5" s="103"/>
    </row>
    <row r="6" spans="1:7" s="109" customFormat="1" ht="89.25" hidden="1" outlineLevel="1">
      <c r="A6" s="98" t="str">
        <f t="shared" si="0"/>
        <v>A.6.1.1.1.S.2</v>
      </c>
      <c r="B6" s="99" t="s">
        <v>207</v>
      </c>
      <c r="C6" s="105" t="s">
        <v>3597</v>
      </c>
      <c r="D6" s="106" t="s">
        <v>90</v>
      </c>
      <c r="E6" s="107">
        <v>2</v>
      </c>
      <c r="F6" s="108"/>
      <c r="G6" s="108">
        <f aca="true" t="shared" si="1" ref="G6:G11">E6*F6</f>
        <v>0</v>
      </c>
    </row>
    <row r="7" spans="1:7" s="109" customFormat="1" ht="140.25" hidden="1" outlineLevel="1">
      <c r="A7" s="98" t="str">
        <f t="shared" si="0"/>
        <v>A.6.1.1.1.S.3</v>
      </c>
      <c r="B7" s="99" t="s">
        <v>208</v>
      </c>
      <c r="C7" s="105" t="s">
        <v>3134</v>
      </c>
      <c r="D7" s="106" t="s">
        <v>90</v>
      </c>
      <c r="E7" s="107">
        <v>2</v>
      </c>
      <c r="F7" s="108"/>
      <c r="G7" s="108">
        <f t="shared" si="1"/>
        <v>0</v>
      </c>
    </row>
    <row r="8" spans="1:7" s="109" customFormat="1" ht="102" hidden="1" outlineLevel="1">
      <c r="A8" s="98" t="str">
        <f t="shared" si="0"/>
        <v>A.6.1.1.1.S.4</v>
      </c>
      <c r="B8" s="99" t="s">
        <v>209</v>
      </c>
      <c r="C8" s="105" t="s">
        <v>3135</v>
      </c>
      <c r="D8" s="106" t="s">
        <v>90</v>
      </c>
      <c r="E8" s="107">
        <v>1</v>
      </c>
      <c r="F8" s="108"/>
      <c r="G8" s="108">
        <f t="shared" si="1"/>
        <v>0</v>
      </c>
    </row>
    <row r="9" spans="1:7" s="109" customFormat="1" ht="165.75" hidden="1" outlineLevel="1">
      <c r="A9" s="98" t="str">
        <f t="shared" si="0"/>
        <v>A.6.1.1.1.S.5</v>
      </c>
      <c r="B9" s="99" t="s">
        <v>213</v>
      </c>
      <c r="C9" s="514" t="s">
        <v>3229</v>
      </c>
      <c r="D9" s="106" t="s">
        <v>91</v>
      </c>
      <c r="E9" s="107">
        <v>1</v>
      </c>
      <c r="F9" s="108"/>
      <c r="G9" s="108">
        <f t="shared" si="1"/>
        <v>0</v>
      </c>
    </row>
    <row r="10" spans="1:7" s="109" customFormat="1" ht="165.75" hidden="1" outlineLevel="1">
      <c r="A10" s="98" t="str">
        <f t="shared" si="0"/>
        <v>A.6.1.1.1.S.6</v>
      </c>
      <c r="B10" s="99" t="s">
        <v>214</v>
      </c>
      <c r="C10" s="111" t="s">
        <v>3528</v>
      </c>
      <c r="D10" s="106" t="s">
        <v>91</v>
      </c>
      <c r="E10" s="107"/>
      <c r="F10" s="108"/>
      <c r="G10" s="108">
        <f t="shared" si="1"/>
        <v>0</v>
      </c>
    </row>
    <row r="11" spans="1:7" s="109" customFormat="1" ht="76.5" hidden="1" outlineLevel="1">
      <c r="A11" s="98" t="str">
        <f t="shared" si="0"/>
        <v>A.6.1.1.1.S.7</v>
      </c>
      <c r="B11" s="99" t="s">
        <v>215</v>
      </c>
      <c r="C11" s="111" t="s">
        <v>3529</v>
      </c>
      <c r="D11" s="106" t="s">
        <v>91</v>
      </c>
      <c r="E11" s="107">
        <v>1</v>
      </c>
      <c r="F11" s="108"/>
      <c r="G11" s="108">
        <f t="shared" si="1"/>
        <v>0</v>
      </c>
    </row>
    <row r="12" spans="1:7" s="109" customFormat="1" ht="89.25" hidden="1" outlineLevel="1">
      <c r="A12" s="98" t="str">
        <f t="shared" si="0"/>
        <v>A.6.1.1.1.S.8</v>
      </c>
      <c r="B12" s="99" t="s">
        <v>216</v>
      </c>
      <c r="C12" s="112" t="s">
        <v>175</v>
      </c>
      <c r="D12" s="113"/>
      <c r="E12" s="107"/>
      <c r="F12" s="108"/>
      <c r="G12" s="108"/>
    </row>
    <row r="13" spans="1:7" s="109" customFormat="1" ht="15" hidden="1" outlineLevel="1">
      <c r="A13" s="98" t="str">
        <f t="shared" si="0"/>
        <v>A.6.1.1.1.S.8.1</v>
      </c>
      <c r="B13" s="99" t="s">
        <v>250</v>
      </c>
      <c r="C13" s="112" t="s">
        <v>190</v>
      </c>
      <c r="D13" s="113" t="s">
        <v>22</v>
      </c>
      <c r="E13" s="107">
        <v>1850</v>
      </c>
      <c r="F13" s="108"/>
      <c r="G13" s="108">
        <f aca="true" t="shared" si="2" ref="G13:G18">E13*F13</f>
        <v>0</v>
      </c>
    </row>
    <row r="14" spans="1:7" s="109" customFormat="1" ht="15" hidden="1" outlineLevel="1">
      <c r="A14" s="98" t="str">
        <f t="shared" si="0"/>
        <v>A.6.1.1.1.S.8.2</v>
      </c>
      <c r="B14" s="99" t="s">
        <v>251</v>
      </c>
      <c r="C14" s="112" t="s">
        <v>192</v>
      </c>
      <c r="D14" s="113" t="s">
        <v>22</v>
      </c>
      <c r="E14" s="107">
        <v>710</v>
      </c>
      <c r="F14" s="108"/>
      <c r="G14" s="108">
        <f t="shared" si="2"/>
        <v>0</v>
      </c>
    </row>
    <row r="15" spans="1:7" s="109" customFormat="1" ht="140.25" hidden="1" outlineLevel="1">
      <c r="A15" s="98" t="str">
        <f t="shared" si="0"/>
        <v>A.6.1.1.1.S.9</v>
      </c>
      <c r="B15" s="99" t="s">
        <v>217</v>
      </c>
      <c r="C15" s="515" t="s">
        <v>3230</v>
      </c>
      <c r="D15" s="114" t="s">
        <v>91</v>
      </c>
      <c r="E15" s="107">
        <v>1</v>
      </c>
      <c r="F15" s="108"/>
      <c r="G15" s="108">
        <f t="shared" si="2"/>
        <v>0</v>
      </c>
    </row>
    <row r="16" spans="1:7" s="109" customFormat="1" ht="63.75" hidden="1" outlineLevel="1">
      <c r="A16" s="98" t="str">
        <f t="shared" si="0"/>
        <v>A.6.1.1.1.S.10</v>
      </c>
      <c r="B16" s="99" t="s">
        <v>218</v>
      </c>
      <c r="C16" s="115" t="s">
        <v>92</v>
      </c>
      <c r="D16" s="113" t="s">
        <v>22</v>
      </c>
      <c r="E16" s="107">
        <v>815</v>
      </c>
      <c r="F16" s="108"/>
      <c r="G16" s="108">
        <f t="shared" si="2"/>
        <v>0</v>
      </c>
    </row>
    <row r="17" spans="1:7" s="109" customFormat="1" ht="63.75" hidden="1" outlineLevel="1">
      <c r="A17" s="98" t="str">
        <f t="shared" si="0"/>
        <v>A.6.1.1.1.S.11</v>
      </c>
      <c r="B17" s="99" t="s">
        <v>219</v>
      </c>
      <c r="C17" s="105" t="s">
        <v>168</v>
      </c>
      <c r="D17" s="114" t="s">
        <v>90</v>
      </c>
      <c r="E17" s="107">
        <v>20</v>
      </c>
      <c r="F17" s="108"/>
      <c r="G17" s="108">
        <f t="shared" si="2"/>
        <v>0</v>
      </c>
    </row>
    <row r="18" spans="1:7" s="109" customFormat="1" ht="63.75" hidden="1" outlineLevel="1">
      <c r="A18" s="98" t="str">
        <f t="shared" si="0"/>
        <v>A.6.1.1.1.S.12</v>
      </c>
      <c r="B18" s="99" t="s">
        <v>220</v>
      </c>
      <c r="C18" s="112" t="s">
        <v>3530</v>
      </c>
      <c r="D18" s="113" t="s">
        <v>22</v>
      </c>
      <c r="E18" s="107">
        <v>3760</v>
      </c>
      <c r="F18" s="108"/>
      <c r="G18" s="108">
        <f t="shared" si="2"/>
        <v>0</v>
      </c>
    </row>
    <row r="19" spans="1:7" s="109" customFormat="1" ht="76.5" hidden="1" outlineLevel="1">
      <c r="A19" s="98" t="str">
        <f t="shared" si="0"/>
        <v>A.6.1.1.1.S.13</v>
      </c>
      <c r="B19" s="99" t="s">
        <v>221</v>
      </c>
      <c r="C19" s="105" t="s">
        <v>174</v>
      </c>
      <c r="D19" s="114"/>
      <c r="E19" s="107"/>
      <c r="F19" s="108"/>
      <c r="G19" s="108"/>
    </row>
    <row r="20" spans="1:7" s="109" customFormat="1" ht="15" hidden="1" outlineLevel="1">
      <c r="A20" s="98" t="str">
        <f t="shared" si="0"/>
        <v>A.6.1.1.1.S.13.1</v>
      </c>
      <c r="B20" s="99" t="s">
        <v>253</v>
      </c>
      <c r="C20" s="105" t="s">
        <v>276</v>
      </c>
      <c r="D20" s="114" t="s">
        <v>90</v>
      </c>
      <c r="E20" s="107">
        <v>75</v>
      </c>
      <c r="F20" s="108"/>
      <c r="G20" s="108">
        <f>E20*F20</f>
        <v>0</v>
      </c>
    </row>
    <row r="21" spans="1:7" s="109" customFormat="1" ht="15" hidden="1" outlineLevel="1">
      <c r="A21" s="98" t="str">
        <f t="shared" si="0"/>
        <v>A.6.1.1.1.S.13.2</v>
      </c>
      <c r="B21" s="99" t="s">
        <v>254</v>
      </c>
      <c r="C21" s="105" t="s">
        <v>277</v>
      </c>
      <c r="D21" s="114" t="s">
        <v>90</v>
      </c>
      <c r="E21" s="107">
        <v>40</v>
      </c>
      <c r="F21" s="108"/>
      <c r="G21" s="108">
        <f>E21*F21</f>
        <v>0</v>
      </c>
    </row>
    <row r="22" spans="1:7" s="109" customFormat="1" ht="51" hidden="1" outlineLevel="1">
      <c r="A22" s="98" t="str">
        <f t="shared" si="0"/>
        <v>A.6.1.1.1.S.14</v>
      </c>
      <c r="B22" s="99" t="s">
        <v>222</v>
      </c>
      <c r="C22" s="105" t="s">
        <v>411</v>
      </c>
      <c r="D22" s="114" t="s">
        <v>90</v>
      </c>
      <c r="E22" s="107">
        <v>20</v>
      </c>
      <c r="F22" s="108"/>
      <c r="G22" s="108">
        <f>E22*F22</f>
        <v>0</v>
      </c>
    </row>
    <row r="23" spans="1:7" s="109" customFormat="1" ht="63.75" hidden="1" outlineLevel="1">
      <c r="A23" s="98" t="str">
        <f t="shared" si="0"/>
        <v>A.6.1.1.1.S.15</v>
      </c>
      <c r="B23" s="99" t="s">
        <v>223</v>
      </c>
      <c r="C23" s="105" t="s">
        <v>3532</v>
      </c>
      <c r="D23" s="114" t="s">
        <v>90</v>
      </c>
      <c r="E23" s="107">
        <v>30</v>
      </c>
      <c r="F23" s="108"/>
      <c r="G23" s="108">
        <f>E23*F23</f>
        <v>0</v>
      </c>
    </row>
    <row r="24" spans="1:7" s="109" customFormat="1" ht="165.75" hidden="1" outlineLevel="1">
      <c r="A24" s="98" t="str">
        <f t="shared" si="0"/>
        <v>A.6.1.1.1.S.16</v>
      </c>
      <c r="B24" s="99" t="s">
        <v>224</v>
      </c>
      <c r="C24" s="112" t="s">
        <v>3533</v>
      </c>
      <c r="D24" s="113"/>
      <c r="E24" s="107"/>
      <c r="F24" s="108"/>
      <c r="G24" s="108"/>
    </row>
    <row r="25" spans="1:7" s="109" customFormat="1" ht="15" hidden="1" outlineLevel="1">
      <c r="A25" s="98" t="str">
        <f t="shared" si="0"/>
        <v>A.6.1.1.1.S.16.1</v>
      </c>
      <c r="B25" s="99" t="s">
        <v>255</v>
      </c>
      <c r="C25" s="116" t="s">
        <v>278</v>
      </c>
      <c r="D25" s="117" t="s">
        <v>25</v>
      </c>
      <c r="E25" s="107">
        <v>360</v>
      </c>
      <c r="F25" s="108"/>
      <c r="G25" s="108">
        <f>E25*F25</f>
        <v>0</v>
      </c>
    </row>
    <row r="26" spans="1:7" s="109" customFormat="1" ht="15" hidden="1" outlineLevel="1">
      <c r="A26" s="98" t="str">
        <f t="shared" si="0"/>
        <v>A.6.1.1.1.S.16.2</v>
      </c>
      <c r="B26" s="99" t="s">
        <v>256</v>
      </c>
      <c r="C26" s="118" t="s">
        <v>280</v>
      </c>
      <c r="D26" s="119" t="s">
        <v>90</v>
      </c>
      <c r="E26" s="107">
        <v>50</v>
      </c>
      <c r="F26" s="108"/>
      <c r="G26" s="108">
        <f>E26*F26</f>
        <v>0</v>
      </c>
    </row>
    <row r="27" spans="1:7" s="109" customFormat="1" ht="15" hidden="1" outlineLevel="1">
      <c r="A27" s="98" t="str">
        <f t="shared" si="0"/>
        <v>A.6.1.1.1.S.16.3</v>
      </c>
      <c r="B27" s="99" t="s">
        <v>257</v>
      </c>
      <c r="C27" s="118" t="s">
        <v>281</v>
      </c>
      <c r="D27" s="119" t="s">
        <v>90</v>
      </c>
      <c r="E27" s="107">
        <v>10</v>
      </c>
      <c r="F27" s="108"/>
      <c r="G27" s="108">
        <f>E27*F27</f>
        <v>0</v>
      </c>
    </row>
    <row r="28" spans="1:7" s="109" customFormat="1" ht="76.5" hidden="1" outlineLevel="1">
      <c r="A28" s="98" t="str">
        <f t="shared" si="0"/>
        <v>A.6.1.1.1.S.17</v>
      </c>
      <c r="B28" s="99" t="s">
        <v>225</v>
      </c>
      <c r="C28" s="120" t="s">
        <v>3136</v>
      </c>
      <c r="D28" s="121" t="s">
        <v>91</v>
      </c>
      <c r="E28" s="107">
        <v>1</v>
      </c>
      <c r="F28" s="108"/>
      <c r="G28" s="108">
        <f>E28*F28</f>
        <v>0</v>
      </c>
    </row>
    <row r="29" spans="1:7" s="109" customFormat="1" ht="102" hidden="1" outlineLevel="1">
      <c r="A29" s="98" t="str">
        <f t="shared" si="0"/>
        <v>A.6.1.1.1.S.18</v>
      </c>
      <c r="B29" s="99" t="s">
        <v>259</v>
      </c>
      <c r="C29" s="122" t="s">
        <v>3534</v>
      </c>
      <c r="D29" s="123" t="s">
        <v>24</v>
      </c>
      <c r="E29" s="107">
        <v>50</v>
      </c>
      <c r="F29" s="108"/>
      <c r="G29" s="108">
        <f>E29*F29</f>
        <v>0</v>
      </c>
    </row>
    <row r="30" spans="1:7" s="97" customFormat="1" ht="15" collapsed="1">
      <c r="A30" s="90" t="str">
        <f>B30</f>
        <v>A.6.1.1.2</v>
      </c>
      <c r="B30" s="91" t="s">
        <v>1376</v>
      </c>
      <c r="C30" s="92" t="s">
        <v>18</v>
      </c>
      <c r="D30" s="93"/>
      <c r="E30" s="124"/>
      <c r="F30" s="125"/>
      <c r="G30" s="96"/>
    </row>
    <row r="31" spans="1:7" s="109" customFormat="1" ht="76.5" hidden="1" outlineLevel="1">
      <c r="A31" s="98" t="str">
        <f aca="true" t="shared" si="3" ref="A31:A62">""&amp;$B$30&amp;"."&amp;B31&amp;""</f>
        <v>A.6.1.1.2.S.1</v>
      </c>
      <c r="B31" s="126" t="s">
        <v>206</v>
      </c>
      <c r="C31" s="115" t="s">
        <v>198</v>
      </c>
      <c r="D31" s="113"/>
      <c r="E31" s="107"/>
      <c r="F31" s="108"/>
      <c r="G31" s="108"/>
    </row>
    <row r="32" spans="1:7" s="109" customFormat="1" ht="15" hidden="1" outlineLevel="1">
      <c r="A32" s="98" t="str">
        <f t="shared" si="3"/>
        <v>A.6.1.1.2.S.1.1</v>
      </c>
      <c r="B32" s="126" t="s">
        <v>226</v>
      </c>
      <c r="C32" s="115" t="s">
        <v>196</v>
      </c>
      <c r="D32" s="113" t="s">
        <v>22</v>
      </c>
      <c r="E32" s="107">
        <v>3200</v>
      </c>
      <c r="F32" s="108"/>
      <c r="G32" s="108">
        <f>E32*F32</f>
        <v>0</v>
      </c>
    </row>
    <row r="33" spans="1:7" s="109" customFormat="1" ht="15" hidden="1" outlineLevel="1">
      <c r="A33" s="98" t="str">
        <f t="shared" si="3"/>
        <v>A.6.1.1.2.S.1.2</v>
      </c>
      <c r="B33" s="126" t="s">
        <v>227</v>
      </c>
      <c r="C33" s="115" t="s">
        <v>197</v>
      </c>
      <c r="D33" s="113" t="s">
        <v>22</v>
      </c>
      <c r="E33" s="107">
        <v>900</v>
      </c>
      <c r="F33" s="108"/>
      <c r="G33" s="108">
        <f>E33*F33</f>
        <v>0</v>
      </c>
    </row>
    <row r="34" spans="1:7" s="109" customFormat="1" ht="153" hidden="1" outlineLevel="1">
      <c r="A34" s="98" t="str">
        <f t="shared" si="3"/>
        <v>A.6.1.1.2.S.2</v>
      </c>
      <c r="B34" s="126" t="s">
        <v>207</v>
      </c>
      <c r="C34" s="115" t="s">
        <v>425</v>
      </c>
      <c r="D34" s="113"/>
      <c r="E34" s="107"/>
      <c r="F34" s="108"/>
      <c r="G34" s="108"/>
    </row>
    <row r="35" spans="1:7" s="109" customFormat="1" ht="15" hidden="1" outlineLevel="1">
      <c r="A35" s="98" t="str">
        <f t="shared" si="3"/>
        <v>A.6.1.1.2.S.2.1</v>
      </c>
      <c r="B35" s="126" t="s">
        <v>228</v>
      </c>
      <c r="C35" s="115" t="s">
        <v>282</v>
      </c>
      <c r="D35" s="113"/>
      <c r="E35" s="107"/>
      <c r="F35" s="108"/>
      <c r="G35" s="108"/>
    </row>
    <row r="36" spans="1:7" s="109" customFormat="1" ht="15" hidden="1" outlineLevel="1">
      <c r="A36" s="98" t="str">
        <f t="shared" si="3"/>
        <v>A.6.1.1.2.S.2.1.1</v>
      </c>
      <c r="B36" s="126" t="s">
        <v>229</v>
      </c>
      <c r="C36" s="115" t="s">
        <v>194</v>
      </c>
      <c r="D36" s="113" t="s">
        <v>25</v>
      </c>
      <c r="E36" s="107">
        <v>1940</v>
      </c>
      <c r="F36" s="108"/>
      <c r="G36" s="108">
        <f aca="true" t="shared" si="4" ref="G36:G42">E36*F36</f>
        <v>0</v>
      </c>
    </row>
    <row r="37" spans="1:7" s="109" customFormat="1" ht="15" hidden="1" outlineLevel="1">
      <c r="A37" s="98" t="str">
        <f t="shared" si="3"/>
        <v>A.6.1.1.2.S.2.1.2</v>
      </c>
      <c r="B37" s="126" t="s">
        <v>230</v>
      </c>
      <c r="C37" s="115" t="s">
        <v>192</v>
      </c>
      <c r="D37" s="113" t="s">
        <v>25</v>
      </c>
      <c r="E37" s="107">
        <v>960</v>
      </c>
      <c r="F37" s="108"/>
      <c r="G37" s="108">
        <f t="shared" si="4"/>
        <v>0</v>
      </c>
    </row>
    <row r="38" spans="1:7" s="109" customFormat="1" ht="15" hidden="1" outlineLevel="1">
      <c r="A38" s="98" t="str">
        <f t="shared" si="3"/>
        <v>A.6.1.1.2.S.2.2</v>
      </c>
      <c r="B38" s="126" t="s">
        <v>261</v>
      </c>
      <c r="C38" s="115" t="s">
        <v>283</v>
      </c>
      <c r="D38" s="113" t="s">
        <v>25</v>
      </c>
      <c r="E38" s="107">
        <v>40</v>
      </c>
      <c r="F38" s="108"/>
      <c r="G38" s="108">
        <f t="shared" si="4"/>
        <v>0</v>
      </c>
    </row>
    <row r="39" spans="1:7" s="109" customFormat="1" ht="63.75" hidden="1" outlineLevel="1">
      <c r="A39" s="98" t="str">
        <f t="shared" si="3"/>
        <v>A.6.1.1.2.S.3</v>
      </c>
      <c r="B39" s="126" t="s">
        <v>208</v>
      </c>
      <c r="C39" s="127" t="s">
        <v>3535</v>
      </c>
      <c r="D39" s="113" t="s">
        <v>22</v>
      </c>
      <c r="E39" s="107">
        <v>300</v>
      </c>
      <c r="F39" s="108"/>
      <c r="G39" s="108">
        <f t="shared" si="4"/>
        <v>0</v>
      </c>
    </row>
    <row r="40" spans="1:7" s="109" customFormat="1" ht="178.5" hidden="1" outlineLevel="1">
      <c r="A40" s="98" t="str">
        <f t="shared" si="3"/>
        <v>A.6.1.1.2.S.4</v>
      </c>
      <c r="B40" s="126" t="s">
        <v>209</v>
      </c>
      <c r="C40" s="115" t="s">
        <v>427</v>
      </c>
      <c r="D40" s="128" t="s">
        <v>24</v>
      </c>
      <c r="E40" s="107">
        <v>3630</v>
      </c>
      <c r="F40" s="108"/>
      <c r="G40" s="108">
        <f t="shared" si="4"/>
        <v>0</v>
      </c>
    </row>
    <row r="41" spans="1:7" s="109" customFormat="1" ht="191.25" hidden="1" outlineLevel="1">
      <c r="A41" s="98" t="str">
        <f t="shared" si="3"/>
        <v>A.6.1.1.2.S.5</v>
      </c>
      <c r="B41" s="126" t="s">
        <v>213</v>
      </c>
      <c r="C41" s="115" t="s">
        <v>426</v>
      </c>
      <c r="D41" s="128" t="s">
        <v>24</v>
      </c>
      <c r="E41" s="107">
        <v>363</v>
      </c>
      <c r="F41" s="108"/>
      <c r="G41" s="108">
        <f t="shared" si="4"/>
        <v>0</v>
      </c>
    </row>
    <row r="42" spans="1:7" s="109" customFormat="1" ht="76.5" hidden="1" outlineLevel="1">
      <c r="A42" s="98" t="str">
        <f t="shared" si="3"/>
        <v>A.6.1.1.2.S.6</v>
      </c>
      <c r="B42" s="126" t="s">
        <v>214</v>
      </c>
      <c r="C42" s="115" t="s">
        <v>1377</v>
      </c>
      <c r="D42" s="128" t="s">
        <v>24</v>
      </c>
      <c r="E42" s="107">
        <v>638</v>
      </c>
      <c r="F42" s="108"/>
      <c r="G42" s="108">
        <f t="shared" si="4"/>
        <v>0</v>
      </c>
    </row>
    <row r="43" spans="1:7" s="109" customFormat="1" ht="89.25" hidden="1" outlineLevel="1">
      <c r="A43" s="98" t="str">
        <f t="shared" si="3"/>
        <v>A.6.1.1.2.S.7</v>
      </c>
      <c r="B43" s="126" t="s">
        <v>215</v>
      </c>
      <c r="C43" s="129" t="s">
        <v>199</v>
      </c>
      <c r="D43" s="128"/>
      <c r="E43" s="107"/>
      <c r="F43" s="108"/>
      <c r="G43" s="108"/>
    </row>
    <row r="44" spans="1:7" s="109" customFormat="1" ht="15" hidden="1" outlineLevel="1">
      <c r="A44" s="98" t="str">
        <f t="shared" si="3"/>
        <v>A.6.1.1.2.S.7.1</v>
      </c>
      <c r="B44" s="126" t="s">
        <v>364</v>
      </c>
      <c r="C44" s="115" t="s">
        <v>196</v>
      </c>
      <c r="D44" s="128" t="s">
        <v>24</v>
      </c>
      <c r="E44" s="107">
        <v>710</v>
      </c>
      <c r="F44" s="108"/>
      <c r="G44" s="108">
        <f aca="true" t="shared" si="5" ref="G44:G51">E44*F44</f>
        <v>0</v>
      </c>
    </row>
    <row r="45" spans="1:7" s="109" customFormat="1" ht="15" hidden="1" outlineLevel="1">
      <c r="A45" s="98" t="str">
        <f t="shared" si="3"/>
        <v>A.6.1.1.2.S.7.2</v>
      </c>
      <c r="B45" s="126" t="s">
        <v>365</v>
      </c>
      <c r="C45" s="115" t="s">
        <v>197</v>
      </c>
      <c r="D45" s="128" t="s">
        <v>24</v>
      </c>
      <c r="E45" s="107">
        <v>222</v>
      </c>
      <c r="F45" s="108"/>
      <c r="G45" s="108">
        <f t="shared" si="5"/>
        <v>0</v>
      </c>
    </row>
    <row r="46" spans="1:7" s="109" customFormat="1" ht="127.5" hidden="1" outlineLevel="1">
      <c r="A46" s="98" t="str">
        <f t="shared" si="3"/>
        <v>A.6.1.1.2.S.8</v>
      </c>
      <c r="B46" s="126" t="s">
        <v>216</v>
      </c>
      <c r="C46" s="129" t="s">
        <v>3537</v>
      </c>
      <c r="D46" s="128"/>
      <c r="E46" s="107"/>
      <c r="F46" s="108"/>
      <c r="G46" s="108"/>
    </row>
    <row r="47" spans="1:7" s="109" customFormat="1" ht="15" hidden="1" outlineLevel="1">
      <c r="A47" s="98" t="str">
        <f t="shared" si="3"/>
        <v>A.6.1.1.2.S.8.1</v>
      </c>
      <c r="B47" s="126" t="s">
        <v>250</v>
      </c>
      <c r="C47" s="115" t="s">
        <v>196</v>
      </c>
      <c r="D47" s="128" t="s">
        <v>25</v>
      </c>
      <c r="E47" s="107">
        <v>2840</v>
      </c>
      <c r="F47" s="108"/>
      <c r="G47" s="108">
        <f t="shared" si="5"/>
        <v>0</v>
      </c>
    </row>
    <row r="48" spans="1:7" s="109" customFormat="1" ht="15" hidden="1" outlineLevel="1">
      <c r="A48" s="98" t="str">
        <f t="shared" si="3"/>
        <v>A.6.1.1.2.S.8.2</v>
      </c>
      <c r="B48" s="126" t="s">
        <v>251</v>
      </c>
      <c r="C48" s="115" t="s">
        <v>197</v>
      </c>
      <c r="D48" s="128" t="s">
        <v>25</v>
      </c>
      <c r="E48" s="107">
        <v>740</v>
      </c>
      <c r="F48" s="108"/>
      <c r="G48" s="108">
        <f t="shared" si="5"/>
        <v>0</v>
      </c>
    </row>
    <row r="49" spans="1:7" s="109" customFormat="1" ht="51" hidden="1" outlineLevel="1">
      <c r="A49" s="98" t="str">
        <f t="shared" si="3"/>
        <v>A.6.1.1.2.S.9</v>
      </c>
      <c r="B49" s="126" t="s">
        <v>217</v>
      </c>
      <c r="C49" s="112" t="s">
        <v>2845</v>
      </c>
      <c r="D49" s="128" t="s">
        <v>24</v>
      </c>
      <c r="E49" s="107">
        <v>204</v>
      </c>
      <c r="F49" s="108"/>
      <c r="G49" s="108">
        <f t="shared" si="5"/>
        <v>0</v>
      </c>
    </row>
    <row r="50" spans="1:7" s="109" customFormat="1" ht="51" hidden="1" outlineLevel="1">
      <c r="A50" s="98" t="str">
        <f t="shared" si="3"/>
        <v>A.6.1.1.2.S.10</v>
      </c>
      <c r="B50" s="126" t="s">
        <v>218</v>
      </c>
      <c r="C50" s="127" t="s">
        <v>3137</v>
      </c>
      <c r="D50" s="128" t="s">
        <v>24</v>
      </c>
      <c r="E50" s="107">
        <v>1220</v>
      </c>
      <c r="F50" s="108"/>
      <c r="G50" s="108">
        <f t="shared" si="5"/>
        <v>0</v>
      </c>
    </row>
    <row r="51" spans="1:7" s="109" customFormat="1" ht="63.75" hidden="1" outlineLevel="1">
      <c r="A51" s="98" t="str">
        <f t="shared" si="3"/>
        <v>A.6.1.1.2.S.11</v>
      </c>
      <c r="B51" s="126" t="s">
        <v>219</v>
      </c>
      <c r="C51" s="112" t="s">
        <v>2861</v>
      </c>
      <c r="D51" s="128" t="s">
        <v>24</v>
      </c>
      <c r="E51" s="107">
        <v>16</v>
      </c>
      <c r="F51" s="108"/>
      <c r="G51" s="108">
        <f t="shared" si="5"/>
        <v>0</v>
      </c>
    </row>
    <row r="52" spans="1:7" s="109" customFormat="1" ht="89.25" hidden="1" outlineLevel="1">
      <c r="A52" s="98" t="str">
        <f t="shared" si="3"/>
        <v>A.6.1.1.2.S.12</v>
      </c>
      <c r="B52" s="126" t="s">
        <v>220</v>
      </c>
      <c r="C52" s="129" t="s">
        <v>3556</v>
      </c>
      <c r="D52" s="128"/>
      <c r="E52" s="130"/>
      <c r="F52" s="108"/>
      <c r="G52" s="108"/>
    </row>
    <row r="53" spans="1:7" s="109" customFormat="1" ht="15" hidden="1" outlineLevel="1">
      <c r="A53" s="98" t="str">
        <f t="shared" si="3"/>
        <v>A.6.1.1.2.S.12.1</v>
      </c>
      <c r="B53" s="126" t="s">
        <v>300</v>
      </c>
      <c r="C53" s="112" t="s">
        <v>176</v>
      </c>
      <c r="D53" s="128" t="s">
        <v>24</v>
      </c>
      <c r="E53" s="107">
        <v>1275</v>
      </c>
      <c r="F53" s="108"/>
      <c r="G53" s="108">
        <f>E53*F53</f>
        <v>0</v>
      </c>
    </row>
    <row r="54" spans="1:7" s="109" customFormat="1" ht="15" hidden="1" outlineLevel="1">
      <c r="A54" s="98" t="str">
        <f t="shared" si="3"/>
        <v>A.6.1.1.2.S.12.2</v>
      </c>
      <c r="B54" s="126" t="s">
        <v>301</v>
      </c>
      <c r="C54" s="112" t="s">
        <v>177</v>
      </c>
      <c r="D54" s="128" t="s">
        <v>24</v>
      </c>
      <c r="E54" s="107">
        <v>210</v>
      </c>
      <c r="F54" s="108"/>
      <c r="G54" s="108">
        <f>E54*F54</f>
        <v>0</v>
      </c>
    </row>
    <row r="55" spans="1:7" s="109" customFormat="1" ht="76.5" hidden="1" outlineLevel="1">
      <c r="A55" s="98" t="str">
        <f t="shared" si="3"/>
        <v>A.6.1.1.2.S.13</v>
      </c>
      <c r="B55" s="126" t="s">
        <v>221</v>
      </c>
      <c r="C55" s="112" t="s">
        <v>2896</v>
      </c>
      <c r="D55" s="128" t="s">
        <v>24</v>
      </c>
      <c r="E55" s="107">
        <v>2</v>
      </c>
      <c r="F55" s="108"/>
      <c r="G55" s="108">
        <f>E55*F55</f>
        <v>0</v>
      </c>
    </row>
    <row r="56" spans="1:7" s="109" customFormat="1" ht="114.75" hidden="1" outlineLevel="1">
      <c r="A56" s="98" t="str">
        <f t="shared" si="3"/>
        <v>A.6.1.1.2.S.14</v>
      </c>
      <c r="B56" s="126" t="s">
        <v>222</v>
      </c>
      <c r="C56" s="112" t="s">
        <v>3560</v>
      </c>
      <c r="D56" s="128"/>
      <c r="E56" s="130"/>
      <c r="F56" s="108"/>
      <c r="G56" s="108"/>
    </row>
    <row r="57" spans="1:7" s="109" customFormat="1" ht="15" hidden="1" outlineLevel="1">
      <c r="A57" s="98" t="str">
        <f t="shared" si="3"/>
        <v>A.6.1.1.2.S.14.1</v>
      </c>
      <c r="B57" s="126" t="s">
        <v>406</v>
      </c>
      <c r="C57" s="112" t="s">
        <v>170</v>
      </c>
      <c r="D57" s="128" t="s">
        <v>24</v>
      </c>
      <c r="E57" s="107">
        <v>870</v>
      </c>
      <c r="F57" s="108"/>
      <c r="G57" s="108">
        <f aca="true" t="shared" si="6" ref="G57:G62">E57*F57</f>
        <v>0</v>
      </c>
    </row>
    <row r="58" spans="1:7" s="109" customFormat="1" ht="15" hidden="1" outlineLevel="1">
      <c r="A58" s="98" t="str">
        <f t="shared" si="3"/>
        <v>A.6.1.1.2.S.14.2</v>
      </c>
      <c r="B58" s="126" t="s">
        <v>407</v>
      </c>
      <c r="C58" s="112" t="s">
        <v>171</v>
      </c>
      <c r="D58" s="128" t="s">
        <v>24</v>
      </c>
      <c r="E58" s="107">
        <v>360</v>
      </c>
      <c r="F58" s="108"/>
      <c r="G58" s="108">
        <f t="shared" si="6"/>
        <v>0</v>
      </c>
    </row>
    <row r="59" spans="1:7" s="109" customFormat="1" ht="76.5" hidden="1" outlineLevel="1">
      <c r="A59" s="98" t="str">
        <f t="shared" si="3"/>
        <v>A.6.1.1.2.S.15</v>
      </c>
      <c r="B59" s="126" t="s">
        <v>223</v>
      </c>
      <c r="C59" s="122" t="s">
        <v>409</v>
      </c>
      <c r="D59" s="123" t="s">
        <v>24</v>
      </c>
      <c r="E59" s="107">
        <v>135</v>
      </c>
      <c r="F59" s="108"/>
      <c r="G59" s="108">
        <f t="shared" si="6"/>
        <v>0</v>
      </c>
    </row>
    <row r="60" spans="1:7" s="109" customFormat="1" ht="51" hidden="1" outlineLevel="1">
      <c r="A60" s="98" t="str">
        <f t="shared" si="3"/>
        <v>A.6.1.1.2.S.16</v>
      </c>
      <c r="B60" s="126" t="s">
        <v>224</v>
      </c>
      <c r="C60" s="129" t="s">
        <v>212</v>
      </c>
      <c r="D60" s="128" t="s">
        <v>25</v>
      </c>
      <c r="E60" s="107">
        <v>150</v>
      </c>
      <c r="F60" s="108"/>
      <c r="G60" s="108">
        <f t="shared" si="6"/>
        <v>0</v>
      </c>
    </row>
    <row r="61" spans="1:7" s="109" customFormat="1" ht="63.75" hidden="1" outlineLevel="1">
      <c r="A61" s="98" t="str">
        <f t="shared" si="3"/>
        <v>A.6.1.1.2.S.17</v>
      </c>
      <c r="B61" s="126" t="s">
        <v>225</v>
      </c>
      <c r="C61" s="129" t="s">
        <v>179</v>
      </c>
      <c r="D61" s="128" t="s">
        <v>25</v>
      </c>
      <c r="E61" s="107">
        <v>10</v>
      </c>
      <c r="F61" s="108"/>
      <c r="G61" s="108">
        <f t="shared" si="6"/>
        <v>0</v>
      </c>
    </row>
    <row r="62" spans="1:7" s="109" customFormat="1" ht="153" hidden="1" outlineLevel="1">
      <c r="A62" s="98" t="str">
        <f t="shared" si="3"/>
        <v>A.6.1.1.2.S.18</v>
      </c>
      <c r="B62" s="126" t="s">
        <v>259</v>
      </c>
      <c r="C62" s="129" t="s">
        <v>211</v>
      </c>
      <c r="D62" s="128" t="s">
        <v>24</v>
      </c>
      <c r="E62" s="107">
        <f>E42+E41+E40</f>
        <v>4631</v>
      </c>
      <c r="F62" s="131"/>
      <c r="G62" s="108">
        <f t="shared" si="6"/>
        <v>0</v>
      </c>
    </row>
    <row r="63" spans="1:7" s="97" customFormat="1" ht="15" collapsed="1">
      <c r="A63" s="90" t="str">
        <f>B63</f>
        <v>A.6.1.1.3</v>
      </c>
      <c r="B63" s="91" t="s">
        <v>1378</v>
      </c>
      <c r="C63" s="92" t="s">
        <v>19</v>
      </c>
      <c r="D63" s="93"/>
      <c r="E63" s="94"/>
      <c r="F63" s="95"/>
      <c r="G63" s="96"/>
    </row>
    <row r="64" spans="1:7" s="109" customFormat="1" ht="178.5" hidden="1" outlineLevel="1">
      <c r="A64" s="98" t="str">
        <f aca="true" t="shared" si="7" ref="A64:A85">""&amp;$B$63&amp;"."&amp;B64&amp;""</f>
        <v>A.6.1.1.3.S.1</v>
      </c>
      <c r="B64" s="126" t="s">
        <v>206</v>
      </c>
      <c r="C64" s="120" t="s">
        <v>3118</v>
      </c>
      <c r="D64" s="119"/>
      <c r="E64" s="132"/>
      <c r="F64" s="108"/>
      <c r="G64" s="108"/>
    </row>
    <row r="65" spans="1:7" s="109" customFormat="1" ht="15" hidden="1" outlineLevel="1">
      <c r="A65" s="98" t="str">
        <f t="shared" si="7"/>
        <v>A.6.1.1.3.S.1.1</v>
      </c>
      <c r="B65" s="126" t="s">
        <v>226</v>
      </c>
      <c r="C65" s="120" t="s">
        <v>452</v>
      </c>
      <c r="D65" s="119"/>
      <c r="E65" s="132"/>
      <c r="F65" s="108"/>
      <c r="G65" s="108"/>
    </row>
    <row r="66" spans="1:7" s="109" customFormat="1" ht="38.25" hidden="1" outlineLevel="1">
      <c r="A66" s="98" t="str">
        <f t="shared" si="7"/>
        <v>A.6.1.1.3.S.1.1.1</v>
      </c>
      <c r="B66" s="126" t="s">
        <v>237</v>
      </c>
      <c r="C66" s="112" t="s">
        <v>2768</v>
      </c>
      <c r="D66" s="119" t="s">
        <v>90</v>
      </c>
      <c r="E66" s="107">
        <v>40</v>
      </c>
      <c r="F66" s="108"/>
      <c r="G66" s="108">
        <f>E66*F66</f>
        <v>0</v>
      </c>
    </row>
    <row r="67" spans="1:7" s="109" customFormat="1" ht="38.25" hidden="1" outlineLevel="1">
      <c r="A67" s="98" t="str">
        <f t="shared" si="7"/>
        <v>A.6.1.1.3.S.1.1.2</v>
      </c>
      <c r="B67" s="126" t="s">
        <v>238</v>
      </c>
      <c r="C67" s="112" t="s">
        <v>419</v>
      </c>
      <c r="D67" s="119" t="s">
        <v>90</v>
      </c>
      <c r="E67" s="107">
        <v>2</v>
      </c>
      <c r="F67" s="108"/>
      <c r="G67" s="108">
        <f>E67*F67</f>
        <v>0</v>
      </c>
    </row>
    <row r="68" spans="1:7" s="109" customFormat="1" ht="76.5" hidden="1" outlineLevel="1">
      <c r="A68" s="98" t="str">
        <f t="shared" si="7"/>
        <v>A.6.1.1.3.S.2</v>
      </c>
      <c r="B68" s="126" t="s">
        <v>207</v>
      </c>
      <c r="C68" s="112" t="s">
        <v>3458</v>
      </c>
      <c r="D68" s="113"/>
      <c r="E68" s="107"/>
      <c r="F68" s="108"/>
      <c r="G68" s="108"/>
    </row>
    <row r="69" spans="1:7" s="109" customFormat="1" ht="15" hidden="1" outlineLevel="1">
      <c r="A69" s="98" t="str">
        <f t="shared" si="7"/>
        <v>A.6.1.1.3.S.2.1</v>
      </c>
      <c r="B69" s="126" t="s">
        <v>228</v>
      </c>
      <c r="C69" s="112" t="s">
        <v>288</v>
      </c>
      <c r="D69" s="119" t="s">
        <v>90</v>
      </c>
      <c r="E69" s="107">
        <v>5</v>
      </c>
      <c r="F69" s="108"/>
      <c r="G69" s="108">
        <f aca="true" t="shared" si="8" ref="G69:G75">E69*F69</f>
        <v>0</v>
      </c>
    </row>
    <row r="70" spans="1:7" s="109" customFormat="1" ht="15" hidden="1" outlineLevel="1">
      <c r="A70" s="98" t="str">
        <f t="shared" si="7"/>
        <v>A.6.1.1.3.S.2.2</v>
      </c>
      <c r="B70" s="126" t="s">
        <v>261</v>
      </c>
      <c r="C70" s="112" t="s">
        <v>289</v>
      </c>
      <c r="D70" s="119" t="s">
        <v>90</v>
      </c>
      <c r="E70" s="107">
        <v>53</v>
      </c>
      <c r="F70" s="108"/>
      <c r="G70" s="108">
        <f t="shared" si="8"/>
        <v>0</v>
      </c>
    </row>
    <row r="71" spans="1:7" s="109" customFormat="1" ht="89.25" hidden="1" outlineLevel="1">
      <c r="A71" s="98" t="str">
        <f t="shared" si="7"/>
        <v>A.6.1.1.3.S.3</v>
      </c>
      <c r="B71" s="126" t="s">
        <v>208</v>
      </c>
      <c r="C71" s="127" t="s">
        <v>3554</v>
      </c>
      <c r="D71" s="134" t="s">
        <v>24</v>
      </c>
      <c r="E71" s="107">
        <v>17.5</v>
      </c>
      <c r="F71" s="108"/>
      <c r="G71" s="108">
        <f t="shared" si="8"/>
        <v>0</v>
      </c>
    </row>
    <row r="72" spans="1:7" s="109" customFormat="1" ht="76.5" hidden="1" outlineLevel="1">
      <c r="A72" s="98" t="str">
        <f t="shared" si="7"/>
        <v>A.6.1.1.3.S.4</v>
      </c>
      <c r="B72" s="126" t="s">
        <v>209</v>
      </c>
      <c r="C72" s="120" t="s">
        <v>169</v>
      </c>
      <c r="D72" s="119" t="s">
        <v>91</v>
      </c>
      <c r="E72" s="107">
        <v>3</v>
      </c>
      <c r="F72" s="108"/>
      <c r="G72" s="108">
        <f t="shared" si="8"/>
        <v>0</v>
      </c>
    </row>
    <row r="73" spans="1:7" s="109" customFormat="1" ht="153" hidden="1" outlineLevel="1">
      <c r="A73" s="98" t="str">
        <f t="shared" si="7"/>
        <v>A.6.1.1.3.S.5</v>
      </c>
      <c r="B73" s="126" t="s">
        <v>213</v>
      </c>
      <c r="C73" s="127" t="s">
        <v>3550</v>
      </c>
      <c r="D73" s="135" t="s">
        <v>25</v>
      </c>
      <c r="E73" s="107">
        <v>50</v>
      </c>
      <c r="F73" s="108"/>
      <c r="G73" s="108">
        <f t="shared" si="8"/>
        <v>0</v>
      </c>
    </row>
    <row r="74" spans="1:7" s="109" customFormat="1" ht="102" hidden="1" outlineLevel="1">
      <c r="A74" s="98" t="str">
        <f t="shared" si="7"/>
        <v>A.6.1.1.3.S.6</v>
      </c>
      <c r="B74" s="126" t="s">
        <v>214</v>
      </c>
      <c r="C74" s="127" t="s">
        <v>3565</v>
      </c>
      <c r="D74" s="135" t="s">
        <v>25</v>
      </c>
      <c r="E74" s="107">
        <v>10</v>
      </c>
      <c r="F74" s="108"/>
      <c r="G74" s="108">
        <f t="shared" si="8"/>
        <v>0</v>
      </c>
    </row>
    <row r="75" spans="1:7" s="109" customFormat="1" ht="89.25" hidden="1" outlineLevel="1">
      <c r="A75" s="98" t="str">
        <f t="shared" si="7"/>
        <v>A.6.1.1.3.S.7</v>
      </c>
      <c r="B75" s="126" t="s">
        <v>215</v>
      </c>
      <c r="C75" s="127" t="s">
        <v>2898</v>
      </c>
      <c r="D75" s="135" t="s">
        <v>25</v>
      </c>
      <c r="E75" s="107">
        <v>10</v>
      </c>
      <c r="F75" s="108"/>
      <c r="G75" s="108">
        <f t="shared" si="8"/>
        <v>0</v>
      </c>
    </row>
    <row r="76" spans="1:7" s="109" customFormat="1" ht="89.25" hidden="1" outlineLevel="1">
      <c r="A76" s="98" t="str">
        <f t="shared" si="7"/>
        <v>A.6.1.1.3.S.8</v>
      </c>
      <c r="B76" s="126" t="s">
        <v>216</v>
      </c>
      <c r="C76" s="127" t="s">
        <v>3541</v>
      </c>
      <c r="D76" s="113"/>
      <c r="E76" s="107"/>
      <c r="F76" s="108"/>
      <c r="G76" s="108"/>
    </row>
    <row r="77" spans="1:7" s="109" customFormat="1" ht="15" hidden="1" outlineLevel="1">
      <c r="A77" s="98" t="str">
        <f t="shared" si="7"/>
        <v>A.6.1.1.3.S.8.1</v>
      </c>
      <c r="B77" s="126" t="s">
        <v>250</v>
      </c>
      <c r="C77" s="133" t="s">
        <v>3543</v>
      </c>
      <c r="D77" s="113" t="s">
        <v>22</v>
      </c>
      <c r="E77" s="107">
        <v>200</v>
      </c>
      <c r="F77" s="108"/>
      <c r="G77" s="108">
        <f aca="true" t="shared" si="9" ref="G77:G85">E77*F77</f>
        <v>0</v>
      </c>
    </row>
    <row r="78" spans="1:7" s="109" customFormat="1" ht="15" hidden="1" outlineLevel="1">
      <c r="A78" s="98" t="str">
        <f t="shared" si="7"/>
        <v>A.6.1.1.3.S.8.2</v>
      </c>
      <c r="B78" s="126" t="s">
        <v>251</v>
      </c>
      <c r="C78" s="133" t="s">
        <v>3544</v>
      </c>
      <c r="D78" s="113" t="s">
        <v>22</v>
      </c>
      <c r="E78" s="107">
        <v>10</v>
      </c>
      <c r="F78" s="108"/>
      <c r="G78" s="108">
        <f t="shared" si="9"/>
        <v>0</v>
      </c>
    </row>
    <row r="79" spans="1:7" s="109" customFormat="1" ht="89.25" hidden="1" outlineLevel="1">
      <c r="A79" s="98" t="str">
        <f t="shared" si="7"/>
        <v>A.6.1.1.3.S.9</v>
      </c>
      <c r="B79" s="126" t="s">
        <v>217</v>
      </c>
      <c r="C79" s="127" t="s">
        <v>2899</v>
      </c>
      <c r="D79" s="113"/>
      <c r="E79" s="107"/>
      <c r="F79" s="108"/>
      <c r="G79" s="108"/>
    </row>
    <row r="80" spans="1:7" s="654" customFormat="1" ht="15" hidden="1" outlineLevel="1">
      <c r="A80" s="98" t="str">
        <f t="shared" si="7"/>
        <v>A.6.1.1.3.S.9.1</v>
      </c>
      <c r="B80" s="126" t="s">
        <v>309</v>
      </c>
      <c r="C80" s="653" t="s">
        <v>3547</v>
      </c>
      <c r="D80" s="113" t="s">
        <v>22</v>
      </c>
      <c r="E80" s="107">
        <v>34</v>
      </c>
      <c r="F80" s="108"/>
      <c r="G80" s="108">
        <f t="shared" si="9"/>
        <v>0</v>
      </c>
    </row>
    <row r="81" spans="1:7" s="654" customFormat="1" ht="15" hidden="1" outlineLevel="1">
      <c r="A81" s="98" t="str">
        <f t="shared" si="7"/>
        <v>A.6.1.1.3.S.9.2</v>
      </c>
      <c r="B81" s="126" t="s">
        <v>310</v>
      </c>
      <c r="C81" s="653" t="s">
        <v>3548</v>
      </c>
      <c r="D81" s="113" t="s">
        <v>22</v>
      </c>
      <c r="E81" s="107">
        <v>34</v>
      </c>
      <c r="F81" s="108"/>
      <c r="G81" s="108">
        <f t="shared" si="9"/>
        <v>0</v>
      </c>
    </row>
    <row r="82" spans="1:7" s="654" customFormat="1" ht="15" hidden="1" outlineLevel="1">
      <c r="A82" s="98" t="str">
        <f t="shared" si="7"/>
        <v>A.6.1.1.3.S.9.3</v>
      </c>
      <c r="B82" s="126" t="s">
        <v>311</v>
      </c>
      <c r="C82" s="653" t="s">
        <v>3549</v>
      </c>
      <c r="D82" s="113" t="s">
        <v>22</v>
      </c>
      <c r="E82" s="107">
        <v>34</v>
      </c>
      <c r="F82" s="108"/>
      <c r="G82" s="108">
        <f t="shared" si="9"/>
        <v>0</v>
      </c>
    </row>
    <row r="83" spans="1:7" s="109" customFormat="1" ht="76.5" hidden="1" outlineLevel="1">
      <c r="A83" s="98" t="str">
        <f t="shared" si="7"/>
        <v>A.6.1.1.3.S.10</v>
      </c>
      <c r="B83" s="126" t="s">
        <v>218</v>
      </c>
      <c r="C83" s="105" t="s">
        <v>547</v>
      </c>
      <c r="D83" s="106" t="s">
        <v>25</v>
      </c>
      <c r="E83" s="107">
        <v>10</v>
      </c>
      <c r="F83" s="108"/>
      <c r="G83" s="108">
        <f t="shared" si="9"/>
        <v>0</v>
      </c>
    </row>
    <row r="84" spans="1:7" s="109" customFormat="1" ht="127.5" hidden="1" outlineLevel="1">
      <c r="A84" s="98" t="str">
        <f t="shared" si="7"/>
        <v>A.6.1.1.3.S.11</v>
      </c>
      <c r="B84" s="126" t="s">
        <v>219</v>
      </c>
      <c r="C84" s="120" t="s">
        <v>203</v>
      </c>
      <c r="D84" s="136" t="s">
        <v>22</v>
      </c>
      <c r="E84" s="107">
        <v>200</v>
      </c>
      <c r="F84" s="108"/>
      <c r="G84" s="108">
        <f t="shared" si="9"/>
        <v>0</v>
      </c>
    </row>
    <row r="85" spans="1:7" s="109" customFormat="1" ht="140.25" hidden="1" outlineLevel="1">
      <c r="A85" s="98" t="str">
        <f t="shared" si="7"/>
        <v>A.6.1.1.3.S.12</v>
      </c>
      <c r="B85" s="126" t="s">
        <v>220</v>
      </c>
      <c r="C85" s="120" t="s">
        <v>415</v>
      </c>
      <c r="D85" s="123" t="s">
        <v>24</v>
      </c>
      <c r="E85" s="107">
        <v>10</v>
      </c>
      <c r="F85" s="108"/>
      <c r="G85" s="108">
        <f t="shared" si="9"/>
        <v>0</v>
      </c>
    </row>
    <row r="86" spans="1:7" s="97" customFormat="1" ht="15" collapsed="1">
      <c r="A86" s="90" t="str">
        <f>B86</f>
        <v>A.6.1.1.4</v>
      </c>
      <c r="B86" s="91" t="s">
        <v>1379</v>
      </c>
      <c r="C86" s="92" t="s">
        <v>20</v>
      </c>
      <c r="D86" s="93"/>
      <c r="E86" s="124"/>
      <c r="F86" s="125"/>
      <c r="G86" s="96"/>
    </row>
    <row r="87" spans="1:7" s="109" customFormat="1" ht="153" hidden="1" outlineLevel="1">
      <c r="A87" s="98" t="str">
        <f aca="true" t="shared" si="10" ref="A87:A94">""&amp;$B$86&amp;"."&amp;B87&amp;""</f>
        <v>A.6.1.1.4.S.1</v>
      </c>
      <c r="B87" s="126" t="s">
        <v>206</v>
      </c>
      <c r="C87" s="112" t="s">
        <v>3140</v>
      </c>
      <c r="D87" s="128"/>
      <c r="E87" s="107"/>
      <c r="F87" s="108"/>
      <c r="G87" s="108"/>
    </row>
    <row r="88" spans="1:7" s="109" customFormat="1" ht="15" hidden="1" outlineLevel="1">
      <c r="A88" s="98" t="str">
        <f t="shared" si="10"/>
        <v>A.6.1.1.4.S.1.1</v>
      </c>
      <c r="B88" s="126" t="s">
        <v>226</v>
      </c>
      <c r="C88" s="112" t="s">
        <v>395</v>
      </c>
      <c r="D88" s="128"/>
      <c r="E88" s="107"/>
      <c r="F88" s="108"/>
      <c r="G88" s="108"/>
    </row>
    <row r="89" spans="1:7" s="109" customFormat="1" ht="15" hidden="1" outlineLevel="1">
      <c r="A89" s="98" t="str">
        <f t="shared" si="10"/>
        <v>A.6.1.1.4.S.1.1.1</v>
      </c>
      <c r="B89" s="126" t="s">
        <v>237</v>
      </c>
      <c r="C89" s="138" t="s">
        <v>431</v>
      </c>
      <c r="D89" s="128" t="s">
        <v>25</v>
      </c>
      <c r="E89" s="107">
        <v>1320</v>
      </c>
      <c r="F89" s="108"/>
      <c r="G89" s="108">
        <f>E89*F89</f>
        <v>0</v>
      </c>
    </row>
    <row r="90" spans="1:7" s="109" customFormat="1" ht="15" hidden="1" outlineLevel="1">
      <c r="A90" s="98" t="str">
        <f t="shared" si="10"/>
        <v>A.6.1.1.4.S.1.1.2</v>
      </c>
      <c r="B90" s="126" t="s">
        <v>238</v>
      </c>
      <c r="C90" s="138" t="s">
        <v>337</v>
      </c>
      <c r="D90" s="128" t="s">
        <v>25</v>
      </c>
      <c r="E90" s="107">
        <v>1320</v>
      </c>
      <c r="F90" s="108"/>
      <c r="G90" s="108">
        <f>E90*F90</f>
        <v>0</v>
      </c>
    </row>
    <row r="91" spans="1:7" s="109" customFormat="1" ht="127.5" hidden="1" outlineLevel="1">
      <c r="A91" s="98" t="str">
        <f t="shared" si="10"/>
        <v>A.6.1.1.4.S.2</v>
      </c>
      <c r="B91" s="126" t="s">
        <v>207</v>
      </c>
      <c r="C91" s="112" t="s">
        <v>2890</v>
      </c>
      <c r="D91" s="128"/>
      <c r="E91" s="107"/>
      <c r="F91" s="108"/>
      <c r="G91" s="108"/>
    </row>
    <row r="92" spans="1:7" s="109" customFormat="1" ht="25.5" hidden="1" outlineLevel="1">
      <c r="A92" s="98" t="str">
        <f t="shared" si="10"/>
        <v>A.6.1.1.4.S.2.1</v>
      </c>
      <c r="B92" s="126" t="s">
        <v>228</v>
      </c>
      <c r="C92" s="112" t="s">
        <v>432</v>
      </c>
      <c r="D92" s="128" t="s">
        <v>25</v>
      </c>
      <c r="E92" s="107">
        <v>3850</v>
      </c>
      <c r="F92" s="108"/>
      <c r="G92" s="108">
        <f>E92*F92</f>
        <v>0</v>
      </c>
    </row>
    <row r="93" spans="1:7" s="109" customFormat="1" ht="114.75" hidden="1" outlineLevel="1">
      <c r="A93" s="98" t="str">
        <f t="shared" si="10"/>
        <v>A.6.1.1.4.S.3</v>
      </c>
      <c r="B93" s="126" t="s">
        <v>208</v>
      </c>
      <c r="C93" s="112" t="s">
        <v>2891</v>
      </c>
      <c r="D93" s="128"/>
      <c r="E93" s="107"/>
      <c r="F93" s="108"/>
      <c r="G93" s="108"/>
    </row>
    <row r="94" spans="1:7" s="109" customFormat="1" ht="25.5" hidden="1" outlineLevel="1">
      <c r="A94" s="98" t="str">
        <f t="shared" si="10"/>
        <v>A.6.1.1.4.S.3.1</v>
      </c>
      <c r="B94" s="126" t="s">
        <v>244</v>
      </c>
      <c r="C94" s="112" t="s">
        <v>338</v>
      </c>
      <c r="D94" s="128" t="s">
        <v>25</v>
      </c>
      <c r="E94" s="107">
        <v>55</v>
      </c>
      <c r="F94" s="108"/>
      <c r="G94" s="108">
        <f>E94*F94</f>
        <v>0</v>
      </c>
    </row>
    <row r="95" spans="1:7" s="97" customFormat="1" ht="15" collapsed="1">
      <c r="A95" s="90" t="str">
        <f>B95</f>
        <v>A.6.1.1.5</v>
      </c>
      <c r="B95" s="91" t="s">
        <v>1380</v>
      </c>
      <c r="C95" s="92" t="s">
        <v>2835</v>
      </c>
      <c r="D95" s="93"/>
      <c r="E95" s="94"/>
      <c r="F95" s="95"/>
      <c r="G95" s="96"/>
    </row>
    <row r="96" spans="1:7" s="109" customFormat="1" ht="63.75" hidden="1" outlineLevel="1">
      <c r="A96" s="98" t="str">
        <f aca="true" t="shared" si="11" ref="A96:A128">""&amp;$B$95&amp;"."&amp;B96&amp;""</f>
        <v>A.6.1.1.5.S.1</v>
      </c>
      <c r="B96" s="139" t="s">
        <v>206</v>
      </c>
      <c r="C96" s="140" t="s">
        <v>438</v>
      </c>
      <c r="D96" s="113"/>
      <c r="E96" s="132"/>
      <c r="F96" s="108"/>
      <c r="G96" s="108"/>
    </row>
    <row r="97" spans="1:7" s="109" customFormat="1" ht="127.5" hidden="1" outlineLevel="1">
      <c r="A97" s="98" t="str">
        <f t="shared" si="11"/>
        <v>A.6.1.1.5.S.2</v>
      </c>
      <c r="B97" s="139" t="s">
        <v>207</v>
      </c>
      <c r="C97" s="112" t="s">
        <v>3509</v>
      </c>
      <c r="D97" s="113"/>
      <c r="E97" s="132"/>
      <c r="F97" s="108"/>
      <c r="G97" s="108"/>
    </row>
    <row r="98" spans="1:7" s="109" customFormat="1" ht="15" hidden="1" outlineLevel="1">
      <c r="A98" s="98" t="str">
        <f t="shared" si="11"/>
        <v>A.6.1.1.5.S.2.1</v>
      </c>
      <c r="B98" s="139" t="s">
        <v>228</v>
      </c>
      <c r="C98" s="112" t="s">
        <v>133</v>
      </c>
      <c r="D98" s="119" t="s">
        <v>90</v>
      </c>
      <c r="E98" s="107">
        <v>16</v>
      </c>
      <c r="F98" s="108"/>
      <c r="G98" s="108">
        <f>E98*F98</f>
        <v>0</v>
      </c>
    </row>
    <row r="99" spans="1:7" s="109" customFormat="1" ht="102" hidden="1" outlineLevel="1">
      <c r="A99" s="98" t="str">
        <f t="shared" si="11"/>
        <v>A.6.1.1.5.S.3</v>
      </c>
      <c r="B99" s="139" t="s">
        <v>208</v>
      </c>
      <c r="C99" s="112" t="s">
        <v>3486</v>
      </c>
      <c r="D99" s="113"/>
      <c r="E99" s="107"/>
      <c r="F99" s="108"/>
      <c r="G99" s="108"/>
    </row>
    <row r="100" spans="1:7" s="109" customFormat="1" ht="15" hidden="1" outlineLevel="1">
      <c r="A100" s="98" t="str">
        <f t="shared" si="11"/>
        <v>A.6.1.1.5.S.3.1</v>
      </c>
      <c r="B100" s="139" t="s">
        <v>244</v>
      </c>
      <c r="C100" s="141" t="s">
        <v>267</v>
      </c>
      <c r="D100" s="123" t="s">
        <v>22</v>
      </c>
      <c r="E100" s="107">
        <v>786</v>
      </c>
      <c r="F100" s="108"/>
      <c r="G100" s="108">
        <f>E100*F100</f>
        <v>0</v>
      </c>
    </row>
    <row r="101" spans="1:7" s="109" customFormat="1" ht="15" hidden="1" outlineLevel="1">
      <c r="A101" s="98" t="str">
        <f t="shared" si="11"/>
        <v>A.6.1.1.5.S.3.2</v>
      </c>
      <c r="B101" s="139" t="s">
        <v>245</v>
      </c>
      <c r="C101" s="141" t="s">
        <v>232</v>
      </c>
      <c r="D101" s="123" t="s">
        <v>22</v>
      </c>
      <c r="E101" s="107">
        <v>1064</v>
      </c>
      <c r="F101" s="108"/>
      <c r="G101" s="108">
        <f>E101*F101</f>
        <v>0</v>
      </c>
    </row>
    <row r="102" spans="1:7" s="109" customFormat="1" ht="76.5" hidden="1" outlineLevel="1">
      <c r="A102" s="98" t="str">
        <f t="shared" si="11"/>
        <v>A.6.1.1.5.S.4</v>
      </c>
      <c r="B102" s="139" t="s">
        <v>209</v>
      </c>
      <c r="C102" s="112" t="s">
        <v>2953</v>
      </c>
      <c r="D102" s="113"/>
      <c r="E102" s="107"/>
      <c r="F102" s="108"/>
      <c r="G102" s="108"/>
    </row>
    <row r="103" spans="1:7" s="109" customFormat="1" ht="15" hidden="1" outlineLevel="1">
      <c r="A103" s="98" t="str">
        <f t="shared" si="11"/>
        <v>A.6.1.1.5.S.4.1</v>
      </c>
      <c r="B103" s="139" t="s">
        <v>240</v>
      </c>
      <c r="C103" s="138" t="s">
        <v>1264</v>
      </c>
      <c r="D103" s="128" t="s">
        <v>90</v>
      </c>
      <c r="E103" s="107">
        <v>9</v>
      </c>
      <c r="F103" s="108"/>
      <c r="G103" s="108">
        <f>E103*F103</f>
        <v>0</v>
      </c>
    </row>
    <row r="104" spans="1:7" s="109" customFormat="1" ht="15" hidden="1" outlineLevel="1">
      <c r="A104" s="98" t="str">
        <f t="shared" si="11"/>
        <v>A.6.1.1.5.S.4.2</v>
      </c>
      <c r="B104" s="139" t="s">
        <v>260</v>
      </c>
      <c r="C104" s="138" t="s">
        <v>1265</v>
      </c>
      <c r="D104" s="128" t="s">
        <v>90</v>
      </c>
      <c r="E104" s="107">
        <v>8</v>
      </c>
      <c r="F104" s="108"/>
      <c r="G104" s="108">
        <f>E104*F104</f>
        <v>0</v>
      </c>
    </row>
    <row r="105" spans="1:7" s="109" customFormat="1" ht="15" hidden="1" outlineLevel="1">
      <c r="A105" s="98" t="str">
        <f t="shared" si="11"/>
        <v>A.6.1.1.5.S.4.3</v>
      </c>
      <c r="B105" s="139" t="s">
        <v>382</v>
      </c>
      <c r="C105" s="138" t="s">
        <v>1381</v>
      </c>
      <c r="D105" s="128" t="s">
        <v>90</v>
      </c>
      <c r="E105" s="107">
        <v>1</v>
      </c>
      <c r="F105" s="108"/>
      <c r="G105" s="108">
        <f>E105*F105</f>
        <v>0</v>
      </c>
    </row>
    <row r="106" spans="1:7" s="109" customFormat="1" ht="15" hidden="1" outlineLevel="1">
      <c r="A106" s="98" t="str">
        <f t="shared" si="11"/>
        <v>A.6.1.1.5.S.4.4</v>
      </c>
      <c r="B106" s="139" t="s">
        <v>392</v>
      </c>
      <c r="C106" s="138" t="s">
        <v>1266</v>
      </c>
      <c r="D106" s="128" t="s">
        <v>90</v>
      </c>
      <c r="E106" s="107">
        <v>11</v>
      </c>
      <c r="F106" s="108"/>
      <c r="G106" s="108">
        <f>E106*F106</f>
        <v>0</v>
      </c>
    </row>
    <row r="107" spans="1:7" s="109" customFormat="1" ht="15" hidden="1" outlineLevel="1">
      <c r="A107" s="98" t="str">
        <f t="shared" si="11"/>
        <v>A.6.1.1.5.S.4.5</v>
      </c>
      <c r="B107" s="139" t="s">
        <v>1382</v>
      </c>
      <c r="C107" s="138" t="s">
        <v>1267</v>
      </c>
      <c r="D107" s="128" t="s">
        <v>90</v>
      </c>
      <c r="E107" s="107">
        <v>4</v>
      </c>
      <c r="F107" s="108"/>
      <c r="G107" s="108">
        <f>E107*F107</f>
        <v>0</v>
      </c>
    </row>
    <row r="108" spans="1:7" s="109" customFormat="1" ht="63.75" hidden="1" outlineLevel="1">
      <c r="A108" s="98" t="str">
        <f t="shared" si="11"/>
        <v>A.6.1.1.5.S.5</v>
      </c>
      <c r="B108" s="139" t="s">
        <v>213</v>
      </c>
      <c r="C108" s="147" t="s">
        <v>3216</v>
      </c>
      <c r="D108" s="148"/>
      <c r="E108" s="107"/>
      <c r="F108" s="108"/>
      <c r="G108" s="108"/>
    </row>
    <row r="109" spans="1:7" s="109" customFormat="1" ht="15" hidden="1" outlineLevel="1">
      <c r="A109" s="98" t="str">
        <f t="shared" si="11"/>
        <v>A.6.1.1.5.S.5.1</v>
      </c>
      <c r="B109" s="139" t="s">
        <v>315</v>
      </c>
      <c r="C109" s="149" t="s">
        <v>303</v>
      </c>
      <c r="D109" s="113" t="s">
        <v>22</v>
      </c>
      <c r="E109" s="107">
        <v>200</v>
      </c>
      <c r="F109" s="108"/>
      <c r="G109" s="108">
        <f>E109*F109</f>
        <v>0</v>
      </c>
    </row>
    <row r="110" spans="1:7" s="109" customFormat="1" ht="15" hidden="1" outlineLevel="1">
      <c r="A110" s="98" t="str">
        <f t="shared" si="11"/>
        <v>A.6.1.1.5.S.5.2</v>
      </c>
      <c r="B110" s="139" t="s">
        <v>316</v>
      </c>
      <c r="C110" s="149" t="s">
        <v>304</v>
      </c>
      <c r="D110" s="113" t="s">
        <v>22</v>
      </c>
      <c r="E110" s="107">
        <v>350</v>
      </c>
      <c r="F110" s="108"/>
      <c r="G110" s="108">
        <f>E110*F110</f>
        <v>0</v>
      </c>
    </row>
    <row r="111" spans="1:7" s="109" customFormat="1" ht="51" hidden="1" outlineLevel="1">
      <c r="A111" s="98" t="str">
        <f t="shared" si="11"/>
        <v>A.6.1.1.5.S.6</v>
      </c>
      <c r="B111" s="139" t="s">
        <v>214</v>
      </c>
      <c r="C111" s="150" t="s">
        <v>2920</v>
      </c>
      <c r="D111" s="151" t="s">
        <v>90</v>
      </c>
      <c r="E111" s="107">
        <v>60</v>
      </c>
      <c r="F111" s="108"/>
      <c r="G111" s="108">
        <f>E111*F111</f>
        <v>0</v>
      </c>
    </row>
    <row r="112" spans="1:7" s="109" customFormat="1" ht="38.25" hidden="1" outlineLevel="1">
      <c r="A112" s="98" t="str">
        <f t="shared" si="11"/>
        <v>A.6.1.1.5.S.7</v>
      </c>
      <c r="B112" s="139" t="s">
        <v>215</v>
      </c>
      <c r="C112" s="150" t="s">
        <v>2921</v>
      </c>
      <c r="D112" s="151" t="s">
        <v>90</v>
      </c>
      <c r="E112" s="107">
        <v>60</v>
      </c>
      <c r="F112" s="108"/>
      <c r="G112" s="108">
        <f>E112*F112</f>
        <v>0</v>
      </c>
    </row>
    <row r="113" spans="1:7" s="109" customFormat="1" ht="38.25" hidden="1" outlineLevel="1">
      <c r="A113" s="98" t="str">
        <f t="shared" si="11"/>
        <v>A.6.1.1.5.S.8</v>
      </c>
      <c r="B113" s="139" t="s">
        <v>216</v>
      </c>
      <c r="C113" s="150" t="s">
        <v>2922</v>
      </c>
      <c r="D113" s="151" t="s">
        <v>90</v>
      </c>
      <c r="E113" s="107">
        <v>60</v>
      </c>
      <c r="F113" s="108"/>
      <c r="G113" s="108">
        <f>E113*F113</f>
        <v>0</v>
      </c>
    </row>
    <row r="114" spans="1:7" s="109" customFormat="1" ht="63.75" hidden="1" outlineLevel="1">
      <c r="A114" s="98" t="str">
        <f t="shared" si="11"/>
        <v>A.6.1.1.5.S.9</v>
      </c>
      <c r="B114" s="139" t="s">
        <v>217</v>
      </c>
      <c r="C114" s="150" t="s">
        <v>2923</v>
      </c>
      <c r="D114" s="151"/>
      <c r="E114" s="107">
        <v>15</v>
      </c>
      <c r="F114" s="108"/>
      <c r="G114" s="108"/>
    </row>
    <row r="115" spans="1:7" s="109" customFormat="1" ht="15" hidden="1" outlineLevel="1">
      <c r="A115" s="98" t="str">
        <f t="shared" si="11"/>
        <v>A.6.1.1.5.S.9.1</v>
      </c>
      <c r="B115" s="139" t="s">
        <v>309</v>
      </c>
      <c r="C115" s="147" t="s">
        <v>231</v>
      </c>
      <c r="D115" s="123" t="s">
        <v>22</v>
      </c>
      <c r="E115" s="107">
        <v>75</v>
      </c>
      <c r="F115" s="108"/>
      <c r="G115" s="108">
        <f>E115*F115</f>
        <v>0</v>
      </c>
    </row>
    <row r="116" spans="1:7" s="109" customFormat="1" ht="38.25" hidden="1" outlineLevel="1">
      <c r="A116" s="98" t="str">
        <f t="shared" si="11"/>
        <v>A.6.1.1.5.S.10</v>
      </c>
      <c r="B116" s="139" t="s">
        <v>218</v>
      </c>
      <c r="C116" s="152" t="s">
        <v>2921</v>
      </c>
      <c r="D116" s="153" t="s">
        <v>90</v>
      </c>
      <c r="E116" s="107">
        <v>15</v>
      </c>
      <c r="F116" s="108"/>
      <c r="G116" s="108">
        <f>E116*F116</f>
        <v>0</v>
      </c>
    </row>
    <row r="117" spans="1:7" s="109" customFormat="1" ht="38.25" hidden="1" outlineLevel="1">
      <c r="A117" s="98" t="str">
        <f t="shared" si="11"/>
        <v>A.6.1.1.5.S.11</v>
      </c>
      <c r="B117" s="139" t="s">
        <v>219</v>
      </c>
      <c r="C117" s="152" t="s">
        <v>2922</v>
      </c>
      <c r="D117" s="153" t="s">
        <v>90</v>
      </c>
      <c r="E117" s="107">
        <v>15</v>
      </c>
      <c r="F117" s="108"/>
      <c r="G117" s="108">
        <f>E117*F117</f>
        <v>0</v>
      </c>
    </row>
    <row r="118" spans="1:7" s="109" customFormat="1" ht="51" hidden="1" outlineLevel="1">
      <c r="A118" s="98" t="str">
        <f t="shared" si="11"/>
        <v>A.6.1.1.5.S.12</v>
      </c>
      <c r="B118" s="139" t="s">
        <v>220</v>
      </c>
      <c r="C118" s="152" t="s">
        <v>2924</v>
      </c>
      <c r="D118" s="153" t="s">
        <v>90</v>
      </c>
      <c r="E118" s="107">
        <v>15</v>
      </c>
      <c r="F118" s="108"/>
      <c r="G118" s="108">
        <f>E118*F118</f>
        <v>0</v>
      </c>
    </row>
    <row r="119" spans="1:7" s="109" customFormat="1" ht="204" hidden="1" outlineLevel="1">
      <c r="A119" s="98" t="str">
        <f t="shared" si="11"/>
        <v>A.6.1.1.5.S.13</v>
      </c>
      <c r="B119" s="139" t="s">
        <v>221</v>
      </c>
      <c r="C119" s="115" t="s">
        <v>3464</v>
      </c>
      <c r="D119" s="128"/>
      <c r="E119" s="107"/>
      <c r="F119" s="108"/>
      <c r="G119" s="108"/>
    </row>
    <row r="120" spans="1:7" s="109" customFormat="1" ht="15" hidden="1" outlineLevel="1">
      <c r="A120" s="98" t="str">
        <f t="shared" si="11"/>
        <v>A.6.1.1.5.S.13.1</v>
      </c>
      <c r="B120" s="139" t="s">
        <v>253</v>
      </c>
      <c r="C120" s="115" t="s">
        <v>157</v>
      </c>
      <c r="D120" s="153" t="s">
        <v>90</v>
      </c>
      <c r="E120" s="107">
        <v>5</v>
      </c>
      <c r="F120" s="108"/>
      <c r="G120" s="108">
        <f>E120*F120</f>
        <v>0</v>
      </c>
    </row>
    <row r="121" spans="1:7" s="109" customFormat="1" ht="140.25" hidden="1" outlineLevel="1">
      <c r="A121" s="98" t="str">
        <f t="shared" si="11"/>
        <v>A.6.1.1.5.S.14</v>
      </c>
      <c r="B121" s="139" t="s">
        <v>222</v>
      </c>
      <c r="C121" s="115" t="s">
        <v>3461</v>
      </c>
      <c r="D121" s="128"/>
      <c r="E121" s="107"/>
      <c r="F121" s="108"/>
      <c r="G121" s="108"/>
    </row>
    <row r="122" spans="1:7" s="109" customFormat="1" ht="15" hidden="1" outlineLevel="1">
      <c r="A122" s="98" t="str">
        <f t="shared" si="11"/>
        <v>A.6.1.1.5.S.14.1</v>
      </c>
      <c r="B122" s="139" t="s">
        <v>406</v>
      </c>
      <c r="C122" s="115" t="s">
        <v>160</v>
      </c>
      <c r="D122" s="153" t="s">
        <v>90</v>
      </c>
      <c r="E122" s="107">
        <v>43</v>
      </c>
      <c r="F122" s="108"/>
      <c r="G122" s="108">
        <f>E122*F122</f>
        <v>0</v>
      </c>
    </row>
    <row r="123" spans="1:7" s="109" customFormat="1" ht="15" hidden="1" outlineLevel="1">
      <c r="A123" s="98" t="str">
        <f t="shared" si="11"/>
        <v>A.6.1.1.5.S.14.2</v>
      </c>
      <c r="B123" s="139" t="s">
        <v>407</v>
      </c>
      <c r="C123" s="115" t="s">
        <v>1274</v>
      </c>
      <c r="D123" s="153" t="s">
        <v>90</v>
      </c>
      <c r="E123" s="107">
        <v>75</v>
      </c>
      <c r="F123" s="108"/>
      <c r="G123" s="108">
        <f>E123*F123</f>
        <v>0</v>
      </c>
    </row>
    <row r="124" spans="1:7" s="109" customFormat="1" ht="15" hidden="1" outlineLevel="1">
      <c r="A124" s="98" t="str">
        <f t="shared" si="11"/>
        <v>A.6.1.1.5.S.14.3</v>
      </c>
      <c r="B124" s="139" t="s">
        <v>435</v>
      </c>
      <c r="C124" s="115" t="s">
        <v>162</v>
      </c>
      <c r="D124" s="153" t="s">
        <v>90</v>
      </c>
      <c r="E124" s="107">
        <v>10</v>
      </c>
      <c r="F124" s="108"/>
      <c r="G124" s="108">
        <f>E124*F124</f>
        <v>0</v>
      </c>
    </row>
    <row r="125" spans="1:7" s="109" customFormat="1" ht="127.5" hidden="1" outlineLevel="1">
      <c r="A125" s="98" t="str">
        <f t="shared" si="11"/>
        <v>A.6.1.1.5.S.15</v>
      </c>
      <c r="B125" s="139" t="s">
        <v>223</v>
      </c>
      <c r="C125" s="159" t="s">
        <v>3223</v>
      </c>
      <c r="D125" s="113" t="s">
        <v>90</v>
      </c>
      <c r="E125" s="107">
        <v>10</v>
      </c>
      <c r="F125" s="108"/>
      <c r="G125" s="108">
        <f>E125*F125</f>
        <v>0</v>
      </c>
    </row>
    <row r="126" spans="1:7" s="109" customFormat="1" ht="102" hidden="1" outlineLevel="1">
      <c r="A126" s="98" t="str">
        <f t="shared" si="11"/>
        <v>A.6.1.1.5.S.16</v>
      </c>
      <c r="B126" s="298" t="s">
        <v>224</v>
      </c>
      <c r="C126" s="226" t="s">
        <v>3487</v>
      </c>
      <c r="D126" s="299"/>
      <c r="E126" s="300"/>
      <c r="F126" s="301"/>
      <c r="G126" s="301"/>
    </row>
    <row r="127" spans="1:7" s="109" customFormat="1" ht="15" hidden="1" outlineLevel="1">
      <c r="A127" s="98" t="str">
        <f t="shared" si="11"/>
        <v>A.6.1.1.5.S.16.1</v>
      </c>
      <c r="B127" s="298" t="s">
        <v>255</v>
      </c>
      <c r="C127" s="302" t="s">
        <v>1275</v>
      </c>
      <c r="D127" s="303" t="s">
        <v>90</v>
      </c>
      <c r="E127" s="300">
        <v>20</v>
      </c>
      <c r="F127" s="301"/>
      <c r="G127" s="301">
        <f>E127*F127</f>
        <v>0</v>
      </c>
    </row>
    <row r="128" spans="1:7" s="109" customFormat="1" ht="15" hidden="1" outlineLevel="1">
      <c r="A128" s="98" t="str">
        <f t="shared" si="11"/>
        <v>A.6.1.1.5.S.16.2</v>
      </c>
      <c r="B128" s="298" t="s">
        <v>256</v>
      </c>
      <c r="C128" s="302" t="s">
        <v>1276</v>
      </c>
      <c r="D128" s="303" t="s">
        <v>90</v>
      </c>
      <c r="E128" s="300">
        <v>15</v>
      </c>
      <c r="F128" s="301"/>
      <c r="G128" s="301">
        <f>E128*F128</f>
        <v>0</v>
      </c>
    </row>
    <row r="129" spans="1:7" s="97" customFormat="1" ht="15" collapsed="1">
      <c r="A129" s="90" t="str">
        <f>B129</f>
        <v>A.6.1.1.6</v>
      </c>
      <c r="B129" s="91" t="s">
        <v>1383</v>
      </c>
      <c r="C129" s="165" t="s">
        <v>117</v>
      </c>
      <c r="D129" s="166"/>
      <c r="E129" s="94"/>
      <c r="F129" s="95"/>
      <c r="G129" s="96"/>
    </row>
    <row r="130" spans="1:7" s="109" customFormat="1" ht="114.75" hidden="1" outlineLevel="1">
      <c r="A130" s="98" t="str">
        <f aca="true" t="shared" si="12" ref="A130:A141">""&amp;$B$129&amp;"."&amp;B130&amp;""</f>
        <v>A.6.1.1.6.S.1</v>
      </c>
      <c r="B130" s="139" t="s">
        <v>206</v>
      </c>
      <c r="C130" s="112" t="s">
        <v>1278</v>
      </c>
      <c r="D130" s="113"/>
      <c r="E130" s="107"/>
      <c r="F130" s="108"/>
      <c r="G130" s="108"/>
    </row>
    <row r="131" spans="1:7" s="109" customFormat="1" ht="15" hidden="1" outlineLevel="1">
      <c r="A131" s="98" t="str">
        <f t="shared" si="12"/>
        <v>A.6.1.1.6.S.1.1</v>
      </c>
      <c r="B131" s="139" t="s">
        <v>226</v>
      </c>
      <c r="C131" s="112" t="s">
        <v>133</v>
      </c>
      <c r="D131" s="119" t="s">
        <v>90</v>
      </c>
      <c r="E131" s="107">
        <f>E98</f>
        <v>16</v>
      </c>
      <c r="F131" s="108"/>
      <c r="G131" s="108">
        <f>E131*F131</f>
        <v>0</v>
      </c>
    </row>
    <row r="132" spans="1:7" s="109" customFormat="1" ht="89.25" hidden="1" outlineLevel="1">
      <c r="A132" s="98" t="str">
        <f t="shared" si="12"/>
        <v>A.6.1.1.6.S.2</v>
      </c>
      <c r="B132" s="139" t="s">
        <v>207</v>
      </c>
      <c r="C132" s="112" t="s">
        <v>1279</v>
      </c>
      <c r="D132" s="113"/>
      <c r="E132" s="107"/>
      <c r="F132" s="108"/>
      <c r="G132" s="108"/>
    </row>
    <row r="133" spans="1:7" s="109" customFormat="1" ht="15" hidden="1" outlineLevel="1">
      <c r="A133" s="98" t="str">
        <f t="shared" si="12"/>
        <v>A.6.1.1.6.S.2.1</v>
      </c>
      <c r="B133" s="139" t="s">
        <v>228</v>
      </c>
      <c r="C133" s="141" t="s">
        <v>267</v>
      </c>
      <c r="D133" s="123" t="s">
        <v>22</v>
      </c>
      <c r="E133" s="107">
        <f>E100</f>
        <v>786</v>
      </c>
      <c r="F133" s="108"/>
      <c r="G133" s="108">
        <f>E133*F133</f>
        <v>0</v>
      </c>
    </row>
    <row r="134" spans="1:7" s="109" customFormat="1" ht="15" hidden="1" outlineLevel="1">
      <c r="A134" s="98" t="str">
        <f t="shared" si="12"/>
        <v>A.6.1.1.6.S.2.2</v>
      </c>
      <c r="B134" s="139" t="s">
        <v>261</v>
      </c>
      <c r="C134" s="141" t="s">
        <v>232</v>
      </c>
      <c r="D134" s="123" t="s">
        <v>22</v>
      </c>
      <c r="E134" s="107">
        <f>E101</f>
        <v>1064</v>
      </c>
      <c r="F134" s="108"/>
      <c r="G134" s="108">
        <f>E134*F134</f>
        <v>0</v>
      </c>
    </row>
    <row r="135" spans="1:7" s="109" customFormat="1" ht="63.75" hidden="1" outlineLevel="1">
      <c r="A135" s="98" t="str">
        <f t="shared" si="12"/>
        <v>A.6.1.1.6.S.3</v>
      </c>
      <c r="B135" s="139" t="s">
        <v>208</v>
      </c>
      <c r="C135" s="112" t="s">
        <v>1281</v>
      </c>
      <c r="D135" s="128"/>
      <c r="E135" s="167"/>
      <c r="F135" s="108"/>
      <c r="G135" s="108"/>
    </row>
    <row r="136" spans="1:7" s="109" customFormat="1" ht="15" hidden="1" outlineLevel="1">
      <c r="A136" s="98" t="str">
        <f t="shared" si="12"/>
        <v>A.6.1.1.6.S.3.1</v>
      </c>
      <c r="B136" s="139" t="s">
        <v>244</v>
      </c>
      <c r="C136" s="138" t="s">
        <v>384</v>
      </c>
      <c r="D136" s="128" t="s">
        <v>90</v>
      </c>
      <c r="E136" s="107">
        <f>E103+E104+E105</f>
        <v>18</v>
      </c>
      <c r="F136" s="108"/>
      <c r="G136" s="108">
        <f>E136*F136</f>
        <v>0</v>
      </c>
    </row>
    <row r="137" spans="1:7" s="109" customFormat="1" ht="15" hidden="1" outlineLevel="1">
      <c r="A137" s="98" t="str">
        <f t="shared" si="12"/>
        <v>A.6.1.1.6.S.3.2</v>
      </c>
      <c r="B137" s="139" t="s">
        <v>245</v>
      </c>
      <c r="C137" s="138" t="s">
        <v>385</v>
      </c>
      <c r="D137" s="128" t="s">
        <v>90</v>
      </c>
      <c r="E137" s="107">
        <f>E106+E107</f>
        <v>15</v>
      </c>
      <c r="F137" s="108"/>
      <c r="G137" s="108">
        <f>E137*F137</f>
        <v>0</v>
      </c>
    </row>
    <row r="138" spans="1:7" s="109" customFormat="1" ht="38.25" hidden="1" outlineLevel="1">
      <c r="A138" s="98" t="str">
        <f t="shared" si="12"/>
        <v>A.6.1.1.6.S.4</v>
      </c>
      <c r="B138" s="139" t="s">
        <v>209</v>
      </c>
      <c r="C138" s="142" t="s">
        <v>1283</v>
      </c>
      <c r="D138" s="128" t="s">
        <v>90</v>
      </c>
      <c r="E138" s="107">
        <v>10</v>
      </c>
      <c r="F138" s="108"/>
      <c r="G138" s="108">
        <f>E138*F138</f>
        <v>0</v>
      </c>
    </row>
    <row r="139" spans="1:7" s="305" customFormat="1" ht="102" hidden="1" outlineLevel="1">
      <c r="A139" s="98" t="str">
        <f t="shared" si="12"/>
        <v>A.6.1.1.6.S.5</v>
      </c>
      <c r="B139" s="298" t="s">
        <v>213</v>
      </c>
      <c r="C139" s="226" t="s">
        <v>3488</v>
      </c>
      <c r="D139" s="299"/>
      <c r="E139" s="300"/>
      <c r="F139" s="301"/>
      <c r="G139" s="301"/>
    </row>
    <row r="140" spans="1:7" s="305" customFormat="1" ht="15" hidden="1" outlineLevel="1">
      <c r="A140" s="98" t="str">
        <f t="shared" si="12"/>
        <v>A.6.1.1.6.S.5.1</v>
      </c>
      <c r="B140" s="298" t="s">
        <v>315</v>
      </c>
      <c r="C140" s="302" t="s">
        <v>1275</v>
      </c>
      <c r="D140" s="303" t="s">
        <v>90</v>
      </c>
      <c r="E140" s="300">
        <v>20</v>
      </c>
      <c r="F140" s="301"/>
      <c r="G140" s="301">
        <f>E140*F140</f>
        <v>0</v>
      </c>
    </row>
    <row r="141" spans="1:7" s="305" customFormat="1" ht="15" hidden="1" outlineLevel="1">
      <c r="A141" s="98" t="str">
        <f t="shared" si="12"/>
        <v>A.6.1.1.6.S.5.2</v>
      </c>
      <c r="B141" s="298" t="s">
        <v>316</v>
      </c>
      <c r="C141" s="302" t="s">
        <v>1276</v>
      </c>
      <c r="D141" s="303" t="s">
        <v>90</v>
      </c>
      <c r="E141" s="300">
        <v>15</v>
      </c>
      <c r="F141" s="301"/>
      <c r="G141" s="301">
        <f>E141*F141</f>
        <v>0</v>
      </c>
    </row>
    <row r="142" spans="1:7" s="97" customFormat="1" ht="15" collapsed="1">
      <c r="A142" s="90" t="str">
        <f>B142</f>
        <v>A.6.1.1.7</v>
      </c>
      <c r="B142" s="91" t="s">
        <v>1384</v>
      </c>
      <c r="C142" s="169" t="s">
        <v>119</v>
      </c>
      <c r="D142" s="170"/>
      <c r="E142" s="94"/>
      <c r="F142" s="95"/>
      <c r="G142" s="96"/>
    </row>
    <row r="143" spans="1:7" s="109" customFormat="1" ht="127.5" hidden="1" outlineLevel="1">
      <c r="A143" s="98" t="str">
        <f>""&amp;$B$142&amp;"."&amp;B143&amp;""</f>
        <v>A.6.1.1.7.S.1</v>
      </c>
      <c r="B143" s="139" t="s">
        <v>206</v>
      </c>
      <c r="C143" s="112" t="s">
        <v>234</v>
      </c>
      <c r="D143" s="113"/>
      <c r="E143" s="132"/>
      <c r="F143" s="108"/>
      <c r="G143" s="108"/>
    </row>
    <row r="144" spans="1:7" s="109" customFormat="1" ht="15" hidden="1" outlineLevel="1">
      <c r="A144" s="98" t="str">
        <f>""&amp;$B$142&amp;"."&amp;B144&amp;""</f>
        <v>A.6.1.1.7.S.1.1</v>
      </c>
      <c r="B144" s="139" t="s">
        <v>226</v>
      </c>
      <c r="C144" s="141" t="s">
        <v>1285</v>
      </c>
      <c r="D144" s="171" t="s">
        <v>22</v>
      </c>
      <c r="E144" s="172">
        <f>E109+E110</f>
        <v>550</v>
      </c>
      <c r="F144" s="108"/>
      <c r="G144" s="108">
        <f>E144*F144</f>
        <v>0</v>
      </c>
    </row>
    <row r="145" spans="1:7" s="109" customFormat="1" ht="15" hidden="1" outlineLevel="1">
      <c r="A145" s="98" t="str">
        <f>""&amp;$B$142&amp;"."&amp;B145&amp;""</f>
        <v>A.6.1.1.7.S.1.2</v>
      </c>
      <c r="B145" s="139" t="s">
        <v>227</v>
      </c>
      <c r="C145" s="141" t="s">
        <v>267</v>
      </c>
      <c r="D145" s="171" t="s">
        <v>22</v>
      </c>
      <c r="E145" s="172">
        <f>E100</f>
        <v>786</v>
      </c>
      <c r="F145" s="108"/>
      <c r="G145" s="108">
        <f>E145*F145</f>
        <v>0</v>
      </c>
    </row>
    <row r="146" spans="1:7" s="109" customFormat="1" ht="15" hidden="1" outlineLevel="1">
      <c r="A146" s="98" t="str">
        <f>""&amp;$B$142&amp;"."&amp;B146&amp;""</f>
        <v>A.6.1.1.7.S.1.3</v>
      </c>
      <c r="B146" s="139" t="s">
        <v>265</v>
      </c>
      <c r="C146" s="141" t="s">
        <v>232</v>
      </c>
      <c r="D146" s="171" t="s">
        <v>22</v>
      </c>
      <c r="E146" s="172">
        <f>E101</f>
        <v>1064</v>
      </c>
      <c r="F146" s="108"/>
      <c r="G146" s="108">
        <f>E146*F146</f>
        <v>0</v>
      </c>
    </row>
    <row r="147" spans="1:7" s="109" customFormat="1" ht="102" hidden="1" outlineLevel="1">
      <c r="A147" s="98" t="str">
        <f>""&amp;$B$142&amp;"."&amp;B147&amp;""</f>
        <v>A.6.1.1.7.S.2</v>
      </c>
      <c r="B147" s="139" t="s">
        <v>207</v>
      </c>
      <c r="C147" s="112" t="s">
        <v>156</v>
      </c>
      <c r="D147" s="113" t="s">
        <v>22</v>
      </c>
      <c r="E147" s="107">
        <v>1850</v>
      </c>
      <c r="F147" s="108"/>
      <c r="G147" s="108">
        <f>E147*F147</f>
        <v>0</v>
      </c>
    </row>
    <row r="148" spans="1:7" s="97" customFormat="1" ht="15" collapsed="1">
      <c r="A148" s="90" t="str">
        <f>B148</f>
        <v>A.6.1.1.8</v>
      </c>
      <c r="B148" s="91" t="s">
        <v>1385</v>
      </c>
      <c r="C148" s="169" t="s">
        <v>118</v>
      </c>
      <c r="D148" s="170"/>
      <c r="E148" s="94"/>
      <c r="F148" s="95"/>
      <c r="G148" s="96"/>
    </row>
    <row r="149" spans="1:7" s="109" customFormat="1" ht="63.75" hidden="1" outlineLevel="1">
      <c r="A149" s="98" t="str">
        <f aca="true" t="shared" si="13" ref="A149:A156">""&amp;$B$148&amp;"."&amp;B149&amp;""</f>
        <v>A.6.1.1.8.S.1</v>
      </c>
      <c r="B149" s="139" t="s">
        <v>206</v>
      </c>
      <c r="C149" s="112" t="s">
        <v>3328</v>
      </c>
      <c r="D149" s="113"/>
      <c r="E149" s="107"/>
      <c r="F149" s="108"/>
      <c r="G149" s="108"/>
    </row>
    <row r="150" spans="1:7" s="109" customFormat="1" ht="76.5" hidden="1" outlineLevel="1">
      <c r="A150" s="98" t="str">
        <f t="shared" si="13"/>
        <v>A.6.1.1.8.S.1.1</v>
      </c>
      <c r="B150" s="139" t="s">
        <v>226</v>
      </c>
      <c r="C150" s="174" t="s">
        <v>182</v>
      </c>
      <c r="D150" s="113" t="s">
        <v>90</v>
      </c>
      <c r="E150" s="107">
        <f>40</f>
        <v>40</v>
      </c>
      <c r="F150" s="108"/>
      <c r="G150" s="108">
        <f>E150*F150</f>
        <v>0</v>
      </c>
    </row>
    <row r="151" spans="1:7" s="109" customFormat="1" ht="76.5" hidden="1" outlineLevel="1">
      <c r="A151" s="98" t="str">
        <f t="shared" si="13"/>
        <v>A.6.1.1.8.S.1.2</v>
      </c>
      <c r="B151" s="139" t="s">
        <v>227</v>
      </c>
      <c r="C151" s="174" t="s">
        <v>183</v>
      </c>
      <c r="D151" s="113" t="s">
        <v>90</v>
      </c>
      <c r="E151" s="107">
        <v>35</v>
      </c>
      <c r="F151" s="108"/>
      <c r="G151" s="108">
        <f>E151*F151</f>
        <v>0</v>
      </c>
    </row>
    <row r="152" spans="1:7" s="109" customFormat="1" ht="63.75" hidden="1" outlineLevel="1">
      <c r="A152" s="98" t="str">
        <f t="shared" si="13"/>
        <v>A.6.1.1.8.S.2</v>
      </c>
      <c r="B152" s="139" t="s">
        <v>207</v>
      </c>
      <c r="C152" s="175" t="s">
        <v>3206</v>
      </c>
      <c r="D152" s="148"/>
      <c r="E152" s="130"/>
      <c r="F152" s="108"/>
      <c r="G152" s="108"/>
    </row>
    <row r="153" spans="1:7" s="109" customFormat="1" ht="38.25" hidden="1" outlineLevel="1">
      <c r="A153" s="98" t="str">
        <f t="shared" si="13"/>
        <v>A.6.1.1.8.S.2.1</v>
      </c>
      <c r="B153" s="139" t="s">
        <v>228</v>
      </c>
      <c r="C153" s="176" t="s">
        <v>388</v>
      </c>
      <c r="D153" s="119" t="s">
        <v>90</v>
      </c>
      <c r="E153" s="107">
        <v>30</v>
      </c>
      <c r="F153" s="108"/>
      <c r="G153" s="108">
        <f>E153*F153</f>
        <v>0</v>
      </c>
    </row>
    <row r="154" spans="1:7" s="109" customFormat="1" ht="38.25" hidden="1" outlineLevel="1">
      <c r="A154" s="98" t="str">
        <f t="shared" si="13"/>
        <v>A.6.1.1.8.S.2.2</v>
      </c>
      <c r="B154" s="139" t="s">
        <v>261</v>
      </c>
      <c r="C154" s="176" t="s">
        <v>389</v>
      </c>
      <c r="D154" s="119" t="s">
        <v>90</v>
      </c>
      <c r="E154" s="107">
        <v>30</v>
      </c>
      <c r="F154" s="108"/>
      <c r="G154" s="108">
        <f>E154*F154</f>
        <v>0</v>
      </c>
    </row>
    <row r="155" spans="1:7" s="109" customFormat="1" ht="38.25" hidden="1" outlineLevel="1">
      <c r="A155" s="98" t="str">
        <f t="shared" si="13"/>
        <v>A.6.1.1.8.S.2.3</v>
      </c>
      <c r="B155" s="139" t="s">
        <v>367</v>
      </c>
      <c r="C155" s="176" t="s">
        <v>390</v>
      </c>
      <c r="D155" s="119" t="s">
        <v>90</v>
      </c>
      <c r="E155" s="107">
        <v>15</v>
      </c>
      <c r="F155" s="108"/>
      <c r="G155" s="108">
        <f>E155*F155</f>
        <v>0</v>
      </c>
    </row>
    <row r="156" spans="1:7" s="109" customFormat="1" ht="204" hidden="1" outlineLevel="1">
      <c r="A156" s="98" t="str">
        <f t="shared" si="13"/>
        <v>A.6.1.1.8.S.3</v>
      </c>
      <c r="B156" s="139" t="s">
        <v>208</v>
      </c>
      <c r="C156" s="120" t="s">
        <v>3333</v>
      </c>
      <c r="D156" s="119" t="s">
        <v>90</v>
      </c>
      <c r="E156" s="107">
        <v>75</v>
      </c>
      <c r="F156" s="108"/>
      <c r="G156" s="108">
        <f>E156*F156</f>
        <v>0</v>
      </c>
    </row>
    <row r="157" spans="1:7" s="97" customFormat="1" ht="15" collapsed="1">
      <c r="A157" s="90" t="str">
        <f>B157</f>
        <v>A.6.1.1.9</v>
      </c>
      <c r="B157" s="91" t="s">
        <v>1386</v>
      </c>
      <c r="C157" s="92" t="s">
        <v>21</v>
      </c>
      <c r="D157" s="93"/>
      <c r="E157" s="94"/>
      <c r="F157" s="95"/>
      <c r="G157" s="96"/>
    </row>
    <row r="158" spans="1:7" s="104" customFormat="1" ht="15" hidden="1" outlineLevel="1">
      <c r="A158" s="98" t="str">
        <f aca="true" t="shared" si="14" ref="A158:A178">""&amp;$B$157&amp;"."&amp;B158&amp;""</f>
        <v>A.6.1.1.9.S.1</v>
      </c>
      <c r="B158" s="139" t="s">
        <v>206</v>
      </c>
      <c r="C158" s="100" t="s">
        <v>210</v>
      </c>
      <c r="D158" s="101"/>
      <c r="E158" s="102"/>
      <c r="F158" s="103"/>
      <c r="G158" s="103"/>
    </row>
    <row r="159" spans="1:7" s="109" customFormat="1" ht="127.5" hidden="1" outlineLevel="1">
      <c r="A159" s="98" t="str">
        <f t="shared" si="14"/>
        <v>A.6.1.1.9.S.2</v>
      </c>
      <c r="B159" s="139" t="s">
        <v>207</v>
      </c>
      <c r="C159" s="105" t="s">
        <v>3490</v>
      </c>
      <c r="D159" s="114"/>
      <c r="E159" s="107"/>
      <c r="F159" s="108"/>
      <c r="G159" s="108"/>
    </row>
    <row r="160" spans="1:7" s="109" customFormat="1" ht="15" hidden="1" outlineLevel="1">
      <c r="A160" s="98" t="str">
        <f t="shared" si="14"/>
        <v>A.6.1.1.9.S.2.1</v>
      </c>
      <c r="B160" s="139" t="s">
        <v>228</v>
      </c>
      <c r="C160" s="105" t="s">
        <v>413</v>
      </c>
      <c r="D160" s="177" t="s">
        <v>90</v>
      </c>
      <c r="E160" s="107">
        <v>5</v>
      </c>
      <c r="F160" s="178"/>
      <c r="G160" s="108">
        <f aca="true" t="shared" si="15" ref="G160:G170">E160*F160</f>
        <v>0</v>
      </c>
    </row>
    <row r="161" spans="1:7" s="109" customFormat="1" ht="15" hidden="1" outlineLevel="1">
      <c r="A161" s="98" t="str">
        <f t="shared" si="14"/>
        <v>A.6.1.1.9.S.2.2</v>
      </c>
      <c r="B161" s="139" t="s">
        <v>261</v>
      </c>
      <c r="C161" s="105" t="s">
        <v>128</v>
      </c>
      <c r="D161" s="177" t="s">
        <v>90</v>
      </c>
      <c r="E161" s="107">
        <v>5</v>
      </c>
      <c r="F161" s="178"/>
      <c r="G161" s="108">
        <f t="shared" si="15"/>
        <v>0</v>
      </c>
    </row>
    <row r="162" spans="1:7" s="109" customFormat="1" ht="140.25" hidden="1" outlineLevel="1">
      <c r="A162" s="98" t="str">
        <f t="shared" si="14"/>
        <v>A.6.1.1.9.S.3</v>
      </c>
      <c r="B162" s="139" t="s">
        <v>208</v>
      </c>
      <c r="C162" s="105" t="s">
        <v>3207</v>
      </c>
      <c r="D162" s="177" t="s">
        <v>91</v>
      </c>
      <c r="E162" s="107">
        <v>20</v>
      </c>
      <c r="F162" s="178"/>
      <c r="G162" s="108">
        <f t="shared" si="15"/>
        <v>0</v>
      </c>
    </row>
    <row r="163" spans="1:7" s="109" customFormat="1" ht="114.75" hidden="1" outlineLevel="1">
      <c r="A163" s="98" t="str">
        <f t="shared" si="14"/>
        <v>A.6.1.1.9.S.4</v>
      </c>
      <c r="B163" s="139" t="s">
        <v>209</v>
      </c>
      <c r="C163" s="105" t="s">
        <v>3208</v>
      </c>
      <c r="D163" s="177" t="s">
        <v>91</v>
      </c>
      <c r="E163" s="107">
        <v>10</v>
      </c>
      <c r="F163" s="178"/>
      <c r="G163" s="108">
        <f t="shared" si="15"/>
        <v>0</v>
      </c>
    </row>
    <row r="164" spans="1:7" s="109" customFormat="1" ht="153" hidden="1" outlineLevel="1">
      <c r="A164" s="98" t="str">
        <f t="shared" si="14"/>
        <v>A.6.1.1.9.S.5</v>
      </c>
      <c r="B164" s="139" t="s">
        <v>213</v>
      </c>
      <c r="C164" s="112" t="s">
        <v>2846</v>
      </c>
      <c r="D164" s="177" t="s">
        <v>91</v>
      </c>
      <c r="E164" s="107">
        <v>20</v>
      </c>
      <c r="F164" s="178"/>
      <c r="G164" s="108">
        <f t="shared" si="15"/>
        <v>0</v>
      </c>
    </row>
    <row r="165" spans="1:7" s="109" customFormat="1" ht="89.25" hidden="1" outlineLevel="1">
      <c r="A165" s="98" t="str">
        <f t="shared" si="14"/>
        <v>A.6.1.1.9.S.6</v>
      </c>
      <c r="B165" s="139" t="s">
        <v>214</v>
      </c>
      <c r="C165" s="112" t="s">
        <v>3209</v>
      </c>
      <c r="D165" s="143" t="s">
        <v>22</v>
      </c>
      <c r="E165" s="107">
        <v>715</v>
      </c>
      <c r="F165" s="108"/>
      <c r="G165" s="108">
        <f t="shared" si="15"/>
        <v>0</v>
      </c>
    </row>
    <row r="166" spans="1:7" s="109" customFormat="1" ht="127.5" hidden="1" outlineLevel="1">
      <c r="A166" s="98" t="str">
        <f t="shared" si="14"/>
        <v>A.6.1.1.9.S.7</v>
      </c>
      <c r="B166" s="139" t="s">
        <v>215</v>
      </c>
      <c r="C166" s="105" t="s">
        <v>3210</v>
      </c>
      <c r="D166" s="143" t="s">
        <v>22</v>
      </c>
      <c r="E166" s="107">
        <v>100</v>
      </c>
      <c r="F166" s="108"/>
      <c r="G166" s="108">
        <f t="shared" si="15"/>
        <v>0</v>
      </c>
    </row>
    <row r="167" spans="1:7" s="109" customFormat="1" ht="127.5" hidden="1" outlineLevel="1">
      <c r="A167" s="98" t="str">
        <f t="shared" si="14"/>
        <v>A.6.1.1.9.S.8</v>
      </c>
      <c r="B167" s="139" t="s">
        <v>216</v>
      </c>
      <c r="C167" s="112" t="s">
        <v>444</v>
      </c>
      <c r="D167" s="179" t="s">
        <v>22</v>
      </c>
      <c r="E167" s="107">
        <v>815</v>
      </c>
      <c r="F167" s="178"/>
      <c r="G167" s="108">
        <f t="shared" si="15"/>
        <v>0</v>
      </c>
    </row>
    <row r="168" spans="1:7" s="109" customFormat="1" ht="51" hidden="1" outlineLevel="1">
      <c r="A168" s="98" t="str">
        <f t="shared" si="14"/>
        <v>A.6.1.1.9.S.9</v>
      </c>
      <c r="B168" s="139" t="s">
        <v>217</v>
      </c>
      <c r="C168" s="112" t="s">
        <v>180</v>
      </c>
      <c r="D168" s="180" t="s">
        <v>22</v>
      </c>
      <c r="E168" s="107">
        <f>E144+E145+E146+710</f>
        <v>3110</v>
      </c>
      <c r="F168" s="178"/>
      <c r="G168" s="108">
        <f t="shared" si="15"/>
        <v>0</v>
      </c>
    </row>
    <row r="169" spans="1:7" s="109" customFormat="1" ht="76.5" hidden="1" outlineLevel="1">
      <c r="A169" s="98" t="str">
        <f t="shared" si="14"/>
        <v>A.6.1.1.9.S.10</v>
      </c>
      <c r="B169" s="139" t="s">
        <v>218</v>
      </c>
      <c r="C169" s="112" t="s">
        <v>23</v>
      </c>
      <c r="D169" s="177" t="s">
        <v>91</v>
      </c>
      <c r="E169" s="107">
        <v>1</v>
      </c>
      <c r="F169" s="178"/>
      <c r="G169" s="108">
        <f t="shared" si="15"/>
        <v>0</v>
      </c>
    </row>
    <row r="170" spans="1:7" s="109" customFormat="1" ht="51" hidden="1" outlineLevel="1">
      <c r="A170" s="98" t="str">
        <f t="shared" si="14"/>
        <v>A.6.1.1.9.S.11</v>
      </c>
      <c r="B170" s="139" t="s">
        <v>219</v>
      </c>
      <c r="C170" s="182" t="s">
        <v>154</v>
      </c>
      <c r="D170" s="177" t="s">
        <v>91</v>
      </c>
      <c r="E170" s="107">
        <v>1</v>
      </c>
      <c r="F170" s="178"/>
      <c r="G170" s="108">
        <f t="shared" si="15"/>
        <v>0</v>
      </c>
    </row>
    <row r="171" spans="1:7" s="109" customFormat="1" ht="63.75" hidden="1" outlineLevel="1">
      <c r="A171" s="98" t="str">
        <f t="shared" si="14"/>
        <v>A.6.1.1.9.S.12</v>
      </c>
      <c r="B171" s="139" t="s">
        <v>220</v>
      </c>
      <c r="C171" s="127" t="s">
        <v>84</v>
      </c>
      <c r="D171" s="180"/>
      <c r="E171" s="107"/>
      <c r="F171" s="178"/>
      <c r="G171" s="178"/>
    </row>
    <row r="172" spans="1:7" s="109" customFormat="1" ht="15" hidden="1" outlineLevel="1">
      <c r="A172" s="98" t="str">
        <f t="shared" si="14"/>
        <v>A.6.1.1.9.S.12.1</v>
      </c>
      <c r="B172" s="139" t="s">
        <v>300</v>
      </c>
      <c r="C172" s="127" t="s">
        <v>85</v>
      </c>
      <c r="D172" s="180" t="s">
        <v>22</v>
      </c>
      <c r="E172" s="107">
        <v>300</v>
      </c>
      <c r="F172" s="178"/>
      <c r="G172" s="108">
        <f>E172*F172</f>
        <v>0</v>
      </c>
    </row>
    <row r="173" spans="1:7" s="109" customFormat="1" ht="25.5" hidden="1" outlineLevel="1">
      <c r="A173" s="98" t="str">
        <f t="shared" si="14"/>
        <v>A.6.1.1.9.S.12.2</v>
      </c>
      <c r="B173" s="139" t="s">
        <v>301</v>
      </c>
      <c r="C173" s="127" t="s">
        <v>86</v>
      </c>
      <c r="D173" s="180" t="s">
        <v>90</v>
      </c>
      <c r="E173" s="107">
        <v>5</v>
      </c>
      <c r="F173" s="178"/>
      <c r="G173" s="108">
        <f>E173*F173</f>
        <v>0</v>
      </c>
    </row>
    <row r="174" spans="1:7" s="109" customFormat="1" ht="153" hidden="1" outlineLevel="1">
      <c r="A174" s="98" t="str">
        <f t="shared" si="14"/>
        <v>A.6.1.1.9.S.13</v>
      </c>
      <c r="B174" s="139" t="s">
        <v>221</v>
      </c>
      <c r="C174" s="183" t="s">
        <v>3540</v>
      </c>
      <c r="D174" s="184"/>
      <c r="E174" s="107"/>
      <c r="F174" s="178"/>
      <c r="G174" s="178"/>
    </row>
    <row r="175" spans="1:7" s="109" customFormat="1" ht="15" hidden="1" outlineLevel="1">
      <c r="A175" s="98" t="str">
        <f t="shared" si="14"/>
        <v>A.6.1.1.9.S.13.1</v>
      </c>
      <c r="B175" s="139" t="s">
        <v>253</v>
      </c>
      <c r="C175" s="185" t="s">
        <v>268</v>
      </c>
      <c r="D175" s="177" t="s">
        <v>90</v>
      </c>
      <c r="E175" s="107">
        <v>2</v>
      </c>
      <c r="F175" s="178"/>
      <c r="G175" s="108">
        <f>E175*F175</f>
        <v>0</v>
      </c>
    </row>
    <row r="176" spans="1:7" s="109" customFormat="1" ht="51" hidden="1" outlineLevel="1">
      <c r="A176" s="98" t="str">
        <f t="shared" si="14"/>
        <v>A.6.1.1.9.S.14</v>
      </c>
      <c r="B176" s="139" t="s">
        <v>222</v>
      </c>
      <c r="C176" s="187" t="s">
        <v>3211</v>
      </c>
      <c r="D176" s="188" t="s">
        <v>24</v>
      </c>
      <c r="E176" s="107">
        <v>20</v>
      </c>
      <c r="F176" s="178"/>
      <c r="G176" s="108">
        <f>E176*F176</f>
        <v>0</v>
      </c>
    </row>
    <row r="177" spans="1:7" s="109" customFormat="1" ht="76.5" hidden="1" outlineLevel="1">
      <c r="A177" s="98" t="str">
        <f t="shared" si="14"/>
        <v>A.6.1.1.9.S.15</v>
      </c>
      <c r="B177" s="139" t="s">
        <v>223</v>
      </c>
      <c r="C177" s="187" t="s">
        <v>398</v>
      </c>
      <c r="D177" s="188" t="s">
        <v>155</v>
      </c>
      <c r="E177" s="107">
        <v>40</v>
      </c>
      <c r="F177" s="178"/>
      <c r="G177" s="108">
        <f>E177*F177</f>
        <v>0</v>
      </c>
    </row>
    <row r="178" spans="1:7" s="109" customFormat="1" ht="216.75" hidden="1" outlineLevel="1">
      <c r="A178" s="98" t="str">
        <f t="shared" si="14"/>
        <v>A.6.1.1.9.S.16</v>
      </c>
      <c r="B178" s="139" t="s">
        <v>224</v>
      </c>
      <c r="C178" s="517" t="s">
        <v>3231</v>
      </c>
      <c r="D178" s="177" t="s">
        <v>91</v>
      </c>
      <c r="E178" s="107">
        <v>1</v>
      </c>
      <c r="F178" s="178"/>
      <c r="G178" s="108">
        <f>E178*F178</f>
        <v>0</v>
      </c>
    </row>
    <row r="179" spans="1:7" s="516" customFormat="1" ht="178.5" hidden="1" outlineLevel="1">
      <c r="A179" s="98" t="str">
        <f aca="true" t="shared" si="16" ref="A179:A180">""&amp;$B$157&amp;"."&amp;B179&amp;""</f>
        <v>A.6.1.1.9.S.17</v>
      </c>
      <c r="B179" s="139" t="s">
        <v>225</v>
      </c>
      <c r="C179" s="518" t="s">
        <v>3232</v>
      </c>
      <c r="D179" s="177" t="s">
        <v>91</v>
      </c>
      <c r="E179" s="107">
        <v>1</v>
      </c>
      <c r="F179" s="178"/>
      <c r="G179" s="108">
        <f aca="true" t="shared" si="17" ref="G179:G180">E179*F179</f>
        <v>0</v>
      </c>
    </row>
    <row r="180" spans="1:7" s="516" customFormat="1" ht="127.5" hidden="1" outlineLevel="1">
      <c r="A180" s="98" t="str">
        <f t="shared" si="16"/>
        <v>A.6.1.1.9.S.18</v>
      </c>
      <c r="B180" s="139" t="s">
        <v>259</v>
      </c>
      <c r="C180" s="517" t="s">
        <v>3233</v>
      </c>
      <c r="D180" s="177" t="s">
        <v>91</v>
      </c>
      <c r="E180" s="107">
        <v>1</v>
      </c>
      <c r="F180" s="178"/>
      <c r="G180" s="108">
        <f t="shared" si="17"/>
        <v>0</v>
      </c>
    </row>
    <row r="181" spans="1:7" s="89" customFormat="1" ht="15" collapsed="1">
      <c r="A181" s="82" t="str">
        <f>B181</f>
        <v>A.6.1.2</v>
      </c>
      <c r="B181" s="83" t="s">
        <v>1387</v>
      </c>
      <c r="C181" s="84" t="s">
        <v>136</v>
      </c>
      <c r="D181" s="189"/>
      <c r="E181" s="86"/>
      <c r="F181" s="87"/>
      <c r="G181" s="88"/>
    </row>
    <row r="182" spans="1:7" s="97" customFormat="1" ht="15">
      <c r="A182" s="90" t="str">
        <f>B182</f>
        <v>A.6.1.2.1</v>
      </c>
      <c r="B182" s="91" t="s">
        <v>1388</v>
      </c>
      <c r="C182" s="92" t="s">
        <v>18</v>
      </c>
      <c r="D182" s="93"/>
      <c r="E182" s="124"/>
      <c r="F182" s="125"/>
      <c r="G182" s="96"/>
    </row>
    <row r="183" spans="1:7" s="109" customFormat="1" ht="178.5" hidden="1" outlineLevel="1">
      <c r="A183" s="98" t="str">
        <f aca="true" t="shared" si="18" ref="A183:A199">""&amp;$B$182&amp;"."&amp;B183&amp;""</f>
        <v>A.6.1.2.1.S.1</v>
      </c>
      <c r="B183" s="139" t="s">
        <v>206</v>
      </c>
      <c r="C183" s="115" t="str">
        <f>C40</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83" s="128" t="s">
        <v>24</v>
      </c>
      <c r="E183" s="107">
        <v>690</v>
      </c>
      <c r="F183" s="108"/>
      <c r="G183" s="108">
        <f aca="true" t="shared" si="19" ref="G183:G188">E183*F183</f>
        <v>0</v>
      </c>
    </row>
    <row r="184" spans="1:7" s="109" customFormat="1" ht="191.25" hidden="1" outlineLevel="1">
      <c r="A184" s="98" t="str">
        <f t="shared" si="18"/>
        <v>A.6.1.2.1.S.2</v>
      </c>
      <c r="B184" s="139" t="s">
        <v>207</v>
      </c>
      <c r="C184" s="115" t="str">
        <f>C41</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84" s="128" t="s">
        <v>24</v>
      </c>
      <c r="E184" s="107">
        <v>66</v>
      </c>
      <c r="F184" s="108"/>
      <c r="G184" s="108">
        <f t="shared" si="19"/>
        <v>0</v>
      </c>
    </row>
    <row r="185" spans="1:7" s="109" customFormat="1" ht="89.25" hidden="1" outlineLevel="1">
      <c r="A185" s="98" t="str">
        <f t="shared" si="18"/>
        <v>A.6.1.2.1.S.3</v>
      </c>
      <c r="B185" s="139" t="s">
        <v>208</v>
      </c>
      <c r="C185" s="115" t="s">
        <v>1389</v>
      </c>
      <c r="D185" s="128" t="s">
        <v>24</v>
      </c>
      <c r="E185" s="107">
        <v>33</v>
      </c>
      <c r="F185" s="108"/>
      <c r="G185" s="108">
        <f t="shared" si="19"/>
        <v>0</v>
      </c>
    </row>
    <row r="186" spans="1:7" s="109" customFormat="1" ht="51" hidden="1" outlineLevel="1">
      <c r="A186" s="98" t="str">
        <f t="shared" si="18"/>
        <v>A.6.1.2.1.S.4</v>
      </c>
      <c r="B186" s="139" t="s">
        <v>209</v>
      </c>
      <c r="C186" s="115" t="str">
        <f>C49</f>
        <v>Nabava, doprema i ugradnja u rov pijeska frakcije 0-8 mm kao podloga cijevi. Jedinična cijena stavke uključuje sav potreban rad, materijal i transporte za kompletnu izvedbu stavke.
Obračun po m³ ugrađenog pijeska u zbijenom stanju.</v>
      </c>
      <c r="D186" s="128" t="s">
        <v>24</v>
      </c>
      <c r="E186" s="107">
        <v>55</v>
      </c>
      <c r="F186" s="108"/>
      <c r="G186" s="108">
        <f t="shared" si="19"/>
        <v>0</v>
      </c>
    </row>
    <row r="187" spans="1:7" s="109" customFormat="1" ht="51" hidden="1" outlineLevel="1">
      <c r="A187" s="98" t="str">
        <f t="shared" si="18"/>
        <v>A.6.1.2.1.S.5</v>
      </c>
      <c r="B187" s="139" t="s">
        <v>213</v>
      </c>
      <c r="C187" s="115" t="str">
        <f>C50</f>
        <v>Nabava, doprema i ugradnja u rov pijeska 0-8 mm koji se ugrađuje kao obloga i zaštita cijevi bočno i iznad tjemena cijevi, prema detalju rova.
Obračun po m³ ugrađenog pijeska u zbijenom stanju.</v>
      </c>
      <c r="D187" s="128" t="s">
        <v>24</v>
      </c>
      <c r="E187" s="107">
        <v>250</v>
      </c>
      <c r="F187" s="108"/>
      <c r="G187" s="108">
        <f t="shared" si="19"/>
        <v>0</v>
      </c>
    </row>
    <row r="188" spans="1:7" s="109" customFormat="1" ht="63.75" hidden="1" outlineLevel="1">
      <c r="A188" s="98" t="str">
        <f t="shared" si="18"/>
        <v>A.6.1.2.1.S.6</v>
      </c>
      <c r="B188" s="139" t="s">
        <v>214</v>
      </c>
      <c r="C188" s="115" t="str">
        <f>C51</f>
        <v>Nabava, doprema i ugradnja kamenog materijala frakcije 16-32 mm kao podloga ispod betonskih građevina. Jedinična cijena stavke uključuje sav potreban rad, materijal i transporte za kompletnu izvedbu stavke.
Obračun po m³ ugrađenog materijala u zbijenom stanju.</v>
      </c>
      <c r="D188" s="128" t="s">
        <v>24</v>
      </c>
      <c r="E188" s="107">
        <v>1</v>
      </c>
      <c r="F188" s="108"/>
      <c r="G188" s="108">
        <f t="shared" si="19"/>
        <v>0</v>
      </c>
    </row>
    <row r="189" spans="1:7" s="109" customFormat="1" ht="89.25" hidden="1" outlineLevel="1">
      <c r="A189" s="98" t="str">
        <f t="shared" si="18"/>
        <v>A.6.1.2.1.S.7</v>
      </c>
      <c r="B189" s="139" t="s">
        <v>215</v>
      </c>
      <c r="C189" s="115" t="str">
        <f>C52</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189" s="128"/>
      <c r="E189" s="107"/>
      <c r="F189" s="108"/>
      <c r="G189" s="108"/>
    </row>
    <row r="190" spans="1:7" s="109" customFormat="1" ht="15" hidden="1" outlineLevel="1">
      <c r="A190" s="98" t="str">
        <f t="shared" si="18"/>
        <v>A.6.1.2.1.S.7.1</v>
      </c>
      <c r="B190" s="139" t="s">
        <v>364</v>
      </c>
      <c r="C190" s="115" t="str">
        <f>C53</f>
        <v>Zamjenski materijal zbijenosti sloja min. Me = 40 MN/m²</v>
      </c>
      <c r="D190" s="128" t="s">
        <v>24</v>
      </c>
      <c r="E190" s="107">
        <v>275</v>
      </c>
      <c r="F190" s="108"/>
      <c r="G190" s="108">
        <f>E190*F190</f>
        <v>0</v>
      </c>
    </row>
    <row r="191" spans="1:7" s="109" customFormat="1" ht="114.75" hidden="1" outlineLevel="1">
      <c r="A191" s="98" t="str">
        <f t="shared" si="18"/>
        <v>A.6.1.2.1.S.8</v>
      </c>
      <c r="B191" s="139" t="s">
        <v>216</v>
      </c>
      <c r="C191" s="115" t="str">
        <f>C56</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191" s="128"/>
      <c r="E191" s="107"/>
      <c r="F191" s="108"/>
      <c r="G191" s="108"/>
    </row>
    <row r="192" spans="1:7" s="109" customFormat="1" ht="15" hidden="1" outlineLevel="1">
      <c r="A192" s="98" t="str">
        <f t="shared" si="18"/>
        <v>A.6.1.2.1.S.8.1</v>
      </c>
      <c r="B192" s="139" t="s">
        <v>250</v>
      </c>
      <c r="C192" s="115" t="str">
        <f>C57</f>
        <v>Tampon zbijenosti sloja min. Me = 80 MN/m²</v>
      </c>
      <c r="D192" s="128" t="s">
        <v>24</v>
      </c>
      <c r="E192" s="107">
        <v>430</v>
      </c>
      <c r="F192" s="108"/>
      <c r="G192" s="108">
        <f>E192*F192</f>
        <v>0</v>
      </c>
    </row>
    <row r="193" spans="1:7" s="109" customFormat="1" ht="153" hidden="1" outlineLevel="1">
      <c r="A193" s="98" t="str">
        <f t="shared" si="18"/>
        <v>A.6.1.2.1.S.9</v>
      </c>
      <c r="B193" s="139" t="s">
        <v>217</v>
      </c>
      <c r="C193" s="115" t="str">
        <f>C62</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193" s="128" t="s">
        <v>24</v>
      </c>
      <c r="E193" s="107">
        <v>790</v>
      </c>
      <c r="F193" s="131"/>
      <c r="G193" s="108">
        <f>E193*F193</f>
        <v>0</v>
      </c>
    </row>
    <row r="194" spans="1:7" s="109" customFormat="1" ht="89.25" hidden="1" outlineLevel="1">
      <c r="A194" s="98" t="str">
        <f t="shared" si="18"/>
        <v>A.6.1.2.1.S.10</v>
      </c>
      <c r="B194" s="139" t="s">
        <v>218</v>
      </c>
      <c r="C194" s="105" t="s">
        <v>291</v>
      </c>
      <c r="D194" s="106" t="s">
        <v>90</v>
      </c>
      <c r="E194" s="107">
        <v>1</v>
      </c>
      <c r="F194" s="108"/>
      <c r="G194" s="108">
        <f>E194*F194</f>
        <v>0</v>
      </c>
    </row>
    <row r="195" spans="1:7" s="109" customFormat="1" ht="114.75" hidden="1" outlineLevel="1">
      <c r="A195" s="98" t="str">
        <f t="shared" si="18"/>
        <v>A.6.1.2.1.S.11</v>
      </c>
      <c r="B195" s="139" t="s">
        <v>219</v>
      </c>
      <c r="C195" s="105" t="s">
        <v>293</v>
      </c>
      <c r="D195" s="106"/>
      <c r="E195" s="107"/>
      <c r="F195" s="108"/>
      <c r="G195" s="108"/>
    </row>
    <row r="196" spans="1:7" s="109" customFormat="1" ht="15" hidden="1" outlineLevel="1">
      <c r="A196" s="98" t="str">
        <f t="shared" si="18"/>
        <v>A.6.1.2.1.S.11.1</v>
      </c>
      <c r="B196" s="139" t="s">
        <v>298</v>
      </c>
      <c r="C196" s="105" t="s">
        <v>1390</v>
      </c>
      <c r="D196" s="106" t="s">
        <v>22</v>
      </c>
      <c r="E196" s="107">
        <v>60</v>
      </c>
      <c r="F196" s="108"/>
      <c r="G196" s="108">
        <f>E196*F196</f>
        <v>0</v>
      </c>
    </row>
    <row r="197" spans="1:7" s="109" customFormat="1" ht="15" hidden="1" outlineLevel="1">
      <c r="A197" s="98" t="str">
        <f t="shared" si="18"/>
        <v>A.6.1.2.1.S.11.2</v>
      </c>
      <c r="B197" s="139" t="s">
        <v>299</v>
      </c>
      <c r="C197" s="105" t="s">
        <v>1320</v>
      </c>
      <c r="D197" s="106" t="s">
        <v>22</v>
      </c>
      <c r="E197" s="107">
        <v>410</v>
      </c>
      <c r="F197" s="108"/>
      <c r="G197" s="108">
        <f>E197*F197</f>
        <v>0</v>
      </c>
    </row>
    <row r="198" spans="1:7" s="109" customFormat="1" ht="15" hidden="1" outlineLevel="1">
      <c r="A198" s="98" t="str">
        <f t="shared" si="18"/>
        <v>A.6.1.2.1.S.11.3</v>
      </c>
      <c r="B198" s="139" t="s">
        <v>387</v>
      </c>
      <c r="C198" s="105" t="s">
        <v>1391</v>
      </c>
      <c r="D198" s="106" t="s">
        <v>22</v>
      </c>
      <c r="E198" s="107">
        <v>255</v>
      </c>
      <c r="F198" s="108"/>
      <c r="G198" s="108">
        <f>E198*F198</f>
        <v>0</v>
      </c>
    </row>
    <row r="199" spans="1:7" s="109" customFormat="1" ht="216.75" hidden="1" outlineLevel="1">
      <c r="A199" s="98" t="str">
        <f t="shared" si="18"/>
        <v>A.6.1.2.1.S.12</v>
      </c>
      <c r="B199" s="139" t="s">
        <v>220</v>
      </c>
      <c r="C199" s="105" t="s">
        <v>3476</v>
      </c>
      <c r="D199" s="106" t="s">
        <v>90</v>
      </c>
      <c r="E199" s="107">
        <v>100</v>
      </c>
      <c r="F199" s="108"/>
      <c r="G199" s="108">
        <f>E199*F199</f>
        <v>0</v>
      </c>
    </row>
    <row r="200" spans="1:7" s="97" customFormat="1" ht="15" collapsed="1">
      <c r="A200" s="90" t="str">
        <f>B200</f>
        <v>A.6.1.2.2</v>
      </c>
      <c r="B200" s="91" t="s">
        <v>1392</v>
      </c>
      <c r="C200" s="92" t="s">
        <v>19</v>
      </c>
      <c r="D200" s="93"/>
      <c r="E200" s="94"/>
      <c r="F200" s="95"/>
      <c r="G200" s="96"/>
    </row>
    <row r="201" spans="1:7" s="109" customFormat="1" ht="242.25" hidden="1" outlineLevel="1">
      <c r="A201" s="98" t="str">
        <f aca="true" t="shared" si="20" ref="A201:A217">""&amp;$B$200&amp;"."&amp;B201&amp;""</f>
        <v>A.6.1.2.2.S.1</v>
      </c>
      <c r="B201" s="139" t="s">
        <v>206</v>
      </c>
      <c r="C201" s="374" t="s">
        <v>3126</v>
      </c>
      <c r="D201" s="134"/>
      <c r="E201" s="132"/>
      <c r="F201" s="132"/>
      <c r="G201" s="108"/>
    </row>
    <row r="202" spans="1:7" s="109" customFormat="1" ht="15" hidden="1" outlineLevel="1">
      <c r="A202" s="98" t="str">
        <f t="shared" si="20"/>
        <v>A.6.1.2.2.S.1.1</v>
      </c>
      <c r="B202" s="126" t="s">
        <v>226</v>
      </c>
      <c r="C202" s="120" t="s">
        <v>454</v>
      </c>
      <c r="D202" s="119"/>
      <c r="E202" s="132"/>
      <c r="F202" s="108"/>
      <c r="G202" s="108"/>
    </row>
    <row r="203" spans="1:7" s="109" customFormat="1" ht="38.25" hidden="1" outlineLevel="1">
      <c r="A203" s="98" t="str">
        <f t="shared" si="20"/>
        <v>A.6.1.2.2.S.1.1.1</v>
      </c>
      <c r="B203" s="126" t="s">
        <v>237</v>
      </c>
      <c r="C203" s="112" t="s">
        <v>1393</v>
      </c>
      <c r="D203" s="119" t="s">
        <v>90</v>
      </c>
      <c r="E203" s="107">
        <v>1</v>
      </c>
      <c r="F203" s="108"/>
      <c r="G203" s="108">
        <f aca="true" t="shared" si="21" ref="G203:G208">E203*F203</f>
        <v>0</v>
      </c>
    </row>
    <row r="204" spans="1:7" s="109" customFormat="1" ht="38.25" hidden="1" outlineLevel="1">
      <c r="A204" s="98" t="str">
        <f t="shared" si="20"/>
        <v>A.6.1.2.2.S.1.1.2</v>
      </c>
      <c r="B204" s="126" t="s">
        <v>238</v>
      </c>
      <c r="C204" s="112" t="s">
        <v>1394</v>
      </c>
      <c r="D204" s="119" t="s">
        <v>90</v>
      </c>
      <c r="E204" s="107">
        <v>1</v>
      </c>
      <c r="F204" s="108"/>
      <c r="G204" s="108">
        <f t="shared" si="21"/>
        <v>0</v>
      </c>
    </row>
    <row r="205" spans="1:7" s="109" customFormat="1" ht="38.25" hidden="1" outlineLevel="1">
      <c r="A205" s="98" t="str">
        <f t="shared" si="20"/>
        <v>A.6.1.2.2.S.1.1.3</v>
      </c>
      <c r="B205" s="126" t="s">
        <v>239</v>
      </c>
      <c r="C205" s="112" t="s">
        <v>1395</v>
      </c>
      <c r="D205" s="119" t="s">
        <v>90</v>
      </c>
      <c r="E205" s="107">
        <v>1</v>
      </c>
      <c r="F205" s="108"/>
      <c r="G205" s="108">
        <f t="shared" si="21"/>
        <v>0</v>
      </c>
    </row>
    <row r="206" spans="1:7" s="109" customFormat="1" ht="38.25" hidden="1" outlineLevel="1">
      <c r="A206" s="98" t="str">
        <f t="shared" si="20"/>
        <v>A.6.1.2.2.S.1.1.4</v>
      </c>
      <c r="B206" s="126" t="s">
        <v>420</v>
      </c>
      <c r="C206" s="112" t="s">
        <v>1396</v>
      </c>
      <c r="D206" s="119" t="s">
        <v>90</v>
      </c>
      <c r="E206" s="107">
        <v>1</v>
      </c>
      <c r="F206" s="108"/>
      <c r="G206" s="108">
        <f t="shared" si="21"/>
        <v>0</v>
      </c>
    </row>
    <row r="207" spans="1:7" s="109" customFormat="1" ht="38.25" hidden="1" outlineLevel="1">
      <c r="A207" s="98" t="str">
        <f t="shared" si="20"/>
        <v>A.6.1.2.2.S.1.1.5</v>
      </c>
      <c r="B207" s="126" t="s">
        <v>544</v>
      </c>
      <c r="C207" s="112" t="s">
        <v>1332</v>
      </c>
      <c r="D207" s="119" t="s">
        <v>90</v>
      </c>
      <c r="E207" s="107">
        <v>1</v>
      </c>
      <c r="F207" s="108"/>
      <c r="G207" s="108">
        <f t="shared" si="21"/>
        <v>0</v>
      </c>
    </row>
    <row r="208" spans="1:7" s="109" customFormat="1" ht="25.5" hidden="1" outlineLevel="1">
      <c r="A208" s="98" t="str">
        <f t="shared" si="20"/>
        <v>A.6.1.2.2.S.1.1.6</v>
      </c>
      <c r="B208" s="126" t="s">
        <v>682</v>
      </c>
      <c r="C208" s="112" t="s">
        <v>1333</v>
      </c>
      <c r="D208" s="119" t="s">
        <v>90</v>
      </c>
      <c r="E208" s="107">
        <v>1</v>
      </c>
      <c r="F208" s="108"/>
      <c r="G208" s="108">
        <f t="shared" si="21"/>
        <v>0</v>
      </c>
    </row>
    <row r="209" spans="1:7" s="109" customFormat="1" ht="76.5" hidden="1" outlineLevel="1">
      <c r="A209" s="98" t="str">
        <f t="shared" si="20"/>
        <v>A.6.1.2.2.S.2</v>
      </c>
      <c r="B209" s="126" t="s">
        <v>207</v>
      </c>
      <c r="C209" s="112" t="str">
        <f>C68</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209" s="113"/>
      <c r="E209" s="107"/>
      <c r="F209" s="108"/>
      <c r="G209" s="108"/>
    </row>
    <row r="210" spans="1:7" s="109" customFormat="1" ht="15" hidden="1" outlineLevel="1">
      <c r="A210" s="98" t="str">
        <f t="shared" si="20"/>
        <v>A.6.1.2.2.S.2.1</v>
      </c>
      <c r="B210" s="126" t="s">
        <v>228</v>
      </c>
      <c r="C210" s="112" t="s">
        <v>290</v>
      </c>
      <c r="D210" s="119" t="s">
        <v>90</v>
      </c>
      <c r="E210" s="107">
        <v>6</v>
      </c>
      <c r="F210" s="108"/>
      <c r="G210" s="108">
        <f aca="true" t="shared" si="22" ref="G210:G217">E210*F210</f>
        <v>0</v>
      </c>
    </row>
    <row r="211" spans="1:7" s="109" customFormat="1" ht="38.25" hidden="1" outlineLevel="1">
      <c r="A211" s="98" t="str">
        <f t="shared" si="20"/>
        <v>A.6.1.2.2.S.3</v>
      </c>
      <c r="B211" s="126" t="s">
        <v>208</v>
      </c>
      <c r="C211" s="120" t="s">
        <v>2884</v>
      </c>
      <c r="D211" s="134" t="s">
        <v>24</v>
      </c>
      <c r="E211" s="107">
        <v>2</v>
      </c>
      <c r="F211" s="108"/>
      <c r="G211" s="108">
        <f t="shared" si="22"/>
        <v>0</v>
      </c>
    </row>
    <row r="212" spans="1:7" s="109" customFormat="1" ht="51" hidden="1" outlineLevel="1">
      <c r="A212" s="98" t="str">
        <f t="shared" si="20"/>
        <v>A.6.1.2.2.S.4</v>
      </c>
      <c r="B212" s="126" t="s">
        <v>209</v>
      </c>
      <c r="C212" s="127" t="s">
        <v>2902</v>
      </c>
      <c r="D212" s="134" t="s">
        <v>24</v>
      </c>
      <c r="E212" s="107">
        <v>2</v>
      </c>
      <c r="F212" s="108"/>
      <c r="G212" s="108">
        <f t="shared" si="22"/>
        <v>0</v>
      </c>
    </row>
    <row r="213" spans="1:7" s="109" customFormat="1" ht="76.5" hidden="1" outlineLevel="1">
      <c r="A213" s="98" t="str">
        <f t="shared" si="20"/>
        <v>A.6.1.2.2.S.5</v>
      </c>
      <c r="B213" s="126" t="s">
        <v>213</v>
      </c>
      <c r="C213" s="127" t="s">
        <v>2911</v>
      </c>
      <c r="D213" s="135" t="s">
        <v>90</v>
      </c>
      <c r="E213" s="107">
        <v>30</v>
      </c>
      <c r="F213" s="108"/>
      <c r="G213" s="108">
        <f t="shared" si="22"/>
        <v>0</v>
      </c>
    </row>
    <row r="214" spans="1:7" s="109" customFormat="1" ht="76.5" hidden="1" outlineLevel="1">
      <c r="A214" s="98" t="str">
        <f t="shared" si="20"/>
        <v>A.6.1.2.2.S.6</v>
      </c>
      <c r="B214" s="126" t="s">
        <v>214</v>
      </c>
      <c r="C214" s="127" t="s">
        <v>3561</v>
      </c>
      <c r="D214" s="135" t="s">
        <v>90</v>
      </c>
      <c r="E214" s="107">
        <v>5</v>
      </c>
      <c r="F214" s="108"/>
      <c r="G214" s="108">
        <f t="shared" si="22"/>
        <v>0</v>
      </c>
    </row>
    <row r="215" spans="1:7" s="109" customFormat="1" ht="89.25" hidden="1" outlineLevel="1">
      <c r="A215" s="98" t="str">
        <f t="shared" si="20"/>
        <v>A.6.1.2.2.S.7</v>
      </c>
      <c r="B215" s="126" t="s">
        <v>215</v>
      </c>
      <c r="C215" s="127" t="s">
        <v>2892</v>
      </c>
      <c r="D215" s="135" t="s">
        <v>90</v>
      </c>
      <c r="E215" s="107">
        <v>7</v>
      </c>
      <c r="F215" s="108"/>
      <c r="G215" s="108">
        <f t="shared" si="22"/>
        <v>0</v>
      </c>
    </row>
    <row r="216" spans="1:7" s="109" customFormat="1" ht="76.5" hidden="1" outlineLevel="1">
      <c r="A216" s="98" t="str">
        <f t="shared" si="20"/>
        <v>A.6.1.2.2.S.8</v>
      </c>
      <c r="B216" s="126" t="s">
        <v>216</v>
      </c>
      <c r="C216" s="127" t="s">
        <v>2893</v>
      </c>
      <c r="D216" s="135" t="s">
        <v>90</v>
      </c>
      <c r="E216" s="107">
        <v>15</v>
      </c>
      <c r="F216" s="108"/>
      <c r="G216" s="108">
        <f t="shared" si="22"/>
        <v>0</v>
      </c>
    </row>
    <row r="217" spans="1:7" s="109" customFormat="1" ht="63.75" hidden="1" outlineLevel="1">
      <c r="A217" s="98" t="str">
        <f t="shared" si="20"/>
        <v>A.6.1.2.2.S.9</v>
      </c>
      <c r="B217" s="126" t="s">
        <v>217</v>
      </c>
      <c r="C217" s="127" t="s">
        <v>132</v>
      </c>
      <c r="D217" s="135" t="s">
        <v>90</v>
      </c>
      <c r="E217" s="107">
        <v>7</v>
      </c>
      <c r="F217" s="108"/>
      <c r="G217" s="108">
        <f t="shared" si="22"/>
        <v>0</v>
      </c>
    </row>
    <row r="218" spans="1:7" s="97" customFormat="1" ht="15" collapsed="1">
      <c r="A218" s="90" t="str">
        <f>B218</f>
        <v>A.6.1.2.3</v>
      </c>
      <c r="B218" s="91" t="s">
        <v>1397</v>
      </c>
      <c r="C218" s="92" t="s">
        <v>20</v>
      </c>
      <c r="D218" s="93"/>
      <c r="E218" s="124"/>
      <c r="F218" s="125"/>
      <c r="G218" s="96"/>
    </row>
    <row r="219" spans="1:7" s="109" customFormat="1" ht="127.5" hidden="1" outlineLevel="1">
      <c r="A219" s="98" t="str">
        <f>""&amp;$B$218&amp;"."&amp;B219&amp;""</f>
        <v>A.6.1.2.3.S.1</v>
      </c>
      <c r="B219" s="139" t="s">
        <v>206</v>
      </c>
      <c r="C219" s="112" t="str">
        <f>C91</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19" s="128"/>
      <c r="E219" s="107"/>
      <c r="F219" s="108"/>
      <c r="G219" s="108"/>
    </row>
    <row r="220" spans="1:7" s="109" customFormat="1" ht="25.5" hidden="1" outlineLevel="1">
      <c r="A220" s="98" t="str">
        <f>""&amp;$B$218&amp;"."&amp;B220&amp;""</f>
        <v>A.6.1.2.3.S.1.1</v>
      </c>
      <c r="B220" s="139" t="s">
        <v>226</v>
      </c>
      <c r="C220" s="112" t="str">
        <f>C92</f>
        <v>Bitumenizirani nosivo-habajući sloj
AC 16 surf 50/70, debljine 5,0 cm</v>
      </c>
      <c r="D220" s="128" t="s">
        <v>25</v>
      </c>
      <c r="E220" s="107">
        <v>1870</v>
      </c>
      <c r="F220" s="108"/>
      <c r="G220" s="108">
        <f>E220*F220</f>
        <v>0</v>
      </c>
    </row>
    <row r="221" spans="1:7" s="97" customFormat="1" ht="15" collapsed="1">
      <c r="A221" s="90" t="str">
        <f>B221</f>
        <v>A.6.1.2.4</v>
      </c>
      <c r="B221" s="91" t="s">
        <v>1398</v>
      </c>
      <c r="C221" s="92" t="s">
        <v>2844</v>
      </c>
      <c r="D221" s="93"/>
      <c r="E221" s="94"/>
      <c r="F221" s="95"/>
      <c r="G221" s="96"/>
    </row>
    <row r="222" spans="1:7" s="109" customFormat="1" ht="114.75" hidden="1" outlineLevel="1">
      <c r="A222" s="98" t="str">
        <f aca="true" t="shared" si="23" ref="A222:A253">""&amp;$B$221&amp;"."&amp;B222&amp;""</f>
        <v>A.6.1.2.4.S.1</v>
      </c>
      <c r="B222" s="139" t="s">
        <v>206</v>
      </c>
      <c r="C222" s="112" t="s">
        <v>2928</v>
      </c>
      <c r="D222" s="113"/>
      <c r="E222" s="107"/>
      <c r="F222" s="108"/>
      <c r="G222" s="108"/>
    </row>
    <row r="223" spans="1:7" s="109" customFormat="1" ht="15" hidden="1" outlineLevel="1">
      <c r="A223" s="98" t="str">
        <f t="shared" si="23"/>
        <v>A.6.1.2.4.S.1.1</v>
      </c>
      <c r="B223" s="139" t="s">
        <v>226</v>
      </c>
      <c r="C223" s="146" t="s">
        <v>106</v>
      </c>
      <c r="D223" s="143"/>
      <c r="E223" s="107"/>
      <c r="F223" s="108"/>
      <c r="G223" s="108"/>
    </row>
    <row r="224" spans="1:7" s="109" customFormat="1" ht="15" hidden="1" outlineLevel="1">
      <c r="A224" s="98" t="str">
        <f t="shared" si="23"/>
        <v>A.6.1.2.4.S.1.1.1</v>
      </c>
      <c r="B224" s="139" t="s">
        <v>237</v>
      </c>
      <c r="C224" s="142" t="s">
        <v>1336</v>
      </c>
      <c r="D224" s="143" t="s">
        <v>22</v>
      </c>
      <c r="E224" s="107">
        <v>80</v>
      </c>
      <c r="F224" s="108"/>
      <c r="G224" s="108">
        <f>E224*F224</f>
        <v>0</v>
      </c>
    </row>
    <row r="225" spans="1:7" s="109" customFormat="1" ht="15" hidden="1" outlineLevel="1">
      <c r="A225" s="98" t="str">
        <f t="shared" si="23"/>
        <v>A.6.1.2.4.S.1.1.2</v>
      </c>
      <c r="B225" s="139" t="s">
        <v>238</v>
      </c>
      <c r="C225" s="142" t="s">
        <v>112</v>
      </c>
      <c r="D225" s="143" t="s">
        <v>22</v>
      </c>
      <c r="E225" s="107">
        <v>410</v>
      </c>
      <c r="F225" s="108"/>
      <c r="G225" s="108">
        <f>E225*F225</f>
        <v>0</v>
      </c>
    </row>
    <row r="226" spans="1:7" s="109" customFormat="1" ht="15" hidden="1" outlineLevel="1">
      <c r="A226" s="98" t="str">
        <f t="shared" si="23"/>
        <v>A.6.1.2.4.S.1.1.3</v>
      </c>
      <c r="B226" s="139" t="s">
        <v>239</v>
      </c>
      <c r="C226" s="142" t="s">
        <v>339</v>
      </c>
      <c r="D226" s="143" t="s">
        <v>22</v>
      </c>
      <c r="E226" s="107">
        <v>255</v>
      </c>
      <c r="F226" s="108"/>
      <c r="G226" s="108">
        <f>E226*F226</f>
        <v>0</v>
      </c>
    </row>
    <row r="227" spans="1:7" s="109" customFormat="1" ht="102" hidden="1" outlineLevel="1">
      <c r="A227" s="98" t="str">
        <f t="shared" si="23"/>
        <v>A.6.1.2.4.S.2</v>
      </c>
      <c r="B227" s="139" t="s">
        <v>207</v>
      </c>
      <c r="C227" s="112" t="s">
        <v>2929</v>
      </c>
      <c r="D227" s="113"/>
      <c r="E227" s="107"/>
      <c r="F227" s="108"/>
      <c r="G227" s="108"/>
    </row>
    <row r="228" spans="1:7" s="109" customFormat="1" ht="15" hidden="1" outlineLevel="1">
      <c r="A228" s="98" t="str">
        <f t="shared" si="23"/>
        <v>A.6.1.2.4.S.2.1</v>
      </c>
      <c r="B228" s="139" t="s">
        <v>228</v>
      </c>
      <c r="C228" s="146" t="s">
        <v>106</v>
      </c>
      <c r="D228" s="143"/>
      <c r="E228" s="107"/>
      <c r="F228" s="108"/>
      <c r="G228" s="108"/>
    </row>
    <row r="229" spans="1:7" s="109" customFormat="1" ht="15" hidden="1" outlineLevel="1">
      <c r="A229" s="98" t="str">
        <f t="shared" si="23"/>
        <v>A.6.1.2.4.S.2.1.1</v>
      </c>
      <c r="B229" s="139" t="s">
        <v>229</v>
      </c>
      <c r="C229" s="145" t="s">
        <v>143</v>
      </c>
      <c r="D229" s="142"/>
      <c r="E229" s="107"/>
      <c r="F229" s="108"/>
      <c r="G229" s="108"/>
    </row>
    <row r="230" spans="1:7" s="109" customFormat="1" ht="15" hidden="1" outlineLevel="1">
      <c r="A230" s="98" t="str">
        <f t="shared" si="23"/>
        <v>A.6.1.2.4.S.2.1.1.1</v>
      </c>
      <c r="B230" s="139" t="s">
        <v>340</v>
      </c>
      <c r="C230" s="142" t="s">
        <v>108</v>
      </c>
      <c r="D230" s="143" t="s">
        <v>90</v>
      </c>
      <c r="E230" s="107">
        <v>2</v>
      </c>
      <c r="F230" s="108"/>
      <c r="G230" s="108">
        <f>E230*F230</f>
        <v>0</v>
      </c>
    </row>
    <row r="231" spans="1:7" s="109" customFormat="1" ht="15" hidden="1" outlineLevel="1">
      <c r="A231" s="98" t="str">
        <f t="shared" si="23"/>
        <v>A.6.1.2.4.S.2.1.1.2</v>
      </c>
      <c r="B231" s="139" t="s">
        <v>341</v>
      </c>
      <c r="C231" s="142" t="s">
        <v>109</v>
      </c>
      <c r="D231" s="143" t="s">
        <v>90</v>
      </c>
      <c r="E231" s="107">
        <v>9</v>
      </c>
      <c r="F231" s="108"/>
      <c r="G231" s="108">
        <f>E231*F231</f>
        <v>0</v>
      </c>
    </row>
    <row r="232" spans="1:7" s="109" customFormat="1" ht="15" hidden="1" outlineLevel="1">
      <c r="A232" s="98" t="str">
        <f t="shared" si="23"/>
        <v>A.6.1.2.4.S.2.1.1.3</v>
      </c>
      <c r="B232" s="139" t="s">
        <v>342</v>
      </c>
      <c r="C232" s="142" t="s">
        <v>690</v>
      </c>
      <c r="D232" s="143" t="s">
        <v>90</v>
      </c>
      <c r="E232" s="107">
        <v>3</v>
      </c>
      <c r="F232" s="108"/>
      <c r="G232" s="108">
        <f>E232*F232</f>
        <v>0</v>
      </c>
    </row>
    <row r="233" spans="1:7" s="109" customFormat="1" ht="15" hidden="1" outlineLevel="1">
      <c r="A233" s="98" t="str">
        <f t="shared" si="23"/>
        <v>A.6.1.2.4.S.2.1.2</v>
      </c>
      <c r="B233" s="139" t="s">
        <v>230</v>
      </c>
      <c r="C233" s="145" t="s">
        <v>144</v>
      </c>
      <c r="D233" s="143"/>
      <c r="E233" s="107"/>
      <c r="F233" s="108"/>
      <c r="G233" s="108"/>
    </row>
    <row r="234" spans="1:7" s="109" customFormat="1" ht="15" hidden="1" outlineLevel="1">
      <c r="A234" s="98" t="str">
        <f t="shared" si="23"/>
        <v>A.6.1.2.4.S.2.1.2.1</v>
      </c>
      <c r="B234" s="139" t="s">
        <v>343</v>
      </c>
      <c r="C234" s="142" t="s">
        <v>108</v>
      </c>
      <c r="D234" s="143" t="s">
        <v>90</v>
      </c>
      <c r="E234" s="107">
        <v>1</v>
      </c>
      <c r="F234" s="108"/>
      <c r="G234" s="108">
        <f>E234*F234</f>
        <v>0</v>
      </c>
    </row>
    <row r="235" spans="1:7" s="109" customFormat="1" ht="15" hidden="1" outlineLevel="1">
      <c r="A235" s="98" t="str">
        <f t="shared" si="23"/>
        <v>A.6.1.2.4.S.2.1.2.2</v>
      </c>
      <c r="B235" s="139" t="s">
        <v>344</v>
      </c>
      <c r="C235" s="142" t="s">
        <v>109</v>
      </c>
      <c r="D235" s="143" t="s">
        <v>90</v>
      </c>
      <c r="E235" s="107">
        <v>5</v>
      </c>
      <c r="F235" s="108"/>
      <c r="G235" s="108">
        <f>E235*F235</f>
        <v>0</v>
      </c>
    </row>
    <row r="236" spans="1:7" s="109" customFormat="1" ht="15" hidden="1" outlineLevel="1">
      <c r="A236" s="98" t="str">
        <f t="shared" si="23"/>
        <v>A.6.1.2.4.S.2.1.2.3</v>
      </c>
      <c r="B236" s="139" t="s">
        <v>345</v>
      </c>
      <c r="C236" s="142" t="s">
        <v>690</v>
      </c>
      <c r="D236" s="143" t="s">
        <v>90</v>
      </c>
      <c r="E236" s="107">
        <v>2</v>
      </c>
      <c r="F236" s="108"/>
      <c r="G236" s="108">
        <f>E236*F236</f>
        <v>0</v>
      </c>
    </row>
    <row r="237" spans="1:7" s="109" customFormat="1" ht="15" hidden="1" outlineLevel="1">
      <c r="A237" s="98" t="str">
        <f t="shared" si="23"/>
        <v>A.6.1.2.4.S.2.1.3</v>
      </c>
      <c r="B237" s="139" t="s">
        <v>691</v>
      </c>
      <c r="C237" s="145" t="s">
        <v>1338</v>
      </c>
      <c r="D237" s="142"/>
      <c r="E237" s="107"/>
      <c r="F237" s="108"/>
      <c r="G237" s="108"/>
    </row>
    <row r="238" spans="1:7" s="109" customFormat="1" ht="15" hidden="1" outlineLevel="1">
      <c r="A238" s="98" t="str">
        <f t="shared" si="23"/>
        <v>A.6.1.2.4.S.2.1.3.1</v>
      </c>
      <c r="B238" s="139" t="s">
        <v>693</v>
      </c>
      <c r="C238" s="142" t="s">
        <v>108</v>
      </c>
      <c r="D238" s="143" t="s">
        <v>90</v>
      </c>
      <c r="E238" s="107">
        <v>0</v>
      </c>
      <c r="F238" s="108"/>
      <c r="G238" s="108">
        <f>E238*F238</f>
        <v>0</v>
      </c>
    </row>
    <row r="239" spans="1:7" s="109" customFormat="1" ht="15" hidden="1" outlineLevel="1">
      <c r="A239" s="98" t="str">
        <f t="shared" si="23"/>
        <v>A.6.1.2.4.S.2.1.3.3</v>
      </c>
      <c r="B239" s="139" t="s">
        <v>1399</v>
      </c>
      <c r="C239" s="142" t="s">
        <v>690</v>
      </c>
      <c r="D239" s="143" t="s">
        <v>90</v>
      </c>
      <c r="E239" s="107">
        <v>1</v>
      </c>
      <c r="F239" s="108"/>
      <c r="G239" s="108">
        <f>E239*F239</f>
        <v>0</v>
      </c>
    </row>
    <row r="240" spans="1:7" s="109" customFormat="1" ht="15" hidden="1" outlineLevel="1">
      <c r="A240" s="98" t="str">
        <f t="shared" si="23"/>
        <v>A.6.1.2.4.S.2.1.4</v>
      </c>
      <c r="B240" s="139" t="s">
        <v>694</v>
      </c>
      <c r="C240" s="145" t="s">
        <v>695</v>
      </c>
      <c r="D240" s="143"/>
      <c r="E240" s="107"/>
      <c r="F240" s="108"/>
      <c r="G240" s="108"/>
    </row>
    <row r="241" spans="1:7" s="109" customFormat="1" ht="15" hidden="1" outlineLevel="1">
      <c r="A241" s="98" t="str">
        <f t="shared" si="23"/>
        <v>A.6.1.2.4.S.2.1.4.2</v>
      </c>
      <c r="B241" s="139" t="s">
        <v>1340</v>
      </c>
      <c r="C241" s="142" t="s">
        <v>109</v>
      </c>
      <c r="D241" s="143" t="s">
        <v>90</v>
      </c>
      <c r="E241" s="107">
        <v>1</v>
      </c>
      <c r="F241" s="108"/>
      <c r="G241" s="108">
        <f>E241*F241</f>
        <v>0</v>
      </c>
    </row>
    <row r="242" spans="1:7" s="109" customFormat="1" ht="15" hidden="1" outlineLevel="1">
      <c r="A242" s="98" t="str">
        <f t="shared" si="23"/>
        <v>A.6.1.2.4.S.2.1.4.3</v>
      </c>
      <c r="B242" s="139" t="s">
        <v>1400</v>
      </c>
      <c r="C242" s="142" t="s">
        <v>690</v>
      </c>
      <c r="D242" s="143" t="s">
        <v>90</v>
      </c>
      <c r="E242" s="107">
        <v>4</v>
      </c>
      <c r="F242" s="108"/>
      <c r="G242" s="108">
        <f>E242*F242</f>
        <v>0</v>
      </c>
    </row>
    <row r="243" spans="1:7" s="109" customFormat="1" ht="165.75" hidden="1" outlineLevel="1">
      <c r="A243" s="98" t="str">
        <f t="shared" si="23"/>
        <v>A.6.1.2.4.S.3</v>
      </c>
      <c r="B243" s="139" t="s">
        <v>208</v>
      </c>
      <c r="C243" s="112" t="s">
        <v>2930</v>
      </c>
      <c r="D243" s="113"/>
      <c r="E243" s="107"/>
      <c r="F243" s="108"/>
      <c r="G243" s="108"/>
    </row>
    <row r="244" spans="1:7" s="109" customFormat="1" ht="15" hidden="1" outlineLevel="1">
      <c r="A244" s="98" t="str">
        <f t="shared" si="23"/>
        <v>A.6.1.2.4.S.3.1</v>
      </c>
      <c r="B244" s="139" t="s">
        <v>244</v>
      </c>
      <c r="C244" s="146" t="s">
        <v>106</v>
      </c>
      <c r="D244" s="143"/>
      <c r="E244" s="107"/>
      <c r="F244" s="108"/>
      <c r="G244" s="108"/>
    </row>
    <row r="245" spans="1:7" s="109" customFormat="1" ht="15" hidden="1" outlineLevel="1">
      <c r="A245" s="98" t="str">
        <f t="shared" si="23"/>
        <v>A.6.1.2.4.S.3.1.1</v>
      </c>
      <c r="B245" s="139" t="s">
        <v>322</v>
      </c>
      <c r="C245" s="145" t="s">
        <v>137</v>
      </c>
      <c r="D245" s="143"/>
      <c r="E245" s="107"/>
      <c r="F245" s="108"/>
      <c r="G245" s="108"/>
    </row>
    <row r="246" spans="1:7" s="109" customFormat="1" ht="15" hidden="1" outlineLevel="1">
      <c r="A246" s="98" t="str">
        <f t="shared" si="23"/>
        <v>A.6.1.2.4.S.3.1.1.1</v>
      </c>
      <c r="B246" s="139" t="s">
        <v>323</v>
      </c>
      <c r="C246" s="142" t="s">
        <v>875</v>
      </c>
      <c r="D246" s="143" t="s">
        <v>90</v>
      </c>
      <c r="E246" s="107">
        <v>1</v>
      </c>
      <c r="F246" s="108"/>
      <c r="G246" s="108">
        <f aca="true" t="shared" si="24" ref="G246:G253">E246*F246</f>
        <v>0</v>
      </c>
    </row>
    <row r="247" spans="1:7" s="109" customFormat="1" ht="15" hidden="1" outlineLevel="1">
      <c r="A247" s="98" t="str">
        <f t="shared" si="23"/>
        <v>A.6.1.2.4.S.3.1.1.2</v>
      </c>
      <c r="B247" s="139" t="s">
        <v>346</v>
      </c>
      <c r="C247" s="142" t="s">
        <v>698</v>
      </c>
      <c r="D247" s="143" t="s">
        <v>90</v>
      </c>
      <c r="E247" s="107">
        <v>4</v>
      </c>
      <c r="F247" s="108"/>
      <c r="G247" s="108">
        <f t="shared" si="24"/>
        <v>0</v>
      </c>
    </row>
    <row r="248" spans="1:7" s="109" customFormat="1" ht="15" hidden="1" outlineLevel="1">
      <c r="A248" s="98" t="str">
        <f t="shared" si="23"/>
        <v>A.6.1.2.4.S.3.1.1.3</v>
      </c>
      <c r="B248" s="139" t="s">
        <v>347</v>
      </c>
      <c r="C248" s="142" t="s">
        <v>641</v>
      </c>
      <c r="D248" s="143" t="s">
        <v>90</v>
      </c>
      <c r="E248" s="107">
        <v>1</v>
      </c>
      <c r="F248" s="108"/>
      <c r="G248" s="108">
        <f t="shared" si="24"/>
        <v>0</v>
      </c>
    </row>
    <row r="249" spans="1:7" s="109" customFormat="1" ht="15" hidden="1" outlineLevel="1">
      <c r="A249" s="98" t="str">
        <f t="shared" si="23"/>
        <v>A.6.1.2.4.S.3.1.1.4</v>
      </c>
      <c r="B249" s="139" t="s">
        <v>348</v>
      </c>
      <c r="C249" s="142" t="s">
        <v>642</v>
      </c>
      <c r="D249" s="143" t="s">
        <v>90</v>
      </c>
      <c r="E249" s="107">
        <v>5</v>
      </c>
      <c r="F249" s="108"/>
      <c r="G249" s="108">
        <f t="shared" si="24"/>
        <v>0</v>
      </c>
    </row>
    <row r="250" spans="1:7" s="109" customFormat="1" ht="15" hidden="1" outlineLevel="1">
      <c r="A250" s="98" t="str">
        <f t="shared" si="23"/>
        <v>A.6.1.2.4.S.3.1.1.5</v>
      </c>
      <c r="B250" s="139" t="s">
        <v>349</v>
      </c>
      <c r="C250" s="142" t="s">
        <v>104</v>
      </c>
      <c r="D250" s="143" t="s">
        <v>90</v>
      </c>
      <c r="E250" s="107">
        <v>1</v>
      </c>
      <c r="F250" s="108"/>
      <c r="G250" s="108">
        <f t="shared" si="24"/>
        <v>0</v>
      </c>
    </row>
    <row r="251" spans="1:7" s="109" customFormat="1" ht="15" hidden="1" outlineLevel="1">
      <c r="A251" s="98" t="str">
        <f t="shared" si="23"/>
        <v>A.6.1.2.4.S.3.1.1.6</v>
      </c>
      <c r="B251" s="139" t="s">
        <v>350</v>
      </c>
      <c r="C251" s="142" t="s">
        <v>103</v>
      </c>
      <c r="D251" s="143" t="s">
        <v>90</v>
      </c>
      <c r="E251" s="107">
        <v>3</v>
      </c>
      <c r="F251" s="108"/>
      <c r="G251" s="108">
        <f t="shared" si="24"/>
        <v>0</v>
      </c>
    </row>
    <row r="252" spans="1:7" s="109" customFormat="1" ht="15" hidden="1" outlineLevel="1">
      <c r="A252" s="98" t="str">
        <f t="shared" si="23"/>
        <v>A.6.1.2.4.S.3.1.1.7</v>
      </c>
      <c r="B252" s="139" t="s">
        <v>351</v>
      </c>
      <c r="C252" s="142" t="s">
        <v>102</v>
      </c>
      <c r="D252" s="143" t="s">
        <v>90</v>
      </c>
      <c r="E252" s="107">
        <v>2</v>
      </c>
      <c r="F252" s="108"/>
      <c r="G252" s="108">
        <f t="shared" si="24"/>
        <v>0</v>
      </c>
    </row>
    <row r="253" spans="1:7" s="109" customFormat="1" ht="15" hidden="1" outlineLevel="1">
      <c r="A253" s="98" t="str">
        <f t="shared" si="23"/>
        <v>A.6.1.2.4.S.3.1.1.8</v>
      </c>
      <c r="B253" s="139" t="s">
        <v>1221</v>
      </c>
      <c r="C253" s="142" t="s">
        <v>101</v>
      </c>
      <c r="D253" s="143" t="s">
        <v>90</v>
      </c>
      <c r="E253" s="107">
        <v>5</v>
      </c>
      <c r="F253" s="108"/>
      <c r="G253" s="108">
        <f t="shared" si="24"/>
        <v>0</v>
      </c>
    </row>
    <row r="254" spans="1:7" s="109" customFormat="1" ht="15" hidden="1" outlineLevel="1">
      <c r="A254" s="98" t="str">
        <f aca="true" t="shared" si="25" ref="A254:A285">""&amp;$B$221&amp;"."&amp;B254&amp;""</f>
        <v>A.6.1.2.4.S.3.1.2</v>
      </c>
      <c r="B254" s="139" t="s">
        <v>381</v>
      </c>
      <c r="C254" s="145" t="s">
        <v>824</v>
      </c>
      <c r="D254" s="143"/>
      <c r="E254" s="107"/>
      <c r="F254" s="108"/>
      <c r="G254" s="108"/>
    </row>
    <row r="255" spans="1:7" s="109" customFormat="1" ht="15" hidden="1" outlineLevel="1">
      <c r="A255" s="98" t="str">
        <f t="shared" si="25"/>
        <v>A.6.1.2.4.S.3.1.2.1</v>
      </c>
      <c r="B255" s="139" t="s">
        <v>646</v>
      </c>
      <c r="C255" s="142" t="s">
        <v>690</v>
      </c>
      <c r="D255" s="143" t="s">
        <v>90</v>
      </c>
      <c r="E255" s="107">
        <v>2</v>
      </c>
      <c r="F255" s="108"/>
      <c r="G255" s="108">
        <f>E255*F255</f>
        <v>0</v>
      </c>
    </row>
    <row r="256" spans="1:7" s="109" customFormat="1" ht="15" hidden="1" outlineLevel="1">
      <c r="A256" s="98" t="str">
        <f t="shared" si="25"/>
        <v>A.6.1.2.4.S.3.1.2.2</v>
      </c>
      <c r="B256" s="139" t="s">
        <v>876</v>
      </c>
      <c r="C256" s="142" t="s">
        <v>109</v>
      </c>
      <c r="D256" s="143" t="s">
        <v>90</v>
      </c>
      <c r="E256" s="107">
        <v>2</v>
      </c>
      <c r="F256" s="108"/>
      <c r="G256" s="108">
        <f>E256*F256</f>
        <v>0</v>
      </c>
    </row>
    <row r="257" spans="1:7" s="109" customFormat="1" ht="15" hidden="1" outlineLevel="1">
      <c r="A257" s="98" t="str">
        <f t="shared" si="25"/>
        <v>A.6.1.2.4.S.3.1.3</v>
      </c>
      <c r="B257" s="139" t="s">
        <v>647</v>
      </c>
      <c r="C257" s="145" t="s">
        <v>138</v>
      </c>
      <c r="D257" s="143"/>
      <c r="E257" s="107"/>
      <c r="F257" s="108"/>
      <c r="G257" s="108"/>
    </row>
    <row r="258" spans="1:7" s="109" customFormat="1" ht="15" hidden="1" outlineLevel="1">
      <c r="A258" s="98" t="str">
        <f t="shared" si="25"/>
        <v>A.6.1.2.4.S.3.1.3.1</v>
      </c>
      <c r="B258" s="139" t="s">
        <v>649</v>
      </c>
      <c r="C258" s="142" t="s">
        <v>690</v>
      </c>
      <c r="D258" s="143" t="s">
        <v>90</v>
      </c>
      <c r="E258" s="107">
        <v>1</v>
      </c>
      <c r="F258" s="108"/>
      <c r="G258" s="108">
        <f>E258*F258</f>
        <v>0</v>
      </c>
    </row>
    <row r="259" spans="1:7" s="109" customFormat="1" ht="15" hidden="1" outlineLevel="1">
      <c r="A259" s="98" t="str">
        <f t="shared" si="25"/>
        <v>A.6.1.2.4.S.3.1.3.2</v>
      </c>
      <c r="B259" s="139" t="s">
        <v>700</v>
      </c>
      <c r="C259" s="142" t="s">
        <v>109</v>
      </c>
      <c r="D259" s="143" t="s">
        <v>90</v>
      </c>
      <c r="E259" s="107">
        <v>3</v>
      </c>
      <c r="F259" s="108"/>
      <c r="G259" s="108">
        <f>E259*F259</f>
        <v>0</v>
      </c>
    </row>
    <row r="260" spans="1:7" s="109" customFormat="1" ht="15" hidden="1" outlineLevel="1">
      <c r="A260" s="98" t="str">
        <f t="shared" si="25"/>
        <v>A.6.1.2.4.S.3.1.3.3</v>
      </c>
      <c r="B260" s="139" t="s">
        <v>701</v>
      </c>
      <c r="C260" s="142" t="s">
        <v>108</v>
      </c>
      <c r="D260" s="143" t="s">
        <v>90</v>
      </c>
      <c r="E260" s="107">
        <v>4</v>
      </c>
      <c r="F260" s="108"/>
      <c r="G260" s="108">
        <f>E260*F260</f>
        <v>0</v>
      </c>
    </row>
    <row r="261" spans="1:7" s="109" customFormat="1" ht="15" hidden="1" outlineLevel="1">
      <c r="A261" s="98" t="str">
        <f t="shared" si="25"/>
        <v>A.6.1.2.4.S.3.1.4</v>
      </c>
      <c r="B261" s="139" t="s">
        <v>651</v>
      </c>
      <c r="C261" s="145" t="s">
        <v>140</v>
      </c>
      <c r="D261" s="143"/>
      <c r="E261" s="107"/>
      <c r="F261" s="108"/>
      <c r="G261" s="108"/>
    </row>
    <row r="262" spans="1:7" s="109" customFormat="1" ht="15" hidden="1" outlineLevel="1">
      <c r="A262" s="98" t="str">
        <f t="shared" si="25"/>
        <v>A.6.1.2.4.S.3.1.4.1</v>
      </c>
      <c r="B262" s="139" t="s">
        <v>653</v>
      </c>
      <c r="C262" s="142" t="s">
        <v>690</v>
      </c>
      <c r="D262" s="143" t="s">
        <v>90</v>
      </c>
      <c r="E262" s="107">
        <v>1</v>
      </c>
      <c r="F262" s="108"/>
      <c r="G262" s="108">
        <f>E262*F262</f>
        <v>0</v>
      </c>
    </row>
    <row r="263" spans="1:7" s="109" customFormat="1" ht="15" hidden="1" outlineLevel="1">
      <c r="A263" s="98" t="str">
        <f t="shared" si="25"/>
        <v>A.6.1.2.4.S.3.1.4.2</v>
      </c>
      <c r="B263" s="139" t="s">
        <v>822</v>
      </c>
      <c r="C263" s="142" t="s">
        <v>708</v>
      </c>
      <c r="D263" s="143" t="s">
        <v>90</v>
      </c>
      <c r="E263" s="107">
        <v>2</v>
      </c>
      <c r="F263" s="108"/>
      <c r="G263" s="108">
        <f>E263*F263</f>
        <v>0</v>
      </c>
    </row>
    <row r="264" spans="1:7" s="109" customFormat="1" ht="15" hidden="1" outlineLevel="1">
      <c r="A264" s="98" t="str">
        <f t="shared" si="25"/>
        <v>A.6.1.2.4.S.3.1.4.2</v>
      </c>
      <c r="B264" s="139" t="s">
        <v>822</v>
      </c>
      <c r="C264" s="142" t="s">
        <v>702</v>
      </c>
      <c r="D264" s="143" t="s">
        <v>90</v>
      </c>
      <c r="E264" s="107">
        <v>1</v>
      </c>
      <c r="F264" s="108"/>
      <c r="G264" s="108">
        <f>E264*F264</f>
        <v>0</v>
      </c>
    </row>
    <row r="265" spans="1:7" s="109" customFormat="1" ht="15" hidden="1" outlineLevel="1">
      <c r="A265" s="98" t="str">
        <f t="shared" si="25"/>
        <v>A.6.1.2.4.S.3.1.5</v>
      </c>
      <c r="B265" s="139" t="s">
        <v>654</v>
      </c>
      <c r="C265" s="145" t="s">
        <v>699</v>
      </c>
      <c r="D265" s="143"/>
      <c r="E265" s="107"/>
      <c r="F265" s="108"/>
      <c r="G265" s="108"/>
    </row>
    <row r="266" spans="1:7" s="109" customFormat="1" ht="15" hidden="1" outlineLevel="1">
      <c r="A266" s="98" t="str">
        <f t="shared" si="25"/>
        <v>A.6.1.2.4.S.3.1.5.1</v>
      </c>
      <c r="B266" s="139" t="s">
        <v>656</v>
      </c>
      <c r="C266" s="142" t="s">
        <v>109</v>
      </c>
      <c r="D266" s="143" t="s">
        <v>90</v>
      </c>
      <c r="E266" s="107">
        <v>1</v>
      </c>
      <c r="F266" s="108"/>
      <c r="G266" s="108">
        <f>E266*F266</f>
        <v>0</v>
      </c>
    </row>
    <row r="267" spans="1:7" s="109" customFormat="1" ht="15" hidden="1" outlineLevel="1">
      <c r="A267" s="98" t="str">
        <f t="shared" si="25"/>
        <v>A.6.1.2.4.S.3.1.6</v>
      </c>
      <c r="B267" s="139" t="s">
        <v>659</v>
      </c>
      <c r="C267" s="145" t="s">
        <v>142</v>
      </c>
      <c r="D267" s="143"/>
      <c r="E267" s="107"/>
      <c r="F267" s="108"/>
      <c r="G267" s="108"/>
    </row>
    <row r="268" spans="1:7" s="109" customFormat="1" ht="15" hidden="1" outlineLevel="1">
      <c r="A268" s="98" t="str">
        <f t="shared" si="25"/>
        <v>A.6.1.2.4.S.3.1.6.1</v>
      </c>
      <c r="B268" s="139" t="s">
        <v>661</v>
      </c>
      <c r="C268" s="142" t="s">
        <v>719</v>
      </c>
      <c r="D268" s="143" t="s">
        <v>90</v>
      </c>
      <c r="E268" s="107">
        <v>3</v>
      </c>
      <c r="F268" s="108"/>
      <c r="G268" s="108">
        <f>E268*F268</f>
        <v>0</v>
      </c>
    </row>
    <row r="269" spans="1:7" s="109" customFormat="1" ht="15" hidden="1" outlineLevel="1">
      <c r="A269" s="98" t="str">
        <f t="shared" si="25"/>
        <v>A.6.1.2.4.S.3.1.6.2</v>
      </c>
      <c r="B269" s="139" t="s">
        <v>662</v>
      </c>
      <c r="C269" s="142" t="s">
        <v>146</v>
      </c>
      <c r="D269" s="143" t="s">
        <v>90</v>
      </c>
      <c r="E269" s="107">
        <v>2</v>
      </c>
      <c r="F269" s="108"/>
      <c r="G269" s="108">
        <f>E269*F269</f>
        <v>0</v>
      </c>
    </row>
    <row r="270" spans="1:7" s="109" customFormat="1" ht="15" hidden="1" outlineLevel="1">
      <c r="A270" s="98" t="str">
        <f t="shared" si="25"/>
        <v>A.6.1.2.4.S.3.1.7</v>
      </c>
      <c r="B270" s="139" t="s">
        <v>715</v>
      </c>
      <c r="C270" s="145" t="s">
        <v>141</v>
      </c>
      <c r="D270" s="143"/>
      <c r="E270" s="107"/>
      <c r="F270" s="108"/>
      <c r="G270" s="108"/>
    </row>
    <row r="271" spans="1:7" s="109" customFormat="1" ht="15" hidden="1" outlineLevel="1">
      <c r="A271" s="98" t="str">
        <f t="shared" si="25"/>
        <v>A.6.1.2.4.S.3.1.7.1</v>
      </c>
      <c r="B271" s="139" t="s">
        <v>716</v>
      </c>
      <c r="C271" s="142" t="s">
        <v>708</v>
      </c>
      <c r="D271" s="143" t="s">
        <v>90</v>
      </c>
      <c r="E271" s="107">
        <v>1</v>
      </c>
      <c r="F271" s="108"/>
      <c r="G271" s="108">
        <f>E271*F271</f>
        <v>0</v>
      </c>
    </row>
    <row r="272" spans="1:7" s="109" customFormat="1" ht="15" hidden="1" outlineLevel="1">
      <c r="A272" s="98" t="str">
        <f t="shared" si="25"/>
        <v>A.6.1.2.4.S.3.1.7.2</v>
      </c>
      <c r="B272" s="139" t="s">
        <v>717</v>
      </c>
      <c r="C272" s="142" t="s">
        <v>146</v>
      </c>
      <c r="D272" s="143" t="s">
        <v>90</v>
      </c>
      <c r="E272" s="107">
        <v>1</v>
      </c>
      <c r="F272" s="108"/>
      <c r="G272" s="108">
        <f>E272*F272</f>
        <v>0</v>
      </c>
    </row>
    <row r="273" spans="1:7" s="109" customFormat="1" ht="15" hidden="1" outlineLevel="1">
      <c r="A273" s="98" t="str">
        <f t="shared" si="25"/>
        <v>A.6.1.2.4.S.3.1.8</v>
      </c>
      <c r="B273" s="139" t="s">
        <v>720</v>
      </c>
      <c r="C273" s="145" t="s">
        <v>1351</v>
      </c>
      <c r="D273" s="143"/>
      <c r="E273" s="107"/>
      <c r="F273" s="108"/>
      <c r="G273" s="108"/>
    </row>
    <row r="274" spans="1:7" s="109" customFormat="1" ht="15" hidden="1" outlineLevel="1">
      <c r="A274" s="98" t="str">
        <f t="shared" si="25"/>
        <v>A.6.1.2.4.S.3.1.8.1</v>
      </c>
      <c r="B274" s="139" t="s">
        <v>722</v>
      </c>
      <c r="C274" s="142" t="s">
        <v>719</v>
      </c>
      <c r="D274" s="143" t="s">
        <v>90</v>
      </c>
      <c r="E274" s="107">
        <v>1</v>
      </c>
      <c r="F274" s="108"/>
      <c r="G274" s="108">
        <f>E274*F274</f>
        <v>0</v>
      </c>
    </row>
    <row r="275" spans="1:7" s="109" customFormat="1" ht="15" hidden="1" outlineLevel="1">
      <c r="A275" s="98" t="str">
        <f t="shared" si="25"/>
        <v>A.6.1.2.4.S.3.1.8.2</v>
      </c>
      <c r="B275" s="139" t="s">
        <v>885</v>
      </c>
      <c r="C275" s="142" t="s">
        <v>146</v>
      </c>
      <c r="D275" s="143" t="s">
        <v>90</v>
      </c>
      <c r="E275" s="107">
        <v>1</v>
      </c>
      <c r="F275" s="108"/>
      <c r="G275" s="108">
        <f>E275*F275</f>
        <v>0</v>
      </c>
    </row>
    <row r="276" spans="1:7" s="109" customFormat="1" ht="15" hidden="1" outlineLevel="1">
      <c r="A276" s="98" t="str">
        <f t="shared" si="25"/>
        <v>A.6.1.2.4.S.3.1.9</v>
      </c>
      <c r="B276" s="139" t="s">
        <v>723</v>
      </c>
      <c r="C276" s="145" t="s">
        <v>1354</v>
      </c>
      <c r="D276" s="143"/>
      <c r="E276" s="107"/>
      <c r="F276" s="108"/>
      <c r="G276" s="108"/>
    </row>
    <row r="277" spans="1:7" s="109" customFormat="1" ht="15" hidden="1" outlineLevel="1">
      <c r="A277" s="98" t="str">
        <f t="shared" si="25"/>
        <v>A.6.1.2.4.S.3.1.9.1</v>
      </c>
      <c r="B277" s="139" t="s">
        <v>725</v>
      </c>
      <c r="C277" s="142" t="s">
        <v>109</v>
      </c>
      <c r="D277" s="143" t="s">
        <v>90</v>
      </c>
      <c r="E277" s="107">
        <v>1</v>
      </c>
      <c r="F277" s="108"/>
      <c r="G277" s="108">
        <f>E277*F277</f>
        <v>0</v>
      </c>
    </row>
    <row r="278" spans="1:7" s="109" customFormat="1" ht="15" hidden="1" outlineLevel="1">
      <c r="A278" s="98" t="str">
        <f t="shared" si="25"/>
        <v>A.6.1.2.4.S.3.1.10</v>
      </c>
      <c r="B278" s="139" t="s">
        <v>727</v>
      </c>
      <c r="C278" s="145" t="s">
        <v>139</v>
      </c>
      <c r="D278" s="143"/>
      <c r="E278" s="107"/>
      <c r="F278" s="108"/>
      <c r="G278" s="108"/>
    </row>
    <row r="279" spans="1:7" s="109" customFormat="1" ht="15" hidden="1" outlineLevel="1">
      <c r="A279" s="98" t="str">
        <f t="shared" si="25"/>
        <v>A.6.1.2.4.S.3.1.10.1</v>
      </c>
      <c r="B279" s="139" t="s">
        <v>729</v>
      </c>
      <c r="C279" s="142" t="s">
        <v>108</v>
      </c>
      <c r="D279" s="143" t="s">
        <v>90</v>
      </c>
      <c r="E279" s="107">
        <v>7</v>
      </c>
      <c r="F279" s="108"/>
      <c r="G279" s="108">
        <f>E279*F279</f>
        <v>0</v>
      </c>
    </row>
    <row r="280" spans="1:7" s="109" customFormat="1" ht="15" hidden="1" outlineLevel="1">
      <c r="A280" s="98" t="str">
        <f t="shared" si="25"/>
        <v>A.6.1.2.4.S.3.1.11</v>
      </c>
      <c r="B280" s="139" t="s">
        <v>731</v>
      </c>
      <c r="C280" s="145" t="s">
        <v>886</v>
      </c>
      <c r="D280" s="143"/>
      <c r="E280" s="107"/>
      <c r="F280" s="108"/>
      <c r="G280" s="108"/>
    </row>
    <row r="281" spans="1:7" s="109" customFormat="1" ht="15" hidden="1" outlineLevel="1">
      <c r="A281" s="98" t="str">
        <f t="shared" si="25"/>
        <v>A.6.1.2.4.S.3.1.11.1</v>
      </c>
      <c r="B281" s="139" t="s">
        <v>733</v>
      </c>
      <c r="C281" s="142" t="s">
        <v>109</v>
      </c>
      <c r="D281" s="143" t="s">
        <v>90</v>
      </c>
      <c r="E281" s="107">
        <v>1</v>
      </c>
      <c r="F281" s="108"/>
      <c r="G281" s="108">
        <f>E281*F281</f>
        <v>0</v>
      </c>
    </row>
    <row r="282" spans="1:7" s="109" customFormat="1" ht="15" hidden="1" outlineLevel="1">
      <c r="A282" s="98" t="str">
        <f t="shared" si="25"/>
        <v>A.6.1.2.4.S.3.1.12</v>
      </c>
      <c r="B282" s="139" t="s">
        <v>734</v>
      </c>
      <c r="C282" s="145" t="s">
        <v>1356</v>
      </c>
      <c r="D282" s="143"/>
      <c r="E282" s="107"/>
      <c r="F282" s="108"/>
      <c r="G282" s="108"/>
    </row>
    <row r="283" spans="1:7" s="109" customFormat="1" ht="15" hidden="1" outlineLevel="1">
      <c r="A283" s="98" t="str">
        <f t="shared" si="25"/>
        <v>A.6.1.2.4.S.3.1.12.1</v>
      </c>
      <c r="B283" s="139" t="s">
        <v>736</v>
      </c>
      <c r="C283" s="142" t="s">
        <v>690</v>
      </c>
      <c r="D283" s="143" t="s">
        <v>90</v>
      </c>
      <c r="E283" s="107">
        <v>1</v>
      </c>
      <c r="F283" s="108"/>
      <c r="G283" s="108">
        <f>E283*F283</f>
        <v>0</v>
      </c>
    </row>
    <row r="284" spans="1:7" s="109" customFormat="1" ht="15" hidden="1" outlineLevel="1">
      <c r="A284" s="98" t="str">
        <f t="shared" si="25"/>
        <v>A.6.1.2.4.S.3.1.12.2</v>
      </c>
      <c r="B284" s="139" t="s">
        <v>1228</v>
      </c>
      <c r="C284" s="142" t="s">
        <v>109</v>
      </c>
      <c r="D284" s="143" t="s">
        <v>90</v>
      </c>
      <c r="E284" s="107">
        <v>2</v>
      </c>
      <c r="F284" s="108"/>
      <c r="G284" s="108">
        <f>E284*F284</f>
        <v>0</v>
      </c>
    </row>
    <row r="285" spans="1:7" s="109" customFormat="1" ht="15" hidden="1" outlineLevel="1">
      <c r="A285" s="98" t="str">
        <f t="shared" si="25"/>
        <v>A.6.1.2.4.S.3.1.12.3</v>
      </c>
      <c r="B285" s="139" t="s">
        <v>1229</v>
      </c>
      <c r="C285" s="142" t="s">
        <v>108</v>
      </c>
      <c r="D285" s="143" t="s">
        <v>90</v>
      </c>
      <c r="E285" s="107">
        <v>1</v>
      </c>
      <c r="F285" s="108"/>
      <c r="G285" s="108">
        <f>E285*F285</f>
        <v>0</v>
      </c>
    </row>
    <row r="286" spans="1:7" s="109" customFormat="1" ht="76.5" hidden="1" outlineLevel="1">
      <c r="A286" s="98" t="str">
        <f aca="true" t="shared" si="26" ref="A286:A311">""&amp;$B$221&amp;"."&amp;B286&amp;""</f>
        <v>A.6.1.2.4.S.4</v>
      </c>
      <c r="B286" s="139" t="s">
        <v>209</v>
      </c>
      <c r="C286" s="112" t="s">
        <v>2931</v>
      </c>
      <c r="D286" s="113"/>
      <c r="E286" s="107"/>
      <c r="F286" s="108"/>
      <c r="G286" s="108"/>
    </row>
    <row r="287" spans="1:7" s="109" customFormat="1" ht="15" hidden="1" outlineLevel="1">
      <c r="A287" s="98" t="str">
        <f t="shared" si="26"/>
        <v>A.6.1.2.4.S.4.1</v>
      </c>
      <c r="B287" s="139" t="s">
        <v>240</v>
      </c>
      <c r="C287" s="146" t="s">
        <v>106</v>
      </c>
      <c r="D287" s="143"/>
      <c r="E287" s="107"/>
      <c r="F287" s="108"/>
      <c r="G287" s="108"/>
    </row>
    <row r="288" spans="1:7" s="109" customFormat="1" ht="15" hidden="1" outlineLevel="1">
      <c r="A288" s="98" t="str">
        <f t="shared" si="26"/>
        <v>A.6.1.2.4.S.4.1.1</v>
      </c>
      <c r="B288" s="139" t="s">
        <v>241</v>
      </c>
      <c r="C288" s="140" t="s">
        <v>148</v>
      </c>
      <c r="D288" s="113"/>
      <c r="E288" s="107"/>
      <c r="F288" s="108"/>
      <c r="G288" s="108"/>
    </row>
    <row r="289" spans="1:7" s="109" customFormat="1" ht="15" hidden="1" outlineLevel="1">
      <c r="A289" s="98" t="str">
        <f t="shared" si="26"/>
        <v>A.6.1.2.4.S.4.1.1.1</v>
      </c>
      <c r="B289" s="139" t="s">
        <v>324</v>
      </c>
      <c r="C289" s="112" t="s">
        <v>690</v>
      </c>
      <c r="D289" s="143" t="s">
        <v>90</v>
      </c>
      <c r="E289" s="107">
        <v>4</v>
      </c>
      <c r="F289" s="108"/>
      <c r="G289" s="108">
        <f>E289*F289</f>
        <v>0</v>
      </c>
    </row>
    <row r="290" spans="1:7" s="109" customFormat="1" ht="15" hidden="1" outlineLevel="1">
      <c r="A290" s="98" t="str">
        <f t="shared" si="26"/>
        <v>A.6.1.2.4.S.4.1.1.2</v>
      </c>
      <c r="B290" s="139" t="s">
        <v>325</v>
      </c>
      <c r="C290" s="112" t="s">
        <v>109</v>
      </c>
      <c r="D290" s="143" t="s">
        <v>90</v>
      </c>
      <c r="E290" s="107">
        <v>5</v>
      </c>
      <c r="F290" s="108"/>
      <c r="G290" s="108">
        <f>E290*F290</f>
        <v>0</v>
      </c>
    </row>
    <row r="291" spans="1:7" s="109" customFormat="1" ht="15" hidden="1" outlineLevel="1">
      <c r="A291" s="98" t="str">
        <f t="shared" si="26"/>
        <v>A.6.1.2.4.S.4.1.1.3</v>
      </c>
      <c r="B291" s="139" t="s">
        <v>326</v>
      </c>
      <c r="C291" s="112" t="s">
        <v>108</v>
      </c>
      <c r="D291" s="143" t="s">
        <v>90</v>
      </c>
      <c r="E291" s="107">
        <v>1</v>
      </c>
      <c r="F291" s="108"/>
      <c r="G291" s="108">
        <f>E291*F291</f>
        <v>0</v>
      </c>
    </row>
    <row r="292" spans="1:7" s="109" customFormat="1" ht="15" hidden="1" outlineLevel="1">
      <c r="A292" s="98" t="str">
        <f t="shared" si="26"/>
        <v>A.6.1.2.4.S.4.1.1.4</v>
      </c>
      <c r="B292" s="139" t="s">
        <v>327</v>
      </c>
      <c r="C292" s="112" t="s">
        <v>744</v>
      </c>
      <c r="D292" s="143" t="s">
        <v>90</v>
      </c>
      <c r="E292" s="107">
        <v>1</v>
      </c>
      <c r="F292" s="108"/>
      <c r="G292" s="108">
        <f>E292*F292</f>
        <v>0</v>
      </c>
    </row>
    <row r="293" spans="1:7" s="109" customFormat="1" ht="15" hidden="1" outlineLevel="1">
      <c r="A293" s="98" t="str">
        <f t="shared" si="26"/>
        <v>A.6.1.2.4.S.4.1.2</v>
      </c>
      <c r="B293" s="139" t="s">
        <v>242</v>
      </c>
      <c r="C293" s="140" t="s">
        <v>149</v>
      </c>
      <c r="D293" s="113"/>
      <c r="E293" s="107"/>
      <c r="F293" s="108"/>
      <c r="G293" s="108"/>
    </row>
    <row r="294" spans="1:7" s="109" customFormat="1" ht="15" hidden="1" outlineLevel="1">
      <c r="A294" s="98" t="str">
        <f t="shared" si="26"/>
        <v>A.6.1.2.4.S.4.1.2.1</v>
      </c>
      <c r="B294" s="139" t="s">
        <v>360</v>
      </c>
      <c r="C294" s="112" t="s">
        <v>108</v>
      </c>
      <c r="D294" s="143" t="s">
        <v>90</v>
      </c>
      <c r="E294" s="107">
        <v>7</v>
      </c>
      <c r="F294" s="108"/>
      <c r="G294" s="108">
        <f>E294*F294</f>
        <v>0</v>
      </c>
    </row>
    <row r="295" spans="1:7" s="109" customFormat="1" ht="15" hidden="1" outlineLevel="1">
      <c r="A295" s="98" t="str">
        <f t="shared" si="26"/>
        <v>A.6.1.2.4.S.4.1.3</v>
      </c>
      <c r="B295" s="139" t="s">
        <v>356</v>
      </c>
      <c r="C295" s="140" t="s">
        <v>150</v>
      </c>
      <c r="D295" s="113"/>
      <c r="E295" s="107"/>
      <c r="F295" s="108"/>
      <c r="G295" s="108"/>
    </row>
    <row r="296" spans="1:7" s="109" customFormat="1" ht="15" hidden="1" outlineLevel="1">
      <c r="A296" s="98" t="str">
        <f t="shared" si="26"/>
        <v>A.6.1.2.4.S.4.1.3.1</v>
      </c>
      <c r="B296" s="139" t="s">
        <v>361</v>
      </c>
      <c r="C296" s="112" t="s">
        <v>690</v>
      </c>
      <c r="D296" s="143" t="s">
        <v>90</v>
      </c>
      <c r="E296" s="107">
        <v>3</v>
      </c>
      <c r="F296" s="108"/>
      <c r="G296" s="108">
        <f>E296*F296</f>
        <v>0</v>
      </c>
    </row>
    <row r="297" spans="1:7" s="109" customFormat="1" ht="15" hidden="1" outlineLevel="1">
      <c r="A297" s="98" t="str">
        <f t="shared" si="26"/>
        <v>A.6.1.2.4.S.4.1.3.2</v>
      </c>
      <c r="B297" s="139" t="s">
        <v>770</v>
      </c>
      <c r="C297" s="112" t="s">
        <v>109</v>
      </c>
      <c r="D297" s="143" t="s">
        <v>90</v>
      </c>
      <c r="E297" s="107">
        <v>1</v>
      </c>
      <c r="F297" s="108"/>
      <c r="G297" s="108">
        <f>E297*F297</f>
        <v>0</v>
      </c>
    </row>
    <row r="298" spans="1:7" s="109" customFormat="1" ht="15" hidden="1" outlineLevel="1">
      <c r="A298" s="98" t="str">
        <f t="shared" si="26"/>
        <v>A.6.1.2.4.S.4.1.4</v>
      </c>
      <c r="B298" s="139" t="s">
        <v>357</v>
      </c>
      <c r="C298" s="140" t="s">
        <v>153</v>
      </c>
      <c r="D298" s="143" t="s">
        <v>90</v>
      </c>
      <c r="E298" s="107">
        <v>7</v>
      </c>
      <c r="F298" s="108"/>
      <c r="G298" s="108">
        <f>E298*F298</f>
        <v>0</v>
      </c>
    </row>
    <row r="299" spans="1:7" s="109" customFormat="1" ht="15" hidden="1" outlineLevel="1">
      <c r="A299" s="98" t="str">
        <f t="shared" si="26"/>
        <v>A.6.1.2.4.S.4.1.5</v>
      </c>
      <c r="B299" s="139" t="s">
        <v>358</v>
      </c>
      <c r="C299" s="140" t="s">
        <v>152</v>
      </c>
      <c r="D299" s="113"/>
      <c r="E299" s="107"/>
      <c r="F299" s="108"/>
      <c r="G299" s="108"/>
    </row>
    <row r="300" spans="1:7" s="109" customFormat="1" ht="15" hidden="1" outlineLevel="1">
      <c r="A300" s="98" t="str">
        <f t="shared" si="26"/>
        <v>A.6.1.2.4.S.4.1.5.1</v>
      </c>
      <c r="B300" s="139" t="s">
        <v>363</v>
      </c>
      <c r="C300" s="112" t="s">
        <v>3245</v>
      </c>
      <c r="D300" s="143" t="s">
        <v>90</v>
      </c>
      <c r="E300" s="107">
        <v>7</v>
      </c>
      <c r="F300" s="108"/>
      <c r="G300" s="108">
        <f>E300*F300</f>
        <v>0</v>
      </c>
    </row>
    <row r="301" spans="1:7" s="109" customFormat="1" ht="15" hidden="1" outlineLevel="1">
      <c r="A301" s="98" t="str">
        <f t="shared" si="26"/>
        <v>A.6.1.2.4.S.4.1.6</v>
      </c>
      <c r="B301" s="139" t="s">
        <v>359</v>
      </c>
      <c r="C301" s="140" t="s">
        <v>151</v>
      </c>
      <c r="D301" s="319"/>
      <c r="E301" s="107"/>
      <c r="F301" s="108"/>
      <c r="G301" s="108"/>
    </row>
    <row r="302" spans="1:7" s="109" customFormat="1" ht="15" hidden="1" outlineLevel="1">
      <c r="A302" s="98" t="str">
        <f t="shared" si="26"/>
        <v>A.6.1.2.4.S.4.1.6.1</v>
      </c>
      <c r="B302" s="139" t="s">
        <v>776</v>
      </c>
      <c r="C302" s="112" t="s">
        <v>3245</v>
      </c>
      <c r="D302" s="143" t="s">
        <v>90</v>
      </c>
      <c r="E302" s="107">
        <v>7</v>
      </c>
      <c r="F302" s="108"/>
      <c r="G302" s="108">
        <f>E302*F302</f>
        <v>0</v>
      </c>
    </row>
    <row r="303" spans="1:7" s="109" customFormat="1" ht="15" hidden="1" outlineLevel="1">
      <c r="A303" s="98" t="str">
        <f t="shared" si="26"/>
        <v>A.6.1.2.4.S.4.1.7</v>
      </c>
      <c r="B303" s="139" t="s">
        <v>780</v>
      </c>
      <c r="C303" s="140" t="s">
        <v>1360</v>
      </c>
      <c r="D303" s="319"/>
      <c r="E303" s="107"/>
      <c r="F303" s="108"/>
      <c r="G303" s="108"/>
    </row>
    <row r="304" spans="1:7" s="109" customFormat="1" ht="15" hidden="1" outlineLevel="1">
      <c r="A304" s="98" t="str">
        <f t="shared" si="26"/>
        <v>A.6.1.2.4.S.4.1.7.1</v>
      </c>
      <c r="B304" s="139" t="s">
        <v>781</v>
      </c>
      <c r="C304" s="112" t="s">
        <v>744</v>
      </c>
      <c r="D304" s="143" t="s">
        <v>90</v>
      </c>
      <c r="E304" s="107">
        <v>1</v>
      </c>
      <c r="F304" s="108"/>
      <c r="G304" s="108">
        <f>E304*F304</f>
        <v>0</v>
      </c>
    </row>
    <row r="305" spans="1:7" s="109" customFormat="1" ht="15" hidden="1" outlineLevel="1">
      <c r="A305" s="98" t="str">
        <f t="shared" si="26"/>
        <v>A.6.1.2.4.S.4.1.8</v>
      </c>
      <c r="B305" s="139" t="s">
        <v>1007</v>
      </c>
      <c r="C305" s="140" t="s">
        <v>1361</v>
      </c>
      <c r="D305" s="319"/>
      <c r="E305" s="107"/>
      <c r="F305" s="108"/>
      <c r="G305" s="108"/>
    </row>
    <row r="306" spans="1:7" s="109" customFormat="1" ht="15" hidden="1" outlineLevel="1">
      <c r="A306" s="98" t="str">
        <f t="shared" si="26"/>
        <v>A.6.1.2.4.S.4.1.8.1</v>
      </c>
      <c r="B306" s="139" t="s">
        <v>1008</v>
      </c>
      <c r="C306" s="112" t="s">
        <v>744</v>
      </c>
      <c r="D306" s="143" t="s">
        <v>90</v>
      </c>
      <c r="E306" s="107">
        <v>1</v>
      </c>
      <c r="F306" s="108"/>
      <c r="G306" s="108">
        <f>E306*F306</f>
        <v>0</v>
      </c>
    </row>
    <row r="307" spans="1:7" s="109" customFormat="1" ht="15" hidden="1" outlineLevel="1">
      <c r="A307" s="98" t="str">
        <f t="shared" si="26"/>
        <v>A.6.1.2.4.S.4.1.9</v>
      </c>
      <c r="B307" s="139" t="s">
        <v>1233</v>
      </c>
      <c r="C307" s="140" t="s">
        <v>2769</v>
      </c>
      <c r="D307" s="319"/>
      <c r="E307" s="107"/>
      <c r="F307" s="108"/>
      <c r="G307" s="108"/>
    </row>
    <row r="308" spans="1:7" s="109" customFormat="1" ht="15" hidden="1" outlineLevel="1">
      <c r="A308" s="98" t="str">
        <f t="shared" si="26"/>
        <v>A.6.1.2.4.S.4.1.9.1</v>
      </c>
      <c r="B308" s="139" t="s">
        <v>1234</v>
      </c>
      <c r="C308" s="112" t="s">
        <v>3246</v>
      </c>
      <c r="D308" s="143" t="s">
        <v>90</v>
      </c>
      <c r="E308" s="107">
        <v>1</v>
      </c>
      <c r="F308" s="108"/>
      <c r="G308" s="108">
        <f>E308*F308</f>
        <v>0</v>
      </c>
    </row>
    <row r="309" spans="1:7" s="109" customFormat="1" ht="140.25" hidden="1" outlineLevel="1">
      <c r="A309" s="98" t="str">
        <f t="shared" si="26"/>
        <v>A.6.1.2.4.S.5</v>
      </c>
      <c r="B309" s="139" t="s">
        <v>213</v>
      </c>
      <c r="C309" s="115" t="s">
        <v>3462</v>
      </c>
      <c r="D309" s="128"/>
      <c r="E309" s="107"/>
      <c r="F309" s="108"/>
      <c r="G309" s="108"/>
    </row>
    <row r="310" spans="1:7" s="109" customFormat="1" ht="15" hidden="1" outlineLevel="1">
      <c r="A310" s="98" t="str">
        <f t="shared" si="26"/>
        <v>A.6.1.2.4.S.5.1</v>
      </c>
      <c r="B310" s="139" t="s">
        <v>315</v>
      </c>
      <c r="C310" s="115" t="s">
        <v>159</v>
      </c>
      <c r="D310" s="128"/>
      <c r="E310" s="107"/>
      <c r="F310" s="108"/>
      <c r="G310" s="108"/>
    </row>
    <row r="311" spans="1:7" s="109" customFormat="1" ht="15" hidden="1" outlineLevel="1">
      <c r="A311" s="98" t="str">
        <f t="shared" si="26"/>
        <v>A.6.1.2.4.S.5.1.1</v>
      </c>
      <c r="B311" s="139" t="s">
        <v>330</v>
      </c>
      <c r="C311" s="133" t="s">
        <v>164</v>
      </c>
      <c r="D311" s="143" t="s">
        <v>90</v>
      </c>
      <c r="E311" s="107">
        <v>6</v>
      </c>
      <c r="F311" s="108"/>
      <c r="G311" s="108">
        <f>E311*F311</f>
        <v>0</v>
      </c>
    </row>
    <row r="312" spans="1:7" s="97" customFormat="1" ht="15" collapsed="1">
      <c r="A312" s="90" t="str">
        <f>B312</f>
        <v>A.6.1.2.5</v>
      </c>
      <c r="B312" s="91" t="s">
        <v>1401</v>
      </c>
      <c r="C312" s="165" t="s">
        <v>121</v>
      </c>
      <c r="D312" s="166"/>
      <c r="E312" s="94"/>
      <c r="F312" s="95"/>
      <c r="G312" s="96"/>
    </row>
    <row r="313" spans="1:7" s="109" customFormat="1" ht="165.75" hidden="1" outlineLevel="1">
      <c r="A313" s="98" t="str">
        <f aca="true" t="shared" si="27" ref="A313:A325">""&amp;$B$312&amp;"."&amp;B313&amp;""</f>
        <v>A.6.1.2.5.S.1</v>
      </c>
      <c r="B313" s="139" t="s">
        <v>206</v>
      </c>
      <c r="C313" s="112" t="s">
        <v>3545</v>
      </c>
      <c r="D313" s="113"/>
      <c r="E313" s="107"/>
      <c r="F313" s="108"/>
      <c r="G313" s="206"/>
    </row>
    <row r="314" spans="1:7" s="109" customFormat="1" ht="15" hidden="1" outlineLevel="1">
      <c r="A314" s="98" t="str">
        <f t="shared" si="27"/>
        <v>A.6.1.2.5.S.1.1</v>
      </c>
      <c r="B314" s="139" t="s">
        <v>226</v>
      </c>
      <c r="C314" s="142" t="s">
        <v>393</v>
      </c>
      <c r="D314" s="143" t="s">
        <v>22</v>
      </c>
      <c r="E314" s="107">
        <f>E224</f>
        <v>80</v>
      </c>
      <c r="F314" s="108"/>
      <c r="G314" s="108">
        <f>E314*F314</f>
        <v>0</v>
      </c>
    </row>
    <row r="315" spans="1:7" s="109" customFormat="1" ht="15" hidden="1" outlineLevel="1">
      <c r="A315" s="98" t="str">
        <f t="shared" si="27"/>
        <v>A.6.1.2.5.S.1.2</v>
      </c>
      <c r="B315" s="139" t="s">
        <v>227</v>
      </c>
      <c r="C315" s="112" t="s">
        <v>124</v>
      </c>
      <c r="D315" s="143" t="s">
        <v>22</v>
      </c>
      <c r="E315" s="107">
        <f>E225</f>
        <v>410</v>
      </c>
      <c r="F315" s="108"/>
      <c r="G315" s="108">
        <f>E315*F315</f>
        <v>0</v>
      </c>
    </row>
    <row r="316" spans="1:7" s="109" customFormat="1" ht="15" hidden="1" outlineLevel="1">
      <c r="A316" s="98" t="str">
        <f t="shared" si="27"/>
        <v>A.6.1.2.5.S.1.3</v>
      </c>
      <c r="B316" s="139" t="s">
        <v>265</v>
      </c>
      <c r="C316" s="112" t="s">
        <v>366</v>
      </c>
      <c r="D316" s="143" t="s">
        <v>22</v>
      </c>
      <c r="E316" s="107">
        <f>E226</f>
        <v>255</v>
      </c>
      <c r="F316" s="108"/>
      <c r="G316" s="108">
        <f>E316*F316</f>
        <v>0</v>
      </c>
    </row>
    <row r="317" spans="1:7" s="109" customFormat="1" ht="127.5" hidden="1" outlineLevel="1">
      <c r="A317" s="98" t="str">
        <f t="shared" si="27"/>
        <v>A.6.1.2.5.S.2</v>
      </c>
      <c r="B317" s="139" t="s">
        <v>207</v>
      </c>
      <c r="C317" s="112" t="s">
        <v>185</v>
      </c>
      <c r="D317" s="113"/>
      <c r="E317" s="107"/>
      <c r="F317" s="108"/>
      <c r="G317" s="206"/>
    </row>
    <row r="318" spans="1:7" s="109" customFormat="1" ht="15" hidden="1" outlineLevel="1">
      <c r="A318" s="98" t="str">
        <f t="shared" si="27"/>
        <v>A.6.1.2.5.S.2.1</v>
      </c>
      <c r="B318" s="139" t="s">
        <v>228</v>
      </c>
      <c r="C318" s="112" t="s">
        <v>125</v>
      </c>
      <c r="D318" s="113" t="s">
        <v>90</v>
      </c>
      <c r="E318" s="107">
        <f>E250+E251+E252+E253+E260+E279+E285+E291+E292+E294+E304+E306+E308</f>
        <v>35</v>
      </c>
      <c r="F318" s="108"/>
      <c r="G318" s="108">
        <f>E318*F318</f>
        <v>0</v>
      </c>
    </row>
    <row r="319" spans="1:7" s="109" customFormat="1" ht="15" hidden="1" outlineLevel="1">
      <c r="A319" s="98" t="str">
        <f t="shared" si="27"/>
        <v>A.6.1.2.5.S.2.2</v>
      </c>
      <c r="B319" s="139" t="s">
        <v>261</v>
      </c>
      <c r="C319" s="112" t="s">
        <v>369</v>
      </c>
      <c r="D319" s="113" t="s">
        <v>90</v>
      </c>
      <c r="E319" s="107">
        <f>E248+E249+E256+E259+E264+E266+E269+E272+E275+E277+E281+E284+E290+E297</f>
        <v>27</v>
      </c>
      <c r="F319" s="108"/>
      <c r="G319" s="108">
        <f>E319*F319</f>
        <v>0</v>
      </c>
    </row>
    <row r="320" spans="1:7" s="109" customFormat="1" ht="15" hidden="1" outlineLevel="1">
      <c r="A320" s="98" t="str">
        <f t="shared" si="27"/>
        <v>A.6.1.2.5.S.2.3</v>
      </c>
      <c r="B320" s="139" t="s">
        <v>367</v>
      </c>
      <c r="C320" s="112" t="s">
        <v>368</v>
      </c>
      <c r="D320" s="113" t="s">
        <v>90</v>
      </c>
      <c r="E320" s="107">
        <f>E246+E247+E255+E258+E262+E263+E268+E271+E274+E283+E289+E296</f>
        <v>24</v>
      </c>
      <c r="F320" s="108"/>
      <c r="G320" s="108">
        <f>E320*F320</f>
        <v>0</v>
      </c>
    </row>
    <row r="321" spans="1:7" s="109" customFormat="1" ht="89.25" hidden="1" outlineLevel="1">
      <c r="A321" s="98" t="str">
        <f t="shared" si="27"/>
        <v>A.6.1.2.5.S.3</v>
      </c>
      <c r="B321" s="139" t="s">
        <v>208</v>
      </c>
      <c r="C321" s="112" t="s">
        <v>3213</v>
      </c>
      <c r="D321" s="113"/>
      <c r="E321" s="107"/>
      <c r="F321" s="108"/>
      <c r="G321" s="206"/>
    </row>
    <row r="322" spans="1:7" s="109" customFormat="1" ht="15" hidden="1" outlineLevel="1">
      <c r="A322" s="98" t="str">
        <f t="shared" si="27"/>
        <v>A.6.1.2.5.S.3.1</v>
      </c>
      <c r="B322" s="139" t="s">
        <v>244</v>
      </c>
      <c r="C322" s="112" t="s">
        <v>126</v>
      </c>
      <c r="D322" s="113" t="s">
        <v>90</v>
      </c>
      <c r="E322" s="107">
        <v>7</v>
      </c>
      <c r="F322" s="108"/>
      <c r="G322" s="108">
        <f>E322*F322</f>
        <v>0</v>
      </c>
    </row>
    <row r="323" spans="1:7" s="109" customFormat="1" ht="216.75" hidden="1" outlineLevel="1">
      <c r="A323" s="98" t="str">
        <f t="shared" si="27"/>
        <v>A.6.1.2.5.S.4</v>
      </c>
      <c r="B323" s="139" t="s">
        <v>209</v>
      </c>
      <c r="C323" s="122" t="s">
        <v>3483</v>
      </c>
      <c r="D323" s="113"/>
      <c r="E323" s="107"/>
      <c r="F323" s="108"/>
      <c r="G323" s="108"/>
    </row>
    <row r="324" spans="1:7" s="109" customFormat="1" ht="15" hidden="1" outlineLevel="1">
      <c r="A324" s="98" t="str">
        <f t="shared" si="27"/>
        <v>A.6.1.2.5.S.4.1</v>
      </c>
      <c r="B324" s="139" t="s">
        <v>240</v>
      </c>
      <c r="C324" s="122" t="s">
        <v>449</v>
      </c>
      <c r="D324" s="113" t="s">
        <v>22</v>
      </c>
      <c r="E324" s="107">
        <v>750</v>
      </c>
      <c r="F324" s="108"/>
      <c r="G324" s="108">
        <f>E324*F324</f>
        <v>0</v>
      </c>
    </row>
    <row r="325" spans="1:7" s="109" customFormat="1" ht="102" hidden="1" outlineLevel="1">
      <c r="A325" s="98" t="str">
        <f t="shared" si="27"/>
        <v>A.6.1.2.5.S.5</v>
      </c>
      <c r="B325" s="139" t="s">
        <v>213</v>
      </c>
      <c r="C325" s="207" t="s">
        <v>3484</v>
      </c>
      <c r="D325" s="113" t="s">
        <v>90</v>
      </c>
      <c r="E325" s="107">
        <v>40</v>
      </c>
      <c r="F325" s="108"/>
      <c r="G325" s="108">
        <f>E325*F325</f>
        <v>0</v>
      </c>
    </row>
    <row r="326" spans="1:7" s="97" customFormat="1" ht="15" collapsed="1">
      <c r="A326" s="90" t="str">
        <f>B326</f>
        <v>A.6.1.2.6</v>
      </c>
      <c r="B326" s="91" t="s">
        <v>1402</v>
      </c>
      <c r="C326" s="169" t="s">
        <v>122</v>
      </c>
      <c r="D326" s="170"/>
      <c r="E326" s="94"/>
      <c r="F326" s="95"/>
      <c r="G326" s="96"/>
    </row>
    <row r="327" spans="1:7" s="109" customFormat="1" ht="89.25" hidden="1" outlineLevel="1">
      <c r="A327" s="98" t="str">
        <f aca="true" t="shared" si="28" ref="A327:A348">""&amp;$B$326&amp;"."&amp;B327&amp;""</f>
        <v>A.6.1.2.6.S.1</v>
      </c>
      <c r="B327" s="139" t="s">
        <v>206</v>
      </c>
      <c r="C327" s="207" t="s">
        <v>2802</v>
      </c>
      <c r="D327" s="148"/>
      <c r="E327" s="107"/>
      <c r="F327" s="108"/>
      <c r="G327" s="206"/>
    </row>
    <row r="328" spans="1:7" s="109" customFormat="1" ht="15" hidden="1" outlineLevel="1">
      <c r="A328" s="98" t="str">
        <f t="shared" si="28"/>
        <v>A.6.1.2.6.S.1.1</v>
      </c>
      <c r="B328" s="139" t="s">
        <v>226</v>
      </c>
      <c r="C328" s="207" t="s">
        <v>788</v>
      </c>
      <c r="D328" s="148" t="s">
        <v>91</v>
      </c>
      <c r="E328" s="107">
        <v>7</v>
      </c>
      <c r="F328" s="108"/>
      <c r="G328" s="108">
        <f>E328*F328</f>
        <v>0</v>
      </c>
    </row>
    <row r="329" spans="1:7" s="109" customFormat="1" ht="15" hidden="1" outlineLevel="1">
      <c r="A329" s="98" t="str">
        <f t="shared" si="28"/>
        <v>A.6.1.2.6.S.1.2</v>
      </c>
      <c r="B329" s="139" t="s">
        <v>227</v>
      </c>
      <c r="C329" s="207" t="s">
        <v>1365</v>
      </c>
      <c r="D329" s="148" t="s">
        <v>91</v>
      </c>
      <c r="E329" s="107">
        <v>8</v>
      </c>
      <c r="F329" s="108"/>
      <c r="G329" s="108">
        <f>E329*F329</f>
        <v>0</v>
      </c>
    </row>
    <row r="330" spans="1:7" s="109" customFormat="1" ht="114.75" hidden="1" outlineLevel="1">
      <c r="A330" s="98" t="str">
        <f t="shared" si="28"/>
        <v>A.6.1.2.6.S.2</v>
      </c>
      <c r="B330" s="139" t="s">
        <v>207</v>
      </c>
      <c r="C330" s="207" t="s">
        <v>186</v>
      </c>
      <c r="D330" s="143"/>
      <c r="E330" s="107"/>
      <c r="F330" s="108"/>
      <c r="G330" s="206"/>
    </row>
    <row r="331" spans="1:7" s="109" customFormat="1" ht="15" hidden="1" outlineLevel="1">
      <c r="A331" s="98" t="str">
        <f t="shared" si="28"/>
        <v>A.6.1.2.6.S.2.1</v>
      </c>
      <c r="B331" s="139" t="s">
        <v>228</v>
      </c>
      <c r="C331" s="112" t="s">
        <v>791</v>
      </c>
      <c r="D331" s="143" t="s">
        <v>22</v>
      </c>
      <c r="E331" s="107">
        <f>E314</f>
        <v>80</v>
      </c>
      <c r="F331" s="108"/>
      <c r="G331" s="108">
        <f>E331*F331</f>
        <v>0</v>
      </c>
    </row>
    <row r="332" spans="1:7" s="109" customFormat="1" ht="15" hidden="1" outlineLevel="1">
      <c r="A332" s="98" t="str">
        <f t="shared" si="28"/>
        <v>A.6.1.2.6.S.2.2</v>
      </c>
      <c r="B332" s="139" t="s">
        <v>261</v>
      </c>
      <c r="C332" s="112" t="s">
        <v>124</v>
      </c>
      <c r="D332" s="143" t="s">
        <v>22</v>
      </c>
      <c r="E332" s="107">
        <f>E315</f>
        <v>410</v>
      </c>
      <c r="F332" s="108"/>
      <c r="G332" s="108">
        <f>E332*F332</f>
        <v>0</v>
      </c>
    </row>
    <row r="333" spans="1:7" s="109" customFormat="1" ht="15" hidden="1" outlineLevel="1">
      <c r="A333" s="98" t="str">
        <f t="shared" si="28"/>
        <v>A.6.1.2.6.S.2.3</v>
      </c>
      <c r="B333" s="139" t="s">
        <v>367</v>
      </c>
      <c r="C333" s="112" t="s">
        <v>366</v>
      </c>
      <c r="D333" s="143" t="s">
        <v>22</v>
      </c>
      <c r="E333" s="107">
        <f>E316</f>
        <v>255</v>
      </c>
      <c r="F333" s="108"/>
      <c r="G333" s="108">
        <f>E333*F333</f>
        <v>0</v>
      </c>
    </row>
    <row r="334" spans="1:7" s="109" customFormat="1" ht="76.5" hidden="1" outlineLevel="1">
      <c r="A334" s="98" t="str">
        <f t="shared" si="28"/>
        <v>A.6.1.2.6.S.3</v>
      </c>
      <c r="B334" s="139" t="s">
        <v>208</v>
      </c>
      <c r="C334" s="207" t="s">
        <v>187</v>
      </c>
      <c r="D334" s="143"/>
      <c r="E334" s="107"/>
      <c r="F334" s="108"/>
      <c r="G334" s="206"/>
    </row>
    <row r="335" spans="1:7" s="109" customFormat="1" ht="15" hidden="1" outlineLevel="1">
      <c r="A335" s="98" t="str">
        <f t="shared" si="28"/>
        <v>A.6.1.2.6.S.3.1</v>
      </c>
      <c r="B335" s="139" t="s">
        <v>244</v>
      </c>
      <c r="C335" s="112" t="s">
        <v>791</v>
      </c>
      <c r="D335" s="143" t="s">
        <v>22</v>
      </c>
      <c r="E335" s="107">
        <f>E314</f>
        <v>80</v>
      </c>
      <c r="F335" s="108"/>
      <c r="G335" s="108">
        <f>E335*F335</f>
        <v>0</v>
      </c>
    </row>
    <row r="336" spans="1:7" s="109" customFormat="1" ht="15" hidden="1" outlineLevel="1">
      <c r="A336" s="98" t="str">
        <f t="shared" si="28"/>
        <v>A.6.1.2.6.S.3.2</v>
      </c>
      <c r="B336" s="139" t="s">
        <v>245</v>
      </c>
      <c r="C336" s="112" t="s">
        <v>124</v>
      </c>
      <c r="D336" s="143" t="s">
        <v>22</v>
      </c>
      <c r="E336" s="107">
        <f>E315</f>
        <v>410</v>
      </c>
      <c r="F336" s="108"/>
      <c r="G336" s="108">
        <f>E336*F336</f>
        <v>0</v>
      </c>
    </row>
    <row r="337" spans="1:7" s="109" customFormat="1" ht="15" hidden="1" outlineLevel="1">
      <c r="A337" s="98" t="str">
        <f t="shared" si="28"/>
        <v>A.6.1.2.6.S.3.3</v>
      </c>
      <c r="B337" s="139" t="s">
        <v>246</v>
      </c>
      <c r="C337" s="112" t="s">
        <v>366</v>
      </c>
      <c r="D337" s="143" t="s">
        <v>22</v>
      </c>
      <c r="E337" s="107">
        <f>E316</f>
        <v>255</v>
      </c>
      <c r="F337" s="108"/>
      <c r="G337" s="108">
        <f>E337*F337</f>
        <v>0</v>
      </c>
    </row>
    <row r="338" spans="1:7" s="109" customFormat="1" ht="102" hidden="1" outlineLevel="1">
      <c r="A338" s="98" t="str">
        <f t="shared" si="28"/>
        <v>A.6.1.2.6.S.4</v>
      </c>
      <c r="B338" s="139" t="s">
        <v>209</v>
      </c>
      <c r="C338" s="112" t="s">
        <v>188</v>
      </c>
      <c r="D338" s="143"/>
      <c r="E338" s="107"/>
      <c r="F338" s="108"/>
      <c r="G338" s="206"/>
    </row>
    <row r="339" spans="1:7" s="109" customFormat="1" ht="15" hidden="1" outlineLevel="1">
      <c r="A339" s="98" t="str">
        <f t="shared" si="28"/>
        <v>A.6.1.2.6.S.4.1</v>
      </c>
      <c r="B339" s="139" t="s">
        <v>240</v>
      </c>
      <c r="C339" s="112" t="s">
        <v>126</v>
      </c>
      <c r="D339" s="113" t="s">
        <v>90</v>
      </c>
      <c r="E339" s="107">
        <v>7</v>
      </c>
      <c r="F339" s="108"/>
      <c r="G339" s="108">
        <f>E339*F339</f>
        <v>0</v>
      </c>
    </row>
    <row r="340" spans="1:7" s="109" customFormat="1" ht="63.75" hidden="1" outlineLevel="1">
      <c r="A340" s="98" t="str">
        <f t="shared" si="28"/>
        <v>A.6.1.2.6.S.5</v>
      </c>
      <c r="B340" s="139" t="s">
        <v>213</v>
      </c>
      <c r="C340" s="112" t="s">
        <v>2849</v>
      </c>
      <c r="D340" s="143" t="s">
        <v>22</v>
      </c>
      <c r="E340" s="107">
        <v>730</v>
      </c>
      <c r="F340" s="108"/>
      <c r="G340" s="108">
        <f>E340*F340</f>
        <v>0</v>
      </c>
    </row>
    <row r="341" spans="1:7" s="109" customFormat="1" ht="63.75" hidden="1" outlineLevel="1">
      <c r="A341" s="98" t="str">
        <f t="shared" si="28"/>
        <v>A.6.1.2.6.S.6</v>
      </c>
      <c r="B341" s="139" t="s">
        <v>214</v>
      </c>
      <c r="C341" s="112" t="s">
        <v>410</v>
      </c>
      <c r="D341" s="143" t="s">
        <v>22</v>
      </c>
      <c r="E341" s="107">
        <v>730</v>
      </c>
      <c r="F341" s="108"/>
      <c r="G341" s="108">
        <f>E341*F341</f>
        <v>0</v>
      </c>
    </row>
    <row r="342" spans="1:7" s="109" customFormat="1" ht="102" hidden="1" outlineLevel="1">
      <c r="A342" s="98" t="str">
        <f t="shared" si="28"/>
        <v>A.6.1.2.6.S.7</v>
      </c>
      <c r="B342" s="298" t="s">
        <v>215</v>
      </c>
      <c r="C342" s="308" t="s">
        <v>1366</v>
      </c>
      <c r="D342" s="307"/>
      <c r="E342" s="300"/>
      <c r="F342" s="301"/>
      <c r="G342" s="309"/>
    </row>
    <row r="343" spans="1:7" s="109" customFormat="1" ht="15" hidden="1" outlineLevel="1">
      <c r="A343" s="98" t="str">
        <f t="shared" si="28"/>
        <v>A.6.1.2.6.S.7.1</v>
      </c>
      <c r="B343" s="298" t="s">
        <v>364</v>
      </c>
      <c r="C343" s="226" t="s">
        <v>1403</v>
      </c>
      <c r="D343" s="307" t="s">
        <v>90</v>
      </c>
      <c r="E343" s="300">
        <v>1</v>
      </c>
      <c r="F343" s="301"/>
      <c r="G343" s="301">
        <f aca="true" t="shared" si="29" ref="G343:G348">E343*F343</f>
        <v>0</v>
      </c>
    </row>
    <row r="344" spans="1:7" s="109" customFormat="1" ht="15" hidden="1" outlineLevel="1">
      <c r="A344" s="98" t="str">
        <f t="shared" si="28"/>
        <v>A.6.1.2.6.S.7.2</v>
      </c>
      <c r="B344" s="298" t="s">
        <v>365</v>
      </c>
      <c r="C344" s="226" t="s">
        <v>1404</v>
      </c>
      <c r="D344" s="307" t="s">
        <v>90</v>
      </c>
      <c r="E344" s="300">
        <v>1</v>
      </c>
      <c r="F344" s="301"/>
      <c r="G344" s="301">
        <f t="shared" si="29"/>
        <v>0</v>
      </c>
    </row>
    <row r="345" spans="1:7" s="109" customFormat="1" ht="15" hidden="1" outlineLevel="1">
      <c r="A345" s="98" t="str">
        <f t="shared" si="28"/>
        <v>A.6.1.2.6.S.7.3</v>
      </c>
      <c r="B345" s="298" t="s">
        <v>1369</v>
      </c>
      <c r="C345" s="226" t="s">
        <v>1405</v>
      </c>
      <c r="D345" s="307" t="s">
        <v>90</v>
      </c>
      <c r="E345" s="300">
        <v>1</v>
      </c>
      <c r="F345" s="301"/>
      <c r="G345" s="301">
        <f t="shared" si="29"/>
        <v>0</v>
      </c>
    </row>
    <row r="346" spans="1:7" s="109" customFormat="1" ht="15" hidden="1" outlineLevel="1">
      <c r="A346" s="98" t="str">
        <f t="shared" si="28"/>
        <v>A.6.1.2.6.S.7.4</v>
      </c>
      <c r="B346" s="298" t="s">
        <v>1371</v>
      </c>
      <c r="C346" s="226" t="s">
        <v>1406</v>
      </c>
      <c r="D346" s="307" t="s">
        <v>90</v>
      </c>
      <c r="E346" s="300">
        <v>2</v>
      </c>
      <c r="F346" s="301"/>
      <c r="G346" s="301">
        <f t="shared" si="29"/>
        <v>0</v>
      </c>
    </row>
    <row r="347" spans="1:7" s="109" customFormat="1" ht="15" hidden="1" outlineLevel="1">
      <c r="A347" s="98" t="str">
        <f t="shared" si="28"/>
        <v>A.6.1.2.6.S.7.5</v>
      </c>
      <c r="B347" s="298" t="s">
        <v>1407</v>
      </c>
      <c r="C347" s="226" t="s">
        <v>1372</v>
      </c>
      <c r="D347" s="307" t="s">
        <v>90</v>
      </c>
      <c r="E347" s="300">
        <v>1</v>
      </c>
      <c r="F347" s="301"/>
      <c r="G347" s="301">
        <f t="shared" si="29"/>
        <v>0</v>
      </c>
    </row>
    <row r="348" spans="1:7" s="109" customFormat="1" ht="15" hidden="1" outlineLevel="1">
      <c r="A348" s="98" t="str">
        <f t="shared" si="28"/>
        <v>A.6.1.2.6.S.7.6</v>
      </c>
      <c r="B348" s="298" t="s">
        <v>1408</v>
      </c>
      <c r="C348" s="226" t="s">
        <v>1409</v>
      </c>
      <c r="D348" s="307" t="s">
        <v>90</v>
      </c>
      <c r="E348" s="300">
        <v>1</v>
      </c>
      <c r="F348" s="301"/>
      <c r="G348" s="301">
        <f t="shared" si="29"/>
        <v>0</v>
      </c>
    </row>
    <row r="349" spans="1:7" s="97" customFormat="1" ht="15" collapsed="1">
      <c r="A349" s="90" t="str">
        <f>B349</f>
        <v>A.6.1.2.7</v>
      </c>
      <c r="B349" s="91" t="s">
        <v>1410</v>
      </c>
      <c r="C349" s="169" t="s">
        <v>205</v>
      </c>
      <c r="D349" s="170"/>
      <c r="E349" s="94"/>
      <c r="F349" s="95"/>
      <c r="G349" s="96"/>
    </row>
    <row r="350" spans="1:7" s="109" customFormat="1" ht="63.75" hidden="1" outlineLevel="1">
      <c r="A350" s="98" t="str">
        <f>""&amp;$B$349&amp;"."&amp;B350&amp;""</f>
        <v>A.6.1.2.7.S.1</v>
      </c>
      <c r="B350" s="139" t="s">
        <v>206</v>
      </c>
      <c r="C350" s="112" t="s">
        <v>3328</v>
      </c>
      <c r="D350" s="113"/>
      <c r="E350" s="107"/>
      <c r="F350" s="108"/>
      <c r="G350" s="108"/>
    </row>
    <row r="351" spans="1:7" s="109" customFormat="1" ht="76.5" hidden="1" outlineLevel="1">
      <c r="A351" s="98" t="str">
        <f aca="true" t="shared" si="30" ref="A351:A359">""&amp;$B$349&amp;"."&amp;B351&amp;""</f>
        <v>A.6.1.2.7.S.1.1</v>
      </c>
      <c r="B351" s="139" t="s">
        <v>226</v>
      </c>
      <c r="C351" s="174" t="s">
        <v>182</v>
      </c>
      <c r="D351" s="113" t="s">
        <v>90</v>
      </c>
      <c r="E351" s="107">
        <v>20</v>
      </c>
      <c r="F351" s="108"/>
      <c r="G351" s="108">
        <f aca="true" t="shared" si="31" ref="G351:G352">E351*F351</f>
        <v>0</v>
      </c>
    </row>
    <row r="352" spans="1:7" s="109" customFormat="1" ht="76.5" hidden="1" outlineLevel="1">
      <c r="A352" s="98" t="str">
        <f t="shared" si="30"/>
        <v>A.6.1.2.7.S.1.2</v>
      </c>
      <c r="B352" s="139" t="s">
        <v>227</v>
      </c>
      <c r="C352" s="174" t="s">
        <v>183</v>
      </c>
      <c r="D352" s="113" t="s">
        <v>90</v>
      </c>
      <c r="E352" s="107">
        <v>20</v>
      </c>
      <c r="F352" s="108"/>
      <c r="G352" s="108">
        <f t="shared" si="31"/>
        <v>0</v>
      </c>
    </row>
    <row r="353" spans="1:7" s="109" customFormat="1" ht="140.25" hidden="1" outlineLevel="1">
      <c r="A353" s="98" t="str">
        <f t="shared" si="30"/>
        <v>A.6.1.2.7.S.2</v>
      </c>
      <c r="B353" s="139" t="s">
        <v>207</v>
      </c>
      <c r="C353" s="129" t="s">
        <v>3124</v>
      </c>
      <c r="D353" s="128" t="s">
        <v>90</v>
      </c>
      <c r="E353" s="107">
        <v>30</v>
      </c>
      <c r="F353" s="131"/>
      <c r="G353" s="108">
        <f aca="true" t="shared" si="32" ref="G353:G359">E353*F353</f>
        <v>0</v>
      </c>
    </row>
    <row r="354" spans="1:7" s="109" customFormat="1" ht="140.25" hidden="1" outlineLevel="1">
      <c r="A354" s="98" t="str">
        <f t="shared" si="30"/>
        <v>A.6.1.2.7.S.3</v>
      </c>
      <c r="B354" s="139" t="s">
        <v>208</v>
      </c>
      <c r="C354" s="129" t="s">
        <v>3125</v>
      </c>
      <c r="D354" s="128" t="s">
        <v>90</v>
      </c>
      <c r="E354" s="107">
        <v>10</v>
      </c>
      <c r="F354" s="131"/>
      <c r="G354" s="108">
        <f t="shared" si="32"/>
        <v>0</v>
      </c>
    </row>
    <row r="355" spans="1:7" s="109" customFormat="1" ht="191.25" hidden="1" outlineLevel="1">
      <c r="A355" s="98" t="str">
        <f t="shared" si="30"/>
        <v>A.6.1.2.7.S.4</v>
      </c>
      <c r="B355" s="139" t="s">
        <v>209</v>
      </c>
      <c r="C355" s="129" t="s">
        <v>2894</v>
      </c>
      <c r="D355" s="128" t="s">
        <v>90</v>
      </c>
      <c r="E355" s="107">
        <v>40</v>
      </c>
      <c r="F355" s="131"/>
      <c r="G355" s="108">
        <f t="shared" si="32"/>
        <v>0</v>
      </c>
    </row>
    <row r="356" spans="1:7" s="109" customFormat="1" ht="102" hidden="1" outlineLevel="1">
      <c r="A356" s="98" t="str">
        <f t="shared" si="30"/>
        <v>A.6.1.2.7.S.5</v>
      </c>
      <c r="B356" s="139" t="s">
        <v>213</v>
      </c>
      <c r="C356" s="129" t="s">
        <v>284</v>
      </c>
      <c r="D356" s="128" t="s">
        <v>22</v>
      </c>
      <c r="E356" s="107">
        <v>100</v>
      </c>
      <c r="F356" s="131"/>
      <c r="G356" s="108">
        <f t="shared" si="32"/>
        <v>0</v>
      </c>
    </row>
    <row r="357" spans="1:7" s="109" customFormat="1" ht="216.75" hidden="1" outlineLevel="1">
      <c r="A357" s="98" t="str">
        <f t="shared" si="30"/>
        <v>A.6.1.2.7.S.6</v>
      </c>
      <c r="B357" s="139" t="s">
        <v>214</v>
      </c>
      <c r="C357" s="129" t="s">
        <v>2895</v>
      </c>
      <c r="D357" s="128" t="s">
        <v>90</v>
      </c>
      <c r="E357" s="107">
        <v>40</v>
      </c>
      <c r="F357" s="131"/>
      <c r="G357" s="108">
        <f t="shared" si="32"/>
        <v>0</v>
      </c>
    </row>
    <row r="358" spans="1:7" s="109" customFormat="1" ht="140.25" hidden="1" outlineLevel="1">
      <c r="A358" s="98" t="str">
        <f t="shared" si="30"/>
        <v>A.6.1.2.7.S.7</v>
      </c>
      <c r="B358" s="139" t="s">
        <v>215</v>
      </c>
      <c r="C358" s="142" t="s">
        <v>2850</v>
      </c>
      <c r="D358" s="143" t="s">
        <v>90</v>
      </c>
      <c r="E358" s="107">
        <v>40</v>
      </c>
      <c r="F358" s="108"/>
      <c r="G358" s="108">
        <f t="shared" si="32"/>
        <v>0</v>
      </c>
    </row>
    <row r="359" spans="1:7" s="109" customFormat="1" ht="76.5" hidden="1" outlineLevel="1">
      <c r="A359" s="98" t="str">
        <f t="shared" si="30"/>
        <v>A.6.1.2.7.S.8</v>
      </c>
      <c r="B359" s="139" t="s">
        <v>216</v>
      </c>
      <c r="C359" s="142" t="s">
        <v>2874</v>
      </c>
      <c r="D359" s="143" t="s">
        <v>90</v>
      </c>
      <c r="E359" s="107">
        <v>5</v>
      </c>
      <c r="F359" s="108"/>
      <c r="G359" s="108">
        <f t="shared" si="32"/>
        <v>0</v>
      </c>
    </row>
    <row r="360" spans="1:7" s="214" customFormat="1" ht="15" collapsed="1">
      <c r="A360" s="208"/>
      <c r="B360" s="209"/>
      <c r="C360" s="210"/>
      <c r="D360" s="211"/>
      <c r="E360" s="212"/>
      <c r="F360" s="213"/>
      <c r="G360" s="213"/>
    </row>
    <row r="361" spans="1:7" s="109" customFormat="1" ht="15">
      <c r="A361" s="99"/>
      <c r="B361" s="215"/>
      <c r="C361" s="216"/>
      <c r="D361" s="217"/>
      <c r="E361" s="107"/>
      <c r="F361" s="218"/>
      <c r="G361" s="218"/>
    </row>
    <row r="362" spans="1:7" s="109" customFormat="1" ht="15">
      <c r="A362" s="99"/>
      <c r="B362" s="215"/>
      <c r="C362" s="216"/>
      <c r="D362" s="217"/>
      <c r="E362" s="107"/>
      <c r="F362" s="218"/>
      <c r="G362" s="218"/>
    </row>
    <row r="363" spans="1:7" s="109" customFormat="1" ht="15">
      <c r="A363" s="99"/>
      <c r="B363" s="215"/>
      <c r="C363" s="216"/>
      <c r="D363" s="217"/>
      <c r="E363" s="107"/>
      <c r="F363" s="218"/>
      <c r="G363" s="218"/>
    </row>
    <row r="364" spans="1:7" s="109" customFormat="1" ht="15">
      <c r="A364" s="99"/>
      <c r="B364" s="215"/>
      <c r="C364" s="216"/>
      <c r="D364" s="217"/>
      <c r="E364" s="107"/>
      <c r="F364" s="218"/>
      <c r="G364" s="218"/>
    </row>
    <row r="365" spans="1:7" s="109" customFormat="1" ht="15">
      <c r="A365" s="99"/>
      <c r="B365" s="215"/>
      <c r="C365" s="216"/>
      <c r="D365" s="217"/>
      <c r="E365" s="107"/>
      <c r="F365" s="218"/>
      <c r="G365" s="218"/>
    </row>
    <row r="366" spans="1:7" s="109" customFormat="1" ht="15">
      <c r="A366" s="99"/>
      <c r="B366" s="215"/>
      <c r="C366" s="216"/>
      <c r="D366" s="217"/>
      <c r="E366" s="107"/>
      <c r="F366" s="218"/>
      <c r="G366" s="218"/>
    </row>
    <row r="367" spans="1:7" s="109" customFormat="1" ht="15">
      <c r="A367" s="99"/>
      <c r="B367" s="215"/>
      <c r="C367" s="216"/>
      <c r="D367" s="217"/>
      <c r="E367" s="107"/>
      <c r="F367" s="218"/>
      <c r="G367" s="218"/>
    </row>
    <row r="368" spans="1:7" s="109" customFormat="1" ht="15">
      <c r="A368" s="99"/>
      <c r="B368" s="215"/>
      <c r="C368" s="216"/>
      <c r="D368" s="217"/>
      <c r="E368" s="107"/>
      <c r="F368" s="218"/>
      <c r="G368" s="218"/>
    </row>
    <row r="369" spans="1:7" s="109" customFormat="1" ht="15">
      <c r="A369" s="99"/>
      <c r="B369" s="215"/>
      <c r="C369" s="216"/>
      <c r="D369" s="217"/>
      <c r="E369" s="107"/>
      <c r="F369" s="218"/>
      <c r="G369" s="218"/>
    </row>
    <row r="370" spans="1:7" s="109" customFormat="1" ht="15">
      <c r="A370" s="99"/>
      <c r="B370" s="215"/>
      <c r="C370" s="216"/>
      <c r="D370" s="217"/>
      <c r="E370" s="107"/>
      <c r="F370" s="218"/>
      <c r="G370" s="218"/>
    </row>
    <row r="371" spans="1:7" s="109" customFormat="1" ht="15">
      <c r="A371" s="99"/>
      <c r="B371" s="215"/>
      <c r="C371" s="216"/>
      <c r="D371" s="217"/>
      <c r="E371" s="107"/>
      <c r="F371" s="218"/>
      <c r="G371" s="218"/>
    </row>
    <row r="372" spans="1:7" s="109" customFormat="1" ht="15">
      <c r="A372" s="99"/>
      <c r="B372" s="215"/>
      <c r="C372" s="216"/>
      <c r="D372" s="217"/>
      <c r="E372" s="107"/>
      <c r="F372" s="218"/>
      <c r="G372" s="218"/>
    </row>
    <row r="373" spans="1:7" s="109" customFormat="1" ht="15">
      <c r="A373" s="99"/>
      <c r="B373" s="215"/>
      <c r="C373" s="216"/>
      <c r="D373" s="217"/>
      <c r="E373" s="107"/>
      <c r="F373" s="218"/>
      <c r="G373" s="218"/>
    </row>
    <row r="374" spans="1:7" s="109" customFormat="1" ht="15">
      <c r="A374" s="99"/>
      <c r="B374" s="215"/>
      <c r="C374" s="216"/>
      <c r="D374" s="217"/>
      <c r="E374" s="107"/>
      <c r="F374" s="218"/>
      <c r="G374" s="218"/>
    </row>
    <row r="375" spans="1:7" s="109" customFormat="1" ht="15">
      <c r="A375" s="99"/>
      <c r="B375" s="215"/>
      <c r="C375" s="216"/>
      <c r="D375" s="217"/>
      <c r="E375" s="107"/>
      <c r="F375" s="218"/>
      <c r="G375" s="218"/>
    </row>
    <row r="376" spans="1:7" s="109" customFormat="1" ht="15">
      <c r="A376" s="99"/>
      <c r="B376" s="215"/>
      <c r="C376" s="216"/>
      <c r="D376" s="217"/>
      <c r="E376" s="107"/>
      <c r="F376" s="218"/>
      <c r="G376" s="218"/>
    </row>
    <row r="377" spans="1:7" s="109" customFormat="1" ht="15">
      <c r="A377" s="99"/>
      <c r="B377" s="215"/>
      <c r="C377" s="216"/>
      <c r="D377" s="217"/>
      <c r="E377" s="107"/>
      <c r="F377" s="218"/>
      <c r="G377" s="218"/>
    </row>
    <row r="378" spans="1:7" s="109" customFormat="1" ht="15">
      <c r="A378" s="99"/>
      <c r="B378" s="215"/>
      <c r="C378" s="216"/>
      <c r="D378" s="217"/>
      <c r="E378" s="107"/>
      <c r="F378" s="218"/>
      <c r="G378" s="218"/>
    </row>
    <row r="379" spans="1:7" s="109" customFormat="1" ht="15">
      <c r="A379" s="99"/>
      <c r="B379" s="215"/>
      <c r="C379" s="216"/>
      <c r="D379" s="217"/>
      <c r="E379" s="107"/>
      <c r="F379" s="218"/>
      <c r="G379" s="218"/>
    </row>
    <row r="380" spans="1:7" s="109" customFormat="1" ht="15">
      <c r="A380" s="99"/>
      <c r="B380" s="215"/>
      <c r="C380" s="216"/>
      <c r="D380" s="217"/>
      <c r="E380" s="107"/>
      <c r="F380" s="218"/>
      <c r="G380" s="218"/>
    </row>
    <row r="381" spans="1:7" s="109" customFormat="1" ht="15">
      <c r="A381" s="99"/>
      <c r="B381" s="215"/>
      <c r="C381" s="216"/>
      <c r="D381" s="217"/>
      <c r="E381" s="107"/>
      <c r="F381" s="218"/>
      <c r="G381" s="218"/>
    </row>
    <row r="382" spans="1:7" s="109" customFormat="1" ht="15">
      <c r="A382" s="99"/>
      <c r="B382" s="215"/>
      <c r="C382" s="216"/>
      <c r="D382" s="217"/>
      <c r="E382" s="107"/>
      <c r="F382" s="218"/>
      <c r="G382" s="218"/>
    </row>
    <row r="383" spans="1:7" s="109" customFormat="1" ht="15">
      <c r="A383" s="99"/>
      <c r="B383" s="215"/>
      <c r="C383" s="216"/>
      <c r="D383" s="217"/>
      <c r="E383" s="107"/>
      <c r="F383" s="218"/>
      <c r="G383" s="218"/>
    </row>
    <row r="384" spans="1:7" s="109" customFormat="1" ht="15">
      <c r="A384" s="99"/>
      <c r="B384" s="215"/>
      <c r="C384" s="216"/>
      <c r="D384" s="217"/>
      <c r="E384" s="107"/>
      <c r="F384" s="218"/>
      <c r="G384" s="218"/>
    </row>
    <row r="385" spans="1:7" s="109" customFormat="1" ht="15">
      <c r="A385" s="99"/>
      <c r="B385" s="215"/>
      <c r="C385" s="216"/>
      <c r="D385" s="217"/>
      <c r="E385" s="107"/>
      <c r="F385" s="218"/>
      <c r="G385"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70"/>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A.7.1</v>
      </c>
      <c r="B2" s="358" t="s">
        <v>496</v>
      </c>
      <c r="C2" s="365" t="s">
        <v>2840</v>
      </c>
      <c r="D2" s="359"/>
      <c r="E2" s="360"/>
      <c r="F2" s="361"/>
      <c r="G2" s="362">
        <f>SUM(G3:G345)</f>
        <v>0</v>
      </c>
    </row>
    <row r="3" spans="1:7" s="89" customFormat="1" ht="15" collapsed="1">
      <c r="A3" s="82" t="str">
        <f aca="true" t="shared" si="0" ref="A3:A4">B3</f>
        <v>A.7.1.1</v>
      </c>
      <c r="B3" s="83" t="s">
        <v>1012</v>
      </c>
      <c r="C3" s="84" t="s">
        <v>135</v>
      </c>
      <c r="D3" s="85"/>
      <c r="E3" s="86"/>
      <c r="F3" s="87"/>
      <c r="G3" s="88"/>
    </row>
    <row r="4" spans="1:7" s="97" customFormat="1" ht="15">
      <c r="A4" s="90" t="str">
        <f t="shared" si="0"/>
        <v>A.7.1.1.1</v>
      </c>
      <c r="B4" s="91" t="s">
        <v>1013</v>
      </c>
      <c r="C4" s="92" t="s">
        <v>17</v>
      </c>
      <c r="D4" s="93"/>
      <c r="E4" s="94"/>
      <c r="F4" s="95"/>
      <c r="G4" s="96"/>
    </row>
    <row r="5" spans="1:7" s="104" customFormat="1" ht="15" hidden="1" outlineLevel="1">
      <c r="A5" s="98" t="str">
        <f>""&amp;$B$4&amp;"."&amp;B5&amp;""</f>
        <v>A.7.1.1.1.S.1</v>
      </c>
      <c r="B5" s="99" t="s">
        <v>206</v>
      </c>
      <c r="C5" s="315" t="s">
        <v>193</v>
      </c>
      <c r="D5" s="101"/>
      <c r="E5" s="102"/>
      <c r="F5" s="103"/>
      <c r="G5" s="103"/>
    </row>
    <row r="6" spans="1:7" s="109" customFormat="1" ht="89.25" hidden="1" outlineLevel="1">
      <c r="A6" s="98" t="str">
        <f>""&amp;$B$4&amp;"."&amp;B6&amp;""</f>
        <v>A.7.1.1.1.S.2</v>
      </c>
      <c r="B6" s="99" t="s">
        <v>207</v>
      </c>
      <c r="C6" s="105" t="s">
        <v>3597</v>
      </c>
      <c r="D6" s="106" t="s">
        <v>90</v>
      </c>
      <c r="E6" s="107">
        <v>2</v>
      </c>
      <c r="F6" s="108"/>
      <c r="G6" s="108">
        <f aca="true" t="shared" si="1" ref="G6:G56">E6*F6</f>
        <v>0</v>
      </c>
    </row>
    <row r="7" spans="1:7" s="109" customFormat="1" ht="140.25" hidden="1" outlineLevel="1">
      <c r="A7" s="98" t="str">
        <f>""&amp;$B$4&amp;"."&amp;B7&amp;""</f>
        <v>A.7.1.1.1.S.3</v>
      </c>
      <c r="B7" s="99" t="s">
        <v>208</v>
      </c>
      <c r="C7" s="105" t="s">
        <v>3134</v>
      </c>
      <c r="D7" s="106" t="s">
        <v>90</v>
      </c>
      <c r="E7" s="107">
        <v>2</v>
      </c>
      <c r="F7" s="108"/>
      <c r="G7" s="108">
        <f t="shared" si="1"/>
        <v>0</v>
      </c>
    </row>
    <row r="8" spans="1:7" s="109" customFormat="1" ht="102" hidden="1" outlineLevel="1">
      <c r="A8" s="98" t="str">
        <f aca="true" t="shared" si="2" ref="A8:A26">""&amp;$B$4&amp;"."&amp;B8&amp;""</f>
        <v>A.7.1.1.1.S.4</v>
      </c>
      <c r="B8" s="99" t="s">
        <v>209</v>
      </c>
      <c r="C8" s="105" t="s">
        <v>3135</v>
      </c>
      <c r="D8" s="106" t="s">
        <v>90</v>
      </c>
      <c r="E8" s="107">
        <v>1</v>
      </c>
      <c r="F8" s="108"/>
      <c r="G8" s="108">
        <f t="shared" si="1"/>
        <v>0</v>
      </c>
    </row>
    <row r="9" spans="1:7" s="109" customFormat="1" ht="165.75" hidden="1" outlineLevel="1">
      <c r="A9" s="98" t="str">
        <f t="shared" si="2"/>
        <v>A.7.1.1.1.S.5</v>
      </c>
      <c r="B9" s="99" t="s">
        <v>213</v>
      </c>
      <c r="C9" s="519" t="s">
        <v>3229</v>
      </c>
      <c r="D9" s="106" t="s">
        <v>91</v>
      </c>
      <c r="E9" s="107">
        <v>1</v>
      </c>
      <c r="F9" s="108"/>
      <c r="G9" s="108">
        <f t="shared" si="1"/>
        <v>0</v>
      </c>
    </row>
    <row r="10" spans="1:7" s="109" customFormat="1" ht="165.75" hidden="1" outlineLevel="1">
      <c r="A10" s="98" t="str">
        <f t="shared" si="2"/>
        <v>A.7.1.1.1.S.6</v>
      </c>
      <c r="B10" s="99" t="s">
        <v>214</v>
      </c>
      <c r="C10" s="111" t="s">
        <v>3528</v>
      </c>
      <c r="D10" s="106" t="s">
        <v>91</v>
      </c>
      <c r="E10" s="107">
        <v>1</v>
      </c>
      <c r="F10" s="108"/>
      <c r="G10" s="108">
        <f t="shared" si="1"/>
        <v>0</v>
      </c>
    </row>
    <row r="11" spans="1:7" s="109" customFormat="1" ht="76.5" hidden="1" outlineLevel="1">
      <c r="A11" s="98" t="str">
        <f t="shared" si="2"/>
        <v>A.7.1.1.1.S.7</v>
      </c>
      <c r="B11" s="99" t="s">
        <v>215</v>
      </c>
      <c r="C11" s="111" t="s">
        <v>3529</v>
      </c>
      <c r="D11" s="106" t="s">
        <v>91</v>
      </c>
      <c r="E11" s="107">
        <v>1</v>
      </c>
      <c r="F11" s="108"/>
      <c r="G11" s="108">
        <f t="shared" si="1"/>
        <v>0</v>
      </c>
    </row>
    <row r="12" spans="1:7" s="109" customFormat="1" ht="89.25" hidden="1" outlineLevel="1">
      <c r="A12" s="98" t="str">
        <f t="shared" si="2"/>
        <v>A.7.1.1.1.S.8</v>
      </c>
      <c r="B12" s="99" t="s">
        <v>216</v>
      </c>
      <c r="C12" s="112" t="s">
        <v>175</v>
      </c>
      <c r="D12" s="113"/>
      <c r="E12" s="107"/>
      <c r="F12" s="108"/>
      <c r="G12" s="108"/>
    </row>
    <row r="13" spans="1:7" s="109" customFormat="1" ht="15" hidden="1" outlineLevel="1">
      <c r="A13" s="98" t="str">
        <f t="shared" si="2"/>
        <v>A.7.1.1.1.S.8.1</v>
      </c>
      <c r="B13" s="99" t="s">
        <v>250</v>
      </c>
      <c r="C13" s="112" t="s">
        <v>190</v>
      </c>
      <c r="D13" s="113" t="s">
        <v>22</v>
      </c>
      <c r="E13" s="107">
        <f>605+555+153</f>
        <v>1313</v>
      </c>
      <c r="F13" s="108"/>
      <c r="G13" s="108">
        <f aca="true" t="shared" si="3" ref="G13:G16">E13*F13</f>
        <v>0</v>
      </c>
    </row>
    <row r="14" spans="1:7" s="109" customFormat="1" ht="15" hidden="1" outlineLevel="1">
      <c r="A14" s="98" t="str">
        <f t="shared" si="2"/>
        <v>A.7.1.1.1.S.8.2</v>
      </c>
      <c r="B14" s="99" t="s">
        <v>251</v>
      </c>
      <c r="C14" s="112" t="s">
        <v>191</v>
      </c>
      <c r="D14" s="113" t="s">
        <v>22</v>
      </c>
      <c r="E14" s="107">
        <f>540+540</f>
        <v>1080</v>
      </c>
      <c r="F14" s="108"/>
      <c r="G14" s="108">
        <f t="shared" si="3"/>
        <v>0</v>
      </c>
    </row>
    <row r="15" spans="1:7" s="109" customFormat="1" ht="15" hidden="1" outlineLevel="1">
      <c r="A15" s="98" t="str">
        <f t="shared" si="2"/>
        <v>A.7.1.1.1.S.8.3</v>
      </c>
      <c r="B15" s="99" t="s">
        <v>252</v>
      </c>
      <c r="C15" s="112" t="s">
        <v>192</v>
      </c>
      <c r="D15" s="113" t="s">
        <v>22</v>
      </c>
      <c r="E15" s="107">
        <f>370+220+240+15</f>
        <v>845</v>
      </c>
      <c r="F15" s="108"/>
      <c r="G15" s="108">
        <f t="shared" si="3"/>
        <v>0</v>
      </c>
    </row>
    <row r="16" spans="1:7" s="109" customFormat="1" ht="15" hidden="1" outlineLevel="1">
      <c r="A16" s="98" t="str">
        <f t="shared" si="2"/>
        <v>A.7.1.1.1.S.8.4</v>
      </c>
      <c r="B16" s="99" t="s">
        <v>375</v>
      </c>
      <c r="C16" s="112" t="s">
        <v>836</v>
      </c>
      <c r="D16" s="113" t="s">
        <v>22</v>
      </c>
      <c r="E16" s="107">
        <v>1145</v>
      </c>
      <c r="F16" s="108"/>
      <c r="G16" s="108">
        <f t="shared" si="3"/>
        <v>0</v>
      </c>
    </row>
    <row r="17" spans="1:7" s="109" customFormat="1" ht="140.25" hidden="1" outlineLevel="1">
      <c r="A17" s="98" t="str">
        <f t="shared" si="2"/>
        <v>A.7.1.1.1.S.9</v>
      </c>
      <c r="B17" s="99" t="s">
        <v>217</v>
      </c>
      <c r="C17" s="520" t="s">
        <v>3230</v>
      </c>
      <c r="D17" s="114" t="s">
        <v>91</v>
      </c>
      <c r="E17" s="107">
        <v>1</v>
      </c>
      <c r="F17" s="108"/>
      <c r="G17" s="108">
        <f t="shared" si="1"/>
        <v>0</v>
      </c>
    </row>
    <row r="18" spans="1:7" s="109" customFormat="1" ht="63.75" hidden="1" outlineLevel="1">
      <c r="A18" s="98" t="str">
        <f t="shared" si="2"/>
        <v>A.7.1.1.1.S.10</v>
      </c>
      <c r="B18" s="99" t="s">
        <v>218</v>
      </c>
      <c r="C18" s="115" t="s">
        <v>92</v>
      </c>
      <c r="D18" s="113" t="s">
        <v>22</v>
      </c>
      <c r="E18" s="107">
        <f>E13+(E16-264)</f>
        <v>2194</v>
      </c>
      <c r="F18" s="108"/>
      <c r="G18" s="108">
        <f t="shared" si="1"/>
        <v>0</v>
      </c>
    </row>
    <row r="19" spans="1:7" s="109" customFormat="1" ht="63.75" hidden="1" outlineLevel="1">
      <c r="A19" s="98" t="str">
        <f t="shared" si="2"/>
        <v>A.7.1.1.1.S.11</v>
      </c>
      <c r="B19" s="99" t="s">
        <v>219</v>
      </c>
      <c r="C19" s="105" t="s">
        <v>168</v>
      </c>
      <c r="D19" s="114" t="s">
        <v>90</v>
      </c>
      <c r="E19" s="107">
        <v>15</v>
      </c>
      <c r="F19" s="108"/>
      <c r="G19" s="108">
        <f t="shared" si="1"/>
        <v>0</v>
      </c>
    </row>
    <row r="20" spans="1:7" s="109" customFormat="1" ht="63.75" hidden="1" outlineLevel="1">
      <c r="A20" s="98" t="str">
        <f t="shared" si="2"/>
        <v>A.7.1.1.1.S.12</v>
      </c>
      <c r="B20" s="99" t="s">
        <v>220</v>
      </c>
      <c r="C20" s="112" t="s">
        <v>3530</v>
      </c>
      <c r="D20" s="113" t="s">
        <v>22</v>
      </c>
      <c r="E20" s="107">
        <f>E18*2</f>
        <v>4388</v>
      </c>
      <c r="F20" s="108"/>
      <c r="G20" s="108">
        <f t="shared" si="1"/>
        <v>0</v>
      </c>
    </row>
    <row r="21" spans="1:7" s="109" customFormat="1" ht="76.5" hidden="1" outlineLevel="1">
      <c r="A21" s="98" t="str">
        <f t="shared" si="2"/>
        <v>A.7.1.1.1.S.13</v>
      </c>
      <c r="B21" s="99" t="s">
        <v>221</v>
      </c>
      <c r="C21" s="105" t="s">
        <v>174</v>
      </c>
      <c r="D21" s="114"/>
      <c r="E21" s="107"/>
      <c r="F21" s="108"/>
      <c r="G21" s="108"/>
    </row>
    <row r="22" spans="1:7" s="109" customFormat="1" ht="15" hidden="1" outlineLevel="1">
      <c r="A22" s="98" t="str">
        <f t="shared" si="2"/>
        <v>A.7.1.1.1.S.13.1</v>
      </c>
      <c r="B22" s="99" t="s">
        <v>253</v>
      </c>
      <c r="C22" s="105" t="s">
        <v>276</v>
      </c>
      <c r="D22" s="114" t="s">
        <v>90</v>
      </c>
      <c r="E22" s="107">
        <v>10</v>
      </c>
      <c r="F22" s="108"/>
      <c r="G22" s="108">
        <f t="shared" si="1"/>
        <v>0</v>
      </c>
    </row>
    <row r="23" spans="1:7" s="109" customFormat="1" ht="15" hidden="1" outlineLevel="1">
      <c r="A23" s="98" t="str">
        <f t="shared" si="2"/>
        <v>A.7.1.1.1.S.13.2</v>
      </c>
      <c r="B23" s="99" t="s">
        <v>254</v>
      </c>
      <c r="C23" s="105" t="s">
        <v>277</v>
      </c>
      <c r="D23" s="114" t="s">
        <v>90</v>
      </c>
      <c r="E23" s="107">
        <v>1</v>
      </c>
      <c r="F23" s="108"/>
      <c r="G23" s="108">
        <f t="shared" si="1"/>
        <v>0</v>
      </c>
    </row>
    <row r="24" spans="1:7" s="109" customFormat="1" ht="51" hidden="1" outlineLevel="1">
      <c r="A24" s="98" t="str">
        <f t="shared" si="2"/>
        <v>A.7.1.1.1.S.14</v>
      </c>
      <c r="B24" s="99" t="s">
        <v>222</v>
      </c>
      <c r="C24" s="105" t="s">
        <v>411</v>
      </c>
      <c r="D24" s="114" t="s">
        <v>90</v>
      </c>
      <c r="E24" s="107">
        <v>20</v>
      </c>
      <c r="F24" s="108"/>
      <c r="G24" s="108">
        <f t="shared" si="1"/>
        <v>0</v>
      </c>
    </row>
    <row r="25" spans="1:7" s="109" customFormat="1" ht="63.75" hidden="1" outlineLevel="1">
      <c r="A25" s="98" t="str">
        <f t="shared" si="2"/>
        <v>A.7.1.1.1.S.15</v>
      </c>
      <c r="B25" s="99" t="s">
        <v>223</v>
      </c>
      <c r="C25" s="105" t="s">
        <v>3532</v>
      </c>
      <c r="D25" s="114" t="s">
        <v>90</v>
      </c>
      <c r="E25" s="107">
        <v>40</v>
      </c>
      <c r="F25" s="108"/>
      <c r="G25" s="108">
        <f t="shared" si="1"/>
        <v>0</v>
      </c>
    </row>
    <row r="26" spans="1:7" s="109" customFormat="1" ht="76.5" hidden="1" outlineLevel="1">
      <c r="A26" s="98" t="str">
        <f t="shared" si="2"/>
        <v>A.7.1.1.1.S.16</v>
      </c>
      <c r="B26" s="99" t="s">
        <v>224</v>
      </c>
      <c r="C26" s="120" t="s">
        <v>3136</v>
      </c>
      <c r="D26" s="121" t="s">
        <v>91</v>
      </c>
      <c r="E26" s="107">
        <v>1</v>
      </c>
      <c r="F26" s="108"/>
      <c r="G26" s="108">
        <f t="shared" si="1"/>
        <v>0</v>
      </c>
    </row>
    <row r="27" spans="1:7" s="97" customFormat="1" ht="15" collapsed="1">
      <c r="A27" s="90" t="str">
        <f aca="true" t="shared" si="4" ref="A27">B27</f>
        <v>A.7.1.1.2</v>
      </c>
      <c r="B27" s="91" t="s">
        <v>1014</v>
      </c>
      <c r="C27" s="92" t="s">
        <v>18</v>
      </c>
      <c r="D27" s="93"/>
      <c r="E27" s="124"/>
      <c r="F27" s="125"/>
      <c r="G27" s="96"/>
    </row>
    <row r="28" spans="1:7" s="109" customFormat="1" ht="76.5" hidden="1" outlineLevel="1">
      <c r="A28" s="98" t="str">
        <f>""&amp;$B$27&amp;"."&amp;B28&amp;""</f>
        <v>A.7.1.1.2.S.1</v>
      </c>
      <c r="B28" s="126" t="s">
        <v>206</v>
      </c>
      <c r="C28" s="115" t="s">
        <v>198</v>
      </c>
      <c r="D28" s="113"/>
      <c r="E28" s="107"/>
      <c r="F28" s="108"/>
      <c r="G28" s="108"/>
    </row>
    <row r="29" spans="1:7" s="109" customFormat="1" ht="15" hidden="1" outlineLevel="1">
      <c r="A29" s="98" t="str">
        <f aca="true" t="shared" si="5" ref="A29:A56">""&amp;$B$27&amp;"."&amp;B29&amp;""</f>
        <v>A.7.1.1.2.S.1.1</v>
      </c>
      <c r="B29" s="126" t="s">
        <v>226</v>
      </c>
      <c r="C29" s="115" t="s">
        <v>196</v>
      </c>
      <c r="D29" s="113" t="s">
        <v>22</v>
      </c>
      <c r="E29" s="107">
        <v>3178</v>
      </c>
      <c r="F29" s="108"/>
      <c r="G29" s="108">
        <f aca="true" t="shared" si="6" ref="G29">E29*F29</f>
        <v>0</v>
      </c>
    </row>
    <row r="30" spans="1:7" s="109" customFormat="1" ht="153" hidden="1" outlineLevel="1">
      <c r="A30" s="98" t="str">
        <f t="shared" si="5"/>
        <v>A.7.1.1.2.S.2</v>
      </c>
      <c r="B30" s="126" t="s">
        <v>207</v>
      </c>
      <c r="C30" s="115" t="s">
        <v>425</v>
      </c>
      <c r="D30" s="113"/>
      <c r="E30" s="107"/>
      <c r="F30" s="108"/>
      <c r="G30" s="108"/>
    </row>
    <row r="31" spans="1:7" s="109" customFormat="1" ht="15" hidden="1" outlineLevel="1">
      <c r="A31" s="98" t="str">
        <f t="shared" si="5"/>
        <v>A.7.1.1.2.S.2.1</v>
      </c>
      <c r="B31" s="126" t="s">
        <v>228</v>
      </c>
      <c r="C31" s="115" t="s">
        <v>282</v>
      </c>
      <c r="D31" s="113"/>
      <c r="E31" s="107"/>
      <c r="F31" s="108"/>
      <c r="G31" s="108"/>
    </row>
    <row r="32" spans="1:7" s="109" customFormat="1" ht="15" hidden="1" outlineLevel="1">
      <c r="A32" s="98" t="str">
        <f t="shared" si="5"/>
        <v>A.7.1.1.2.S.2.1.1</v>
      </c>
      <c r="B32" s="126" t="s">
        <v>229</v>
      </c>
      <c r="C32" s="115" t="s">
        <v>194</v>
      </c>
      <c r="D32" s="113" t="s">
        <v>25</v>
      </c>
      <c r="E32" s="107">
        <v>2947</v>
      </c>
      <c r="F32" s="108"/>
      <c r="G32" s="108">
        <f aca="true" t="shared" si="7" ref="G32:G34">E32*F32</f>
        <v>0</v>
      </c>
    </row>
    <row r="33" spans="1:7" s="109" customFormat="1" ht="15" hidden="1" outlineLevel="1">
      <c r="A33" s="98" t="str">
        <f t="shared" si="5"/>
        <v>A.7.1.1.2.S.2.1.2</v>
      </c>
      <c r="B33" s="126" t="s">
        <v>230</v>
      </c>
      <c r="C33" s="115" t="s">
        <v>192</v>
      </c>
      <c r="D33" s="113" t="s">
        <v>25</v>
      </c>
      <c r="E33" s="107">
        <v>756</v>
      </c>
      <c r="F33" s="108"/>
      <c r="G33" s="108">
        <f t="shared" si="7"/>
        <v>0</v>
      </c>
    </row>
    <row r="34" spans="1:7" s="109" customFormat="1" ht="15" hidden="1" outlineLevel="1">
      <c r="A34" s="98" t="str">
        <f t="shared" si="5"/>
        <v>A.7.1.1.2.S.2.2</v>
      </c>
      <c r="B34" s="126" t="s">
        <v>261</v>
      </c>
      <c r="C34" s="115" t="s">
        <v>283</v>
      </c>
      <c r="D34" s="113" t="s">
        <v>25</v>
      </c>
      <c r="E34" s="107">
        <f>831+828</f>
        <v>1659</v>
      </c>
      <c r="F34" s="108"/>
      <c r="G34" s="108">
        <f t="shared" si="7"/>
        <v>0</v>
      </c>
    </row>
    <row r="35" spans="1:7" s="109" customFormat="1" ht="63.75" hidden="1" outlineLevel="1">
      <c r="A35" s="98" t="str">
        <f t="shared" si="5"/>
        <v>A.7.1.1.2.S.3</v>
      </c>
      <c r="B35" s="126" t="s">
        <v>208</v>
      </c>
      <c r="C35" s="127" t="s">
        <v>3535</v>
      </c>
      <c r="D35" s="113" t="s">
        <v>22</v>
      </c>
      <c r="E35" s="107">
        <v>24</v>
      </c>
      <c r="F35" s="108"/>
      <c r="G35" s="108">
        <f t="shared" si="1"/>
        <v>0</v>
      </c>
    </row>
    <row r="36" spans="1:7" s="109" customFormat="1" ht="178.5" hidden="1" outlineLevel="1">
      <c r="A36" s="98" t="str">
        <f t="shared" si="5"/>
        <v>A.7.1.1.2.S.4</v>
      </c>
      <c r="B36" s="126" t="s">
        <v>209</v>
      </c>
      <c r="C36" s="115" t="s">
        <v>427</v>
      </c>
      <c r="D36" s="128" t="s">
        <v>24</v>
      </c>
      <c r="E36" s="107">
        <v>4723</v>
      </c>
      <c r="F36" s="108"/>
      <c r="G36" s="108">
        <f t="shared" si="1"/>
        <v>0</v>
      </c>
    </row>
    <row r="37" spans="1:7" s="109" customFormat="1" ht="89.25" hidden="1" outlineLevel="1">
      <c r="A37" s="98" t="str">
        <f t="shared" si="5"/>
        <v>A.7.1.1.2.S.5</v>
      </c>
      <c r="B37" s="126" t="s">
        <v>213</v>
      </c>
      <c r="C37" s="115" t="s">
        <v>428</v>
      </c>
      <c r="D37" s="128" t="s">
        <v>24</v>
      </c>
      <c r="E37" s="107">
        <v>64</v>
      </c>
      <c r="F37" s="108"/>
      <c r="G37" s="108">
        <f t="shared" si="1"/>
        <v>0</v>
      </c>
    </row>
    <row r="38" spans="1:7" s="109" customFormat="1" ht="76.5" hidden="1" outlineLevel="1">
      <c r="A38" s="98" t="str">
        <f t="shared" si="5"/>
        <v>A.7.1.1.2.S.6</v>
      </c>
      <c r="B38" s="126" t="s">
        <v>214</v>
      </c>
      <c r="C38" s="115" t="s">
        <v>542</v>
      </c>
      <c r="D38" s="128" t="s">
        <v>24</v>
      </c>
      <c r="E38" s="107">
        <v>409</v>
      </c>
      <c r="F38" s="108"/>
      <c r="G38" s="108">
        <f t="shared" si="1"/>
        <v>0</v>
      </c>
    </row>
    <row r="39" spans="1:7" s="109" customFormat="1" ht="89.25" hidden="1" outlineLevel="1">
      <c r="A39" s="98" t="str">
        <f t="shared" si="5"/>
        <v>A.7.1.1.2.S.7</v>
      </c>
      <c r="B39" s="126" t="s">
        <v>215</v>
      </c>
      <c r="C39" s="129" t="s">
        <v>199</v>
      </c>
      <c r="D39" s="128"/>
      <c r="E39" s="107"/>
      <c r="F39" s="108"/>
      <c r="G39" s="108"/>
    </row>
    <row r="40" spans="1:7" s="109" customFormat="1" ht="15" hidden="1" outlineLevel="1">
      <c r="A40" s="98" t="str">
        <f t="shared" si="5"/>
        <v>A.7.1.1.2.S.7.1</v>
      </c>
      <c r="B40" s="126" t="s">
        <v>364</v>
      </c>
      <c r="C40" s="115" t="s">
        <v>196</v>
      </c>
      <c r="D40" s="128" t="s">
        <v>24</v>
      </c>
      <c r="E40" s="107">
        <v>187</v>
      </c>
      <c r="F40" s="108"/>
      <c r="G40" s="108">
        <f aca="true" t="shared" si="8" ref="G40">E40*F40</f>
        <v>0</v>
      </c>
    </row>
    <row r="41" spans="1:7" s="109" customFormat="1" ht="51" hidden="1" outlineLevel="1">
      <c r="A41" s="98" t="str">
        <f t="shared" si="5"/>
        <v>A.7.1.1.2.S.8</v>
      </c>
      <c r="B41" s="126" t="s">
        <v>216</v>
      </c>
      <c r="C41" s="112" t="s">
        <v>2845</v>
      </c>
      <c r="D41" s="128" t="s">
        <v>24</v>
      </c>
      <c r="E41" s="107">
        <v>185</v>
      </c>
      <c r="F41" s="108"/>
      <c r="G41" s="108">
        <f t="shared" si="1"/>
        <v>0</v>
      </c>
    </row>
    <row r="42" spans="1:7" s="109" customFormat="1" ht="51" hidden="1" outlineLevel="1">
      <c r="A42" s="98" t="str">
        <f t="shared" si="5"/>
        <v>A.7.1.1.2.S.9</v>
      </c>
      <c r="B42" s="126" t="s">
        <v>217</v>
      </c>
      <c r="C42" s="127" t="s">
        <v>3137</v>
      </c>
      <c r="D42" s="128" t="s">
        <v>24</v>
      </c>
      <c r="E42" s="107">
        <v>1305</v>
      </c>
      <c r="F42" s="108"/>
      <c r="G42" s="108">
        <f t="shared" si="1"/>
        <v>0</v>
      </c>
    </row>
    <row r="43" spans="1:7" s="109" customFormat="1" ht="63.75" hidden="1" outlineLevel="1">
      <c r="A43" s="98" t="str">
        <f t="shared" si="5"/>
        <v>A.7.1.1.2.S.10</v>
      </c>
      <c r="B43" s="126" t="s">
        <v>218</v>
      </c>
      <c r="C43" s="112" t="s">
        <v>2869</v>
      </c>
      <c r="D43" s="128" t="s">
        <v>24</v>
      </c>
      <c r="E43" s="107">
        <v>13</v>
      </c>
      <c r="F43" s="108"/>
      <c r="G43" s="108">
        <f t="shared" si="1"/>
        <v>0</v>
      </c>
    </row>
    <row r="44" spans="1:7" s="109" customFormat="1" ht="114.75" hidden="1" outlineLevel="1">
      <c r="A44" s="98" t="str">
        <f t="shared" si="5"/>
        <v>A.7.1.1.2.S.11</v>
      </c>
      <c r="B44" s="126" t="s">
        <v>219</v>
      </c>
      <c r="C44" s="112" t="s">
        <v>2878</v>
      </c>
      <c r="D44" s="128" t="s">
        <v>25</v>
      </c>
      <c r="E44" s="107">
        <v>161</v>
      </c>
      <c r="F44" s="108"/>
      <c r="G44" s="108">
        <f t="shared" si="1"/>
        <v>0</v>
      </c>
    </row>
    <row r="45" spans="1:7" s="109" customFormat="1" ht="63.75" hidden="1" outlineLevel="1">
      <c r="A45" s="98" t="str">
        <f t="shared" si="5"/>
        <v>A.7.1.1.2.S.12</v>
      </c>
      <c r="B45" s="126" t="s">
        <v>220</v>
      </c>
      <c r="C45" s="112" t="s">
        <v>2861</v>
      </c>
      <c r="D45" s="128" t="s">
        <v>24</v>
      </c>
      <c r="E45" s="107">
        <v>7</v>
      </c>
      <c r="F45" s="108"/>
      <c r="G45" s="108">
        <f t="shared" si="1"/>
        <v>0</v>
      </c>
    </row>
    <row r="46" spans="1:7" s="109" customFormat="1" ht="89.25" hidden="1" outlineLevel="1">
      <c r="A46" s="98" t="str">
        <f t="shared" si="5"/>
        <v>A.7.1.1.2.S.13</v>
      </c>
      <c r="B46" s="126" t="s">
        <v>221</v>
      </c>
      <c r="C46" s="129" t="s">
        <v>3556</v>
      </c>
      <c r="D46" s="128"/>
      <c r="E46" s="107"/>
      <c r="F46" s="108"/>
      <c r="G46" s="108"/>
    </row>
    <row r="47" spans="1:7" s="109" customFormat="1" ht="15" hidden="1" outlineLevel="1">
      <c r="A47" s="98" t="str">
        <f t="shared" si="5"/>
        <v>A.7.1.1.2.S.13.1</v>
      </c>
      <c r="B47" s="126" t="s">
        <v>253</v>
      </c>
      <c r="C47" s="112" t="s">
        <v>176</v>
      </c>
      <c r="D47" s="128" t="s">
        <v>24</v>
      </c>
      <c r="E47" s="107">
        <v>2650</v>
      </c>
      <c r="F47" s="108"/>
      <c r="G47" s="108">
        <f t="shared" si="1"/>
        <v>0</v>
      </c>
    </row>
    <row r="48" spans="1:7" s="109" customFormat="1" ht="76.5" hidden="1" outlineLevel="1">
      <c r="A48" s="98" t="str">
        <f t="shared" si="5"/>
        <v>A.7.1.1.2.S.14</v>
      </c>
      <c r="B48" s="126" t="s">
        <v>222</v>
      </c>
      <c r="C48" s="112" t="s">
        <v>2896</v>
      </c>
      <c r="D48" s="128" t="s">
        <v>24</v>
      </c>
      <c r="E48" s="107">
        <v>3</v>
      </c>
      <c r="F48" s="108"/>
      <c r="G48" s="108">
        <f t="shared" si="1"/>
        <v>0</v>
      </c>
    </row>
    <row r="49" spans="1:7" s="109" customFormat="1" ht="114.75" hidden="1" outlineLevel="1">
      <c r="A49" s="98" t="str">
        <f t="shared" si="5"/>
        <v>A.7.1.1.2.S.15</v>
      </c>
      <c r="B49" s="126" t="s">
        <v>223</v>
      </c>
      <c r="C49" s="112" t="s">
        <v>3560</v>
      </c>
      <c r="D49" s="128"/>
      <c r="E49" s="130"/>
      <c r="F49" s="108"/>
      <c r="G49" s="108"/>
    </row>
    <row r="50" spans="1:7" s="109" customFormat="1" ht="15" hidden="1" outlineLevel="1">
      <c r="A50" s="98" t="str">
        <f t="shared" si="5"/>
        <v>A.7.1.1.2.S.15.1</v>
      </c>
      <c r="B50" s="126" t="s">
        <v>441</v>
      </c>
      <c r="C50" s="112" t="s">
        <v>170</v>
      </c>
      <c r="D50" s="128" t="s">
        <v>24</v>
      </c>
      <c r="E50" s="107">
        <v>822</v>
      </c>
      <c r="F50" s="108"/>
      <c r="G50" s="108">
        <f t="shared" si="1"/>
        <v>0</v>
      </c>
    </row>
    <row r="51" spans="1:7" s="109" customFormat="1" ht="76.5" hidden="1" outlineLevel="1">
      <c r="A51" s="98" t="str">
        <f t="shared" si="5"/>
        <v>A.7.1.1.2.S.16</v>
      </c>
      <c r="B51" s="126" t="s">
        <v>224</v>
      </c>
      <c r="C51" s="122" t="s">
        <v>409</v>
      </c>
      <c r="D51" s="123" t="s">
        <v>24</v>
      </c>
      <c r="E51" s="107">
        <v>115</v>
      </c>
      <c r="F51" s="108"/>
      <c r="G51" s="108">
        <f t="shared" si="1"/>
        <v>0</v>
      </c>
    </row>
    <row r="52" spans="1:7" s="109" customFormat="1" ht="76.5" hidden="1" outlineLevel="1">
      <c r="A52" s="98" t="str">
        <f t="shared" si="5"/>
        <v>A.7.1.1.2.S.17</v>
      </c>
      <c r="B52" s="126" t="s">
        <v>225</v>
      </c>
      <c r="C52" s="112" t="s">
        <v>3538</v>
      </c>
      <c r="D52" s="128" t="s">
        <v>24</v>
      </c>
      <c r="E52" s="107">
        <v>267</v>
      </c>
      <c r="F52" s="108"/>
      <c r="G52" s="108">
        <f t="shared" si="1"/>
        <v>0</v>
      </c>
    </row>
    <row r="53" spans="1:7" s="109" customFormat="1" ht="51" hidden="1" outlineLevel="1">
      <c r="A53" s="98" t="str">
        <f t="shared" si="5"/>
        <v>A.7.1.1.2.S.18</v>
      </c>
      <c r="B53" s="126" t="s">
        <v>259</v>
      </c>
      <c r="C53" s="129" t="s">
        <v>212</v>
      </c>
      <c r="D53" s="128" t="s">
        <v>25</v>
      </c>
      <c r="E53" s="107">
        <v>12</v>
      </c>
      <c r="F53" s="108"/>
      <c r="G53" s="108">
        <f t="shared" si="1"/>
        <v>0</v>
      </c>
    </row>
    <row r="54" spans="1:7" s="109" customFormat="1" ht="63.75" hidden="1" outlineLevel="1">
      <c r="A54" s="98" t="str">
        <f t="shared" si="5"/>
        <v>A.7.1.1.2.S.19</v>
      </c>
      <c r="B54" s="126" t="s">
        <v>332</v>
      </c>
      <c r="C54" s="129" t="s">
        <v>179</v>
      </c>
      <c r="D54" s="128" t="s">
        <v>25</v>
      </c>
      <c r="E54" s="107">
        <v>381</v>
      </c>
      <c r="F54" s="108"/>
      <c r="G54" s="108">
        <f t="shared" si="1"/>
        <v>0</v>
      </c>
    </row>
    <row r="55" spans="1:7" s="109" customFormat="1" ht="153" hidden="1" outlineLevel="1">
      <c r="A55" s="98" t="str">
        <f t="shared" si="5"/>
        <v>A.7.1.1.2.S.20</v>
      </c>
      <c r="B55" s="126" t="s">
        <v>333</v>
      </c>
      <c r="C55" s="129" t="s">
        <v>211</v>
      </c>
      <c r="D55" s="128" t="s">
        <v>24</v>
      </c>
      <c r="E55" s="107">
        <v>5242</v>
      </c>
      <c r="F55" s="108"/>
      <c r="G55" s="108">
        <f t="shared" si="1"/>
        <v>0</v>
      </c>
    </row>
    <row r="56" spans="1:7" s="109" customFormat="1" ht="51" hidden="1" outlineLevel="1">
      <c r="A56" s="98" t="str">
        <f t="shared" si="5"/>
        <v>A.7.1.1.2.S.21</v>
      </c>
      <c r="B56" s="126" t="s">
        <v>335</v>
      </c>
      <c r="C56" s="254" t="s">
        <v>2863</v>
      </c>
      <c r="D56" s="128" t="s">
        <v>24</v>
      </c>
      <c r="E56" s="107">
        <v>65</v>
      </c>
      <c r="F56" s="108"/>
      <c r="G56" s="108">
        <f t="shared" si="1"/>
        <v>0</v>
      </c>
    </row>
    <row r="57" spans="1:7" s="97" customFormat="1" ht="15" collapsed="1">
      <c r="A57" s="90" t="str">
        <f aca="true" t="shared" si="9" ref="A57">B57</f>
        <v>A.7.1.1.3</v>
      </c>
      <c r="B57" s="91" t="s">
        <v>1015</v>
      </c>
      <c r="C57" s="92" t="s">
        <v>19</v>
      </c>
      <c r="D57" s="93"/>
      <c r="E57" s="94"/>
      <c r="F57" s="95"/>
      <c r="G57" s="96"/>
    </row>
    <row r="58" spans="1:7" s="109" customFormat="1" ht="178.5" hidden="1" outlineLevel="1">
      <c r="A58" s="98" t="str">
        <f>""&amp;$B$57&amp;"."&amp;B58&amp;""</f>
        <v>A.7.1.1.3.S.1</v>
      </c>
      <c r="B58" s="126" t="s">
        <v>206</v>
      </c>
      <c r="C58" s="120" t="s">
        <v>3118</v>
      </c>
      <c r="D58" s="119"/>
      <c r="E58" s="132"/>
      <c r="F58" s="108"/>
      <c r="G58" s="108"/>
    </row>
    <row r="59" spans="1:7" s="109" customFormat="1" ht="15" hidden="1" outlineLevel="1">
      <c r="A59" s="98" t="str">
        <f aca="true" t="shared" si="10" ref="A59:A72">""&amp;$B$57&amp;"."&amp;B59&amp;""</f>
        <v>A.7.1.1.3.S.1.1</v>
      </c>
      <c r="B59" s="126" t="s">
        <v>226</v>
      </c>
      <c r="C59" s="120" t="s">
        <v>452</v>
      </c>
      <c r="D59" s="119"/>
      <c r="E59" s="132"/>
      <c r="F59" s="108"/>
      <c r="G59" s="108"/>
    </row>
    <row r="60" spans="1:7" s="109" customFormat="1" ht="25.5" hidden="1" outlineLevel="1">
      <c r="A60" s="98" t="str">
        <f t="shared" si="10"/>
        <v>A.7.1.1.3.S.1.1.1</v>
      </c>
      <c r="B60" s="126" t="s">
        <v>237</v>
      </c>
      <c r="C60" s="112" t="s">
        <v>418</v>
      </c>
      <c r="D60" s="119" t="s">
        <v>90</v>
      </c>
      <c r="E60" s="107">
        <v>2</v>
      </c>
      <c r="F60" s="108"/>
      <c r="G60" s="108">
        <f aca="true" t="shared" si="11" ref="G60:G64">E60*F60</f>
        <v>0</v>
      </c>
    </row>
    <row r="61" spans="1:7" s="109" customFormat="1" ht="25.5" hidden="1" outlineLevel="1">
      <c r="A61" s="98" t="str">
        <f t="shared" si="10"/>
        <v>A.7.1.1.3.S.1.1.2</v>
      </c>
      <c r="B61" s="126" t="s">
        <v>238</v>
      </c>
      <c r="C61" s="112" t="s">
        <v>417</v>
      </c>
      <c r="D61" s="119" t="s">
        <v>90</v>
      </c>
      <c r="E61" s="107">
        <v>1</v>
      </c>
      <c r="F61" s="108"/>
      <c r="G61" s="108">
        <f t="shared" si="11"/>
        <v>0</v>
      </c>
    </row>
    <row r="62" spans="1:7" s="109" customFormat="1" ht="38.25" hidden="1" outlineLevel="1">
      <c r="A62" s="98" t="str">
        <f t="shared" si="10"/>
        <v>A.7.1.1.3.S.1.1.3</v>
      </c>
      <c r="B62" s="126" t="s">
        <v>239</v>
      </c>
      <c r="C62" s="112" t="s">
        <v>421</v>
      </c>
      <c r="D62" s="119" t="s">
        <v>90</v>
      </c>
      <c r="E62" s="107">
        <v>6</v>
      </c>
      <c r="F62" s="108"/>
      <c r="G62" s="108">
        <f t="shared" si="11"/>
        <v>0</v>
      </c>
    </row>
    <row r="63" spans="1:7" s="109" customFormat="1" ht="38.25" hidden="1" outlineLevel="1">
      <c r="A63" s="98" t="str">
        <f t="shared" si="10"/>
        <v>A.7.1.1.3.S.1.1.4</v>
      </c>
      <c r="B63" s="126" t="s">
        <v>420</v>
      </c>
      <c r="C63" s="112" t="s">
        <v>1016</v>
      </c>
      <c r="D63" s="119" t="s">
        <v>90</v>
      </c>
      <c r="E63" s="107">
        <v>1</v>
      </c>
      <c r="F63" s="108"/>
      <c r="G63" s="108">
        <f t="shared" si="11"/>
        <v>0</v>
      </c>
    </row>
    <row r="64" spans="1:7" s="109" customFormat="1" ht="38.25" hidden="1" outlineLevel="1">
      <c r="A64" s="98" t="str">
        <f t="shared" si="10"/>
        <v>A.7.1.1.3.S.1.1.5</v>
      </c>
      <c r="B64" s="126" t="s">
        <v>544</v>
      </c>
      <c r="C64" s="112" t="s">
        <v>1017</v>
      </c>
      <c r="D64" s="119" t="s">
        <v>90</v>
      </c>
      <c r="E64" s="107">
        <v>1</v>
      </c>
      <c r="F64" s="108"/>
      <c r="G64" s="108">
        <f t="shared" si="11"/>
        <v>0</v>
      </c>
    </row>
    <row r="65" spans="1:7" s="109" customFormat="1" ht="76.5" hidden="1" outlineLevel="1">
      <c r="A65" s="98" t="str">
        <f t="shared" si="10"/>
        <v>A.7.1.1.3.S.2</v>
      </c>
      <c r="B65" s="126" t="s">
        <v>207</v>
      </c>
      <c r="C65" s="112" t="s">
        <v>3458</v>
      </c>
      <c r="D65" s="113"/>
      <c r="E65" s="107"/>
      <c r="F65" s="108"/>
      <c r="G65" s="108"/>
    </row>
    <row r="66" spans="1:7" s="109" customFormat="1" ht="15" hidden="1" outlineLevel="1">
      <c r="A66" s="98" t="str">
        <f t="shared" si="10"/>
        <v>A.7.1.1.3.S.2.1</v>
      </c>
      <c r="B66" s="126" t="s">
        <v>228</v>
      </c>
      <c r="C66" s="260" t="s">
        <v>840</v>
      </c>
      <c r="D66" s="119" t="s">
        <v>90</v>
      </c>
      <c r="E66" s="107">
        <v>48</v>
      </c>
      <c r="F66" s="108"/>
      <c r="G66" s="108">
        <f aca="true" t="shared" si="12" ref="G66:G72">E66*F66</f>
        <v>0</v>
      </c>
    </row>
    <row r="67" spans="1:7" s="109" customFormat="1" ht="38.25" hidden="1" outlineLevel="1">
      <c r="A67" s="98" t="str">
        <f t="shared" si="10"/>
        <v>A.7.1.1.3.S.3</v>
      </c>
      <c r="B67" s="126" t="s">
        <v>208</v>
      </c>
      <c r="C67" s="120" t="s">
        <v>2884</v>
      </c>
      <c r="D67" s="134" t="s">
        <v>24</v>
      </c>
      <c r="E67" s="107">
        <v>7</v>
      </c>
      <c r="F67" s="108"/>
      <c r="G67" s="108">
        <f>E67*F67</f>
        <v>0</v>
      </c>
    </row>
    <row r="68" spans="1:7" s="109" customFormat="1" ht="153" hidden="1" outlineLevel="1">
      <c r="A68" s="98" t="str">
        <f t="shared" si="10"/>
        <v>A.7.1.1.3.S.4</v>
      </c>
      <c r="B68" s="126" t="s">
        <v>209</v>
      </c>
      <c r="C68" s="127" t="s">
        <v>3550</v>
      </c>
      <c r="D68" s="135" t="s">
        <v>25</v>
      </c>
      <c r="E68" s="107">
        <f>831+808</f>
        <v>1639</v>
      </c>
      <c r="F68" s="108"/>
      <c r="G68" s="108">
        <f t="shared" si="12"/>
        <v>0</v>
      </c>
    </row>
    <row r="69" spans="1:7" s="109" customFormat="1" ht="89.25" hidden="1" outlineLevel="1">
      <c r="A69" s="98" t="str">
        <f t="shared" si="10"/>
        <v>A.7.1.1.3.S.5</v>
      </c>
      <c r="B69" s="126" t="s">
        <v>213</v>
      </c>
      <c r="C69" s="127" t="s">
        <v>3541</v>
      </c>
      <c r="D69" s="113"/>
      <c r="E69" s="107"/>
      <c r="F69" s="108"/>
      <c r="G69" s="108"/>
    </row>
    <row r="70" spans="1:7" s="109" customFormat="1" ht="15" hidden="1" outlineLevel="1">
      <c r="A70" s="98" t="str">
        <f t="shared" si="10"/>
        <v>A.7.1.1.3.S.5.1</v>
      </c>
      <c r="B70" s="126" t="s">
        <v>315</v>
      </c>
      <c r="C70" s="133" t="s">
        <v>3543</v>
      </c>
      <c r="D70" s="113" t="s">
        <v>22</v>
      </c>
      <c r="E70" s="107">
        <v>24</v>
      </c>
      <c r="F70" s="108"/>
      <c r="G70" s="108">
        <f t="shared" si="12"/>
        <v>0</v>
      </c>
    </row>
    <row r="71" spans="1:7" s="109" customFormat="1" ht="127.5" hidden="1" outlineLevel="1">
      <c r="A71" s="98" t="str">
        <f t="shared" si="10"/>
        <v>A.7.1.1.3.S.6</v>
      </c>
      <c r="B71" s="126" t="s">
        <v>214</v>
      </c>
      <c r="C71" s="120" t="s">
        <v>203</v>
      </c>
      <c r="D71" s="136" t="s">
        <v>22</v>
      </c>
      <c r="E71" s="107">
        <v>10</v>
      </c>
      <c r="F71" s="108"/>
      <c r="G71" s="108">
        <f t="shared" si="12"/>
        <v>0</v>
      </c>
    </row>
    <row r="72" spans="1:7" s="109" customFormat="1" ht="140.25" hidden="1" outlineLevel="1">
      <c r="A72" s="98" t="str">
        <f t="shared" si="10"/>
        <v>A.7.1.1.3.S.7</v>
      </c>
      <c r="B72" s="99" t="s">
        <v>215</v>
      </c>
      <c r="C72" s="261" t="s">
        <v>3247</v>
      </c>
      <c r="D72" s="121" t="s">
        <v>91</v>
      </c>
      <c r="E72" s="107">
        <v>1</v>
      </c>
      <c r="F72" s="108"/>
      <c r="G72" s="108">
        <f t="shared" si="12"/>
        <v>0</v>
      </c>
    </row>
    <row r="73" spans="1:7" s="97" customFormat="1" ht="15" collapsed="1">
      <c r="A73" s="90" t="str">
        <f aca="true" t="shared" si="13" ref="A73">B73</f>
        <v>A.7.1.1.4</v>
      </c>
      <c r="B73" s="91" t="s">
        <v>1018</v>
      </c>
      <c r="C73" s="92" t="s">
        <v>20</v>
      </c>
      <c r="D73" s="93"/>
      <c r="E73" s="124"/>
      <c r="F73" s="125"/>
      <c r="G73" s="96"/>
    </row>
    <row r="74" spans="1:7" s="109" customFormat="1" ht="127.5" hidden="1" outlineLevel="1">
      <c r="A74" s="98" t="str">
        <f aca="true" t="shared" si="14" ref="A74:A77">""&amp;$B$73&amp;"."&amp;B74&amp;""</f>
        <v>A.7.1.1.4.S.1</v>
      </c>
      <c r="B74" s="126" t="s">
        <v>206</v>
      </c>
      <c r="C74" s="112" t="s">
        <v>2890</v>
      </c>
      <c r="D74" s="128"/>
      <c r="E74" s="107"/>
      <c r="F74" s="108"/>
      <c r="G74" s="108"/>
    </row>
    <row r="75" spans="1:7" s="109" customFormat="1" ht="25.5" hidden="1" outlineLevel="1">
      <c r="A75" s="98" t="str">
        <f t="shared" si="14"/>
        <v>A.7.1.1.4.S.1.1</v>
      </c>
      <c r="B75" s="126" t="s">
        <v>226</v>
      </c>
      <c r="C75" s="112" t="s">
        <v>947</v>
      </c>
      <c r="D75" s="128" t="s">
        <v>25</v>
      </c>
      <c r="E75" s="107">
        <f>E32</f>
        <v>2947</v>
      </c>
      <c r="F75" s="108"/>
      <c r="G75" s="108">
        <f aca="true" t="shared" si="15" ref="G75">E75*F75</f>
        <v>0</v>
      </c>
    </row>
    <row r="76" spans="1:7" s="109" customFormat="1" ht="114.75" hidden="1" outlineLevel="1">
      <c r="A76" s="98" t="str">
        <f t="shared" si="14"/>
        <v>A.7.1.1.4.S.2</v>
      </c>
      <c r="B76" s="126" t="s">
        <v>207</v>
      </c>
      <c r="C76" s="112" t="s">
        <v>2891</v>
      </c>
      <c r="D76" s="128"/>
      <c r="E76" s="107"/>
      <c r="F76" s="108"/>
      <c r="G76" s="108"/>
    </row>
    <row r="77" spans="1:7" s="109" customFormat="1" ht="25.5" hidden="1" outlineLevel="1">
      <c r="A77" s="98" t="str">
        <f t="shared" si="14"/>
        <v>A.7.1.1.4.S.2.1</v>
      </c>
      <c r="B77" s="126" t="s">
        <v>228</v>
      </c>
      <c r="C77" s="112" t="s">
        <v>338</v>
      </c>
      <c r="D77" s="128" t="s">
        <v>25</v>
      </c>
      <c r="E77" s="107">
        <v>15</v>
      </c>
      <c r="F77" s="108"/>
      <c r="G77" s="108">
        <f aca="true" t="shared" si="16" ref="G77">E77*F77</f>
        <v>0</v>
      </c>
    </row>
    <row r="78" spans="1:7" s="97" customFormat="1" ht="15" collapsed="1">
      <c r="A78" s="90" t="str">
        <f aca="true" t="shared" si="17" ref="A78">B78</f>
        <v>A.7.1.1.5</v>
      </c>
      <c r="B78" s="91" t="s">
        <v>1019</v>
      </c>
      <c r="C78" s="92" t="s">
        <v>2835</v>
      </c>
      <c r="D78" s="93"/>
      <c r="E78" s="94"/>
      <c r="F78" s="95"/>
      <c r="G78" s="96"/>
    </row>
    <row r="79" spans="1:7" s="109" customFormat="1" ht="63.75" hidden="1" outlineLevel="1">
      <c r="A79" s="98" t="str">
        <f aca="true" t="shared" si="18" ref="A79:A124">""&amp;$B$78&amp;"."&amp;B79&amp;""</f>
        <v>A.7.1.1.5.S.1</v>
      </c>
      <c r="B79" s="139" t="s">
        <v>206</v>
      </c>
      <c r="C79" s="140" t="s">
        <v>438</v>
      </c>
      <c r="D79" s="113"/>
      <c r="E79" s="132"/>
      <c r="F79" s="108"/>
      <c r="G79" s="108"/>
    </row>
    <row r="80" spans="1:7" s="109" customFormat="1" ht="127.5" hidden="1" outlineLevel="1">
      <c r="A80" s="98" t="str">
        <f t="shared" si="18"/>
        <v>A.7.1.1.5.S.2</v>
      </c>
      <c r="B80" s="139" t="s">
        <v>207</v>
      </c>
      <c r="C80" s="112" t="s">
        <v>3509</v>
      </c>
      <c r="D80" s="113"/>
      <c r="E80" s="132"/>
      <c r="F80" s="108"/>
      <c r="G80" s="108"/>
    </row>
    <row r="81" spans="1:7" s="109" customFormat="1" ht="15" hidden="1" outlineLevel="1">
      <c r="A81" s="98" t="str">
        <f t="shared" si="18"/>
        <v>A.7.1.1.5.S.2.1</v>
      </c>
      <c r="B81" s="139" t="s">
        <v>228</v>
      </c>
      <c r="C81" s="112" t="s">
        <v>133</v>
      </c>
      <c r="D81" s="119" t="s">
        <v>90</v>
      </c>
      <c r="E81" s="107">
        <v>9</v>
      </c>
      <c r="F81" s="108"/>
      <c r="G81" s="108">
        <f aca="true" t="shared" si="19" ref="G81:G85">E81*F81</f>
        <v>0</v>
      </c>
    </row>
    <row r="82" spans="1:7" s="109" customFormat="1" ht="15" hidden="1" outlineLevel="1">
      <c r="A82" s="98" t="str">
        <f t="shared" si="18"/>
        <v>A.7.1.1.5.S.2.2</v>
      </c>
      <c r="B82" s="139" t="s">
        <v>261</v>
      </c>
      <c r="C82" s="133" t="s">
        <v>134</v>
      </c>
      <c r="D82" s="119" t="s">
        <v>90</v>
      </c>
      <c r="E82" s="107">
        <v>28</v>
      </c>
      <c r="F82" s="108"/>
      <c r="G82" s="108">
        <f t="shared" si="19"/>
        <v>0</v>
      </c>
    </row>
    <row r="83" spans="1:7" s="109" customFormat="1" ht="102" hidden="1" outlineLevel="1">
      <c r="A83" s="98" t="str">
        <f t="shared" si="18"/>
        <v>A.7.1.1.5.S.3</v>
      </c>
      <c r="B83" s="139" t="s">
        <v>208</v>
      </c>
      <c r="C83" s="112" t="s">
        <v>3486</v>
      </c>
      <c r="D83" s="113"/>
      <c r="E83" s="107"/>
      <c r="F83" s="310"/>
      <c r="G83" s="108"/>
    </row>
    <row r="84" spans="1:7" s="109" customFormat="1" ht="15" hidden="1" outlineLevel="1">
      <c r="A84" s="98" t="str">
        <f t="shared" si="18"/>
        <v>A.7.1.1.5.S.3.1</v>
      </c>
      <c r="B84" s="139" t="s">
        <v>244</v>
      </c>
      <c r="C84" s="141" t="s">
        <v>267</v>
      </c>
      <c r="D84" s="123" t="s">
        <v>22</v>
      </c>
      <c r="E84" s="107">
        <v>558</v>
      </c>
      <c r="F84" s="108"/>
      <c r="G84" s="108">
        <f aca="true" t="shared" si="20" ref="G84">E84*F84</f>
        <v>0</v>
      </c>
    </row>
    <row r="85" spans="1:7" s="109" customFormat="1" ht="15" hidden="1" outlineLevel="1">
      <c r="A85" s="98" t="str">
        <f t="shared" si="18"/>
        <v>A.7.1.1.5.S.3.2</v>
      </c>
      <c r="B85" s="139" t="s">
        <v>245</v>
      </c>
      <c r="C85" s="141" t="s">
        <v>233</v>
      </c>
      <c r="D85" s="123" t="s">
        <v>22</v>
      </c>
      <c r="E85" s="107">
        <v>762</v>
      </c>
      <c r="F85" s="108"/>
      <c r="G85" s="108">
        <f t="shared" si="19"/>
        <v>0</v>
      </c>
    </row>
    <row r="86" spans="1:7" s="109" customFormat="1" ht="89.25" hidden="1" outlineLevel="1">
      <c r="A86" s="98" t="str">
        <f t="shared" si="18"/>
        <v>A.7.1.1.5.S.4</v>
      </c>
      <c r="B86" s="139" t="s">
        <v>209</v>
      </c>
      <c r="C86" s="112" t="s">
        <v>3199</v>
      </c>
      <c r="D86" s="123"/>
      <c r="E86" s="132"/>
      <c r="F86" s="310"/>
      <c r="G86" s="108"/>
    </row>
    <row r="87" spans="1:7" s="109" customFormat="1" ht="15" hidden="1" outlineLevel="1">
      <c r="A87" s="98" t="str">
        <f t="shared" si="18"/>
        <v>A.7.1.1.5.S.4.1</v>
      </c>
      <c r="B87" s="139" t="s">
        <v>240</v>
      </c>
      <c r="C87" s="141" t="s">
        <v>1020</v>
      </c>
      <c r="D87" s="123" t="s">
        <v>22</v>
      </c>
      <c r="E87" s="107">
        <v>18</v>
      </c>
      <c r="F87" s="108"/>
      <c r="G87" s="108">
        <f aca="true" t="shared" si="21" ref="G87:G88">E87*F87</f>
        <v>0</v>
      </c>
    </row>
    <row r="88" spans="1:7" s="109" customFormat="1" ht="15" hidden="1" outlineLevel="1">
      <c r="A88" s="98" t="str">
        <f t="shared" si="18"/>
        <v>A.7.1.1.5.S.4.2</v>
      </c>
      <c r="B88" s="139" t="s">
        <v>260</v>
      </c>
      <c r="C88" s="141" t="s">
        <v>1021</v>
      </c>
      <c r="D88" s="123" t="s">
        <v>22</v>
      </c>
      <c r="E88" s="107">
        <v>18</v>
      </c>
      <c r="F88" s="108"/>
      <c r="G88" s="108">
        <f t="shared" si="21"/>
        <v>0</v>
      </c>
    </row>
    <row r="89" spans="1:7" s="109" customFormat="1" ht="153" hidden="1" outlineLevel="1">
      <c r="A89" s="98" t="str">
        <f t="shared" si="18"/>
        <v>A.7.1.1.5.S.5</v>
      </c>
      <c r="B89" s="139" t="s">
        <v>213</v>
      </c>
      <c r="C89" s="142" t="s">
        <v>2943</v>
      </c>
      <c r="D89" s="143"/>
      <c r="E89" s="107"/>
      <c r="F89" s="108"/>
      <c r="G89" s="108"/>
    </row>
    <row r="90" spans="1:7" s="109" customFormat="1" ht="15" hidden="1" outlineLevel="1">
      <c r="A90" s="98" t="str">
        <f t="shared" si="18"/>
        <v>A.7.1.1.5.S.5.1</v>
      </c>
      <c r="B90" s="139" t="s">
        <v>315</v>
      </c>
      <c r="C90" s="144" t="s">
        <v>105</v>
      </c>
      <c r="D90" s="143"/>
      <c r="E90" s="107"/>
      <c r="F90" s="108"/>
      <c r="G90" s="108"/>
    </row>
    <row r="91" spans="1:7" s="109" customFormat="1" ht="15" hidden="1" outlineLevel="1">
      <c r="A91" s="98" t="str">
        <f t="shared" si="18"/>
        <v>A.7.1.1.5.S.5.1.1</v>
      </c>
      <c r="B91" s="139" t="s">
        <v>330</v>
      </c>
      <c r="C91" s="142" t="s">
        <v>339</v>
      </c>
      <c r="D91" s="143" t="s">
        <v>22</v>
      </c>
      <c r="E91" s="107">
        <v>540</v>
      </c>
      <c r="F91" s="108"/>
      <c r="G91" s="108">
        <f aca="true" t="shared" si="22" ref="G91:G92">E91*F91</f>
        <v>0</v>
      </c>
    </row>
    <row r="92" spans="1:7" s="109" customFormat="1" ht="15" hidden="1" outlineLevel="1">
      <c r="A92" s="98" t="str">
        <f t="shared" si="18"/>
        <v>A.7.1.1.5.S.5.1.2</v>
      </c>
      <c r="B92" s="139" t="s">
        <v>331</v>
      </c>
      <c r="C92" s="142" t="s">
        <v>1022</v>
      </c>
      <c r="D92" s="143" t="s">
        <v>22</v>
      </c>
      <c r="E92" s="107">
        <v>540</v>
      </c>
      <c r="F92" s="108"/>
      <c r="G92" s="108">
        <f t="shared" si="22"/>
        <v>0</v>
      </c>
    </row>
    <row r="93" spans="1:7" s="109" customFormat="1" ht="76.5" hidden="1" outlineLevel="1">
      <c r="A93" s="98" t="str">
        <f t="shared" si="18"/>
        <v>A.7.1.1.5.S.6</v>
      </c>
      <c r="B93" s="139" t="s">
        <v>214</v>
      </c>
      <c r="C93" s="142" t="s">
        <v>2944</v>
      </c>
      <c r="D93" s="143"/>
      <c r="E93" s="107"/>
      <c r="F93" s="108"/>
      <c r="G93" s="108"/>
    </row>
    <row r="94" spans="1:7" s="109" customFormat="1" ht="15" hidden="1" outlineLevel="1">
      <c r="A94" s="98" t="str">
        <f t="shared" si="18"/>
        <v>A.7.1.1.5.S.6.1</v>
      </c>
      <c r="B94" s="139" t="s">
        <v>319</v>
      </c>
      <c r="C94" s="144" t="s">
        <v>105</v>
      </c>
      <c r="D94" s="143"/>
      <c r="E94" s="107"/>
      <c r="F94" s="108"/>
      <c r="G94" s="108"/>
    </row>
    <row r="95" spans="1:7" s="109" customFormat="1" ht="15" hidden="1" outlineLevel="1">
      <c r="A95" s="98" t="str">
        <f t="shared" si="18"/>
        <v>A.7.1.1.5.S.6.1.1</v>
      </c>
      <c r="B95" s="139" t="s">
        <v>373</v>
      </c>
      <c r="C95" s="145" t="s">
        <v>107</v>
      </c>
      <c r="D95" s="142"/>
      <c r="E95" s="107"/>
      <c r="F95" s="108"/>
      <c r="G95" s="108"/>
    </row>
    <row r="96" spans="1:7" s="109" customFormat="1" ht="15" hidden="1" outlineLevel="1">
      <c r="A96" s="98" t="str">
        <f t="shared" si="18"/>
        <v>A.7.1.1.5.S.6.1.1.1</v>
      </c>
      <c r="B96" s="139" t="s">
        <v>926</v>
      </c>
      <c r="C96" s="142" t="s">
        <v>690</v>
      </c>
      <c r="D96" s="143" t="s">
        <v>90</v>
      </c>
      <c r="E96" s="107">
        <v>11</v>
      </c>
      <c r="F96" s="108"/>
      <c r="G96" s="108">
        <f aca="true" t="shared" si="23" ref="G96:G97">E96*F96</f>
        <v>0</v>
      </c>
    </row>
    <row r="97" spans="1:7" s="109" customFormat="1" ht="15" hidden="1" outlineLevel="1">
      <c r="A97" s="98" t="str">
        <f t="shared" si="18"/>
        <v>A.7.1.1.5.S.6.1.1.2</v>
      </c>
      <c r="B97" s="139" t="s">
        <v>1023</v>
      </c>
      <c r="C97" s="142" t="s">
        <v>1024</v>
      </c>
      <c r="D97" s="143" t="s">
        <v>90</v>
      </c>
      <c r="E97" s="107">
        <v>11</v>
      </c>
      <c r="F97" s="108"/>
      <c r="G97" s="108">
        <f t="shared" si="23"/>
        <v>0</v>
      </c>
    </row>
    <row r="98" spans="1:7" s="109" customFormat="1" ht="15" hidden="1" outlineLevel="1">
      <c r="A98" s="98" t="str">
        <f t="shared" si="18"/>
        <v>A.7.1.1.5.S.6.1.2</v>
      </c>
      <c r="B98" s="139" t="s">
        <v>374</v>
      </c>
      <c r="C98" s="145" t="s">
        <v>111</v>
      </c>
      <c r="D98" s="143"/>
      <c r="E98" s="107"/>
      <c r="F98" s="108"/>
      <c r="G98" s="108"/>
    </row>
    <row r="99" spans="1:7" s="109" customFormat="1" ht="15" hidden="1" outlineLevel="1">
      <c r="A99" s="98" t="str">
        <f t="shared" si="18"/>
        <v>A.7.1.1.5.S.6.1.2.1</v>
      </c>
      <c r="B99" s="139" t="s">
        <v>928</v>
      </c>
      <c r="C99" s="142" t="s">
        <v>690</v>
      </c>
      <c r="D99" s="143" t="s">
        <v>90</v>
      </c>
      <c r="E99" s="107">
        <v>1</v>
      </c>
      <c r="F99" s="108"/>
      <c r="G99" s="108">
        <f aca="true" t="shared" si="24" ref="G99:G100">E99*F99</f>
        <v>0</v>
      </c>
    </row>
    <row r="100" spans="1:7" s="109" customFormat="1" ht="15" hidden="1" outlineLevel="1">
      <c r="A100" s="98" t="str">
        <f t="shared" si="18"/>
        <v>A.7.1.1.5.S.6.1.2.2</v>
      </c>
      <c r="B100" s="139" t="s">
        <v>1025</v>
      </c>
      <c r="C100" s="142" t="s">
        <v>1024</v>
      </c>
      <c r="D100" s="143" t="s">
        <v>90</v>
      </c>
      <c r="E100" s="107">
        <v>1</v>
      </c>
      <c r="F100" s="108"/>
      <c r="G100" s="108">
        <f t="shared" si="24"/>
        <v>0</v>
      </c>
    </row>
    <row r="101" spans="1:7" s="109" customFormat="1" ht="15" hidden="1" outlineLevel="1">
      <c r="A101" s="98" t="str">
        <f t="shared" si="18"/>
        <v>A.7.1.1.5.S.6.1.3</v>
      </c>
      <c r="B101" s="139" t="s">
        <v>929</v>
      </c>
      <c r="C101" s="145" t="s">
        <v>1026</v>
      </c>
      <c r="D101" s="142"/>
      <c r="E101" s="107"/>
      <c r="F101" s="108"/>
      <c r="G101" s="108"/>
    </row>
    <row r="102" spans="1:7" s="109" customFormat="1" ht="15" hidden="1" outlineLevel="1">
      <c r="A102" s="98" t="str">
        <f t="shared" si="18"/>
        <v>A.7.1.1.5.S.6.1.3.1</v>
      </c>
      <c r="B102" s="139" t="s">
        <v>931</v>
      </c>
      <c r="C102" s="142" t="s">
        <v>690</v>
      </c>
      <c r="D102" s="143" t="s">
        <v>90</v>
      </c>
      <c r="E102" s="107">
        <v>2</v>
      </c>
      <c r="F102" s="108"/>
      <c r="G102" s="108">
        <f aca="true" t="shared" si="25" ref="G102:G103">E102*F102</f>
        <v>0</v>
      </c>
    </row>
    <row r="103" spans="1:7" s="109" customFormat="1" ht="15" hidden="1" outlineLevel="1">
      <c r="A103" s="98" t="str">
        <f t="shared" si="18"/>
        <v>A.7.1.1.5.S.6.1.3.2</v>
      </c>
      <c r="B103" s="139" t="s">
        <v>1027</v>
      </c>
      <c r="C103" s="142" t="s">
        <v>1024</v>
      </c>
      <c r="D103" s="143" t="s">
        <v>90</v>
      </c>
      <c r="E103" s="107">
        <v>2</v>
      </c>
      <c r="F103" s="108"/>
      <c r="G103" s="108">
        <f t="shared" si="25"/>
        <v>0</v>
      </c>
    </row>
    <row r="104" spans="1:7" s="109" customFormat="1" ht="15" hidden="1" outlineLevel="1">
      <c r="A104" s="98" t="str">
        <f t="shared" si="18"/>
        <v>A.7.1.1.5.S.6.1.4</v>
      </c>
      <c r="B104" s="139" t="s">
        <v>1028</v>
      </c>
      <c r="C104" s="145" t="s">
        <v>561</v>
      </c>
      <c r="D104" s="143"/>
      <c r="E104" s="107"/>
      <c r="F104" s="108"/>
      <c r="G104" s="108"/>
    </row>
    <row r="105" spans="1:7" s="109" customFormat="1" ht="15" hidden="1" outlineLevel="1">
      <c r="A105" s="98" t="str">
        <f t="shared" si="18"/>
        <v>A.7.1.1.5.S.6.1.4.1</v>
      </c>
      <c r="B105" s="139" t="s">
        <v>1029</v>
      </c>
      <c r="C105" s="142" t="s">
        <v>690</v>
      </c>
      <c r="D105" s="143" t="s">
        <v>90</v>
      </c>
      <c r="E105" s="107">
        <v>4</v>
      </c>
      <c r="F105" s="108"/>
      <c r="G105" s="108">
        <f aca="true" t="shared" si="26" ref="G105:G106">E105*F105</f>
        <v>0</v>
      </c>
    </row>
    <row r="106" spans="1:7" s="109" customFormat="1" ht="15" hidden="1" outlineLevel="1">
      <c r="A106" s="98" t="str">
        <f t="shared" si="18"/>
        <v>A.7.1.1.5.S.6.1.4.2</v>
      </c>
      <c r="B106" s="139" t="s">
        <v>1030</v>
      </c>
      <c r="C106" s="142" t="s">
        <v>1024</v>
      </c>
      <c r="D106" s="143" t="s">
        <v>90</v>
      </c>
      <c r="E106" s="107">
        <v>4</v>
      </c>
      <c r="F106" s="108"/>
      <c r="G106" s="108">
        <f t="shared" si="26"/>
        <v>0</v>
      </c>
    </row>
    <row r="107" spans="1:7" s="109" customFormat="1" ht="15" hidden="1" outlineLevel="1">
      <c r="A107" s="98" t="str">
        <f t="shared" si="18"/>
        <v>A.7.1.1.5.S.6.1.5</v>
      </c>
      <c r="B107" s="139" t="s">
        <v>1031</v>
      </c>
      <c r="C107" s="145" t="s">
        <v>1032</v>
      </c>
      <c r="D107" s="143"/>
      <c r="E107" s="107"/>
      <c r="F107" s="108"/>
      <c r="G107" s="108"/>
    </row>
    <row r="108" spans="1:7" s="109" customFormat="1" ht="15" hidden="1" outlineLevel="1">
      <c r="A108" s="98" t="str">
        <f t="shared" si="18"/>
        <v>A.7.1.1.5.S.6.1.5.1</v>
      </c>
      <c r="B108" s="139" t="s">
        <v>1033</v>
      </c>
      <c r="C108" s="142" t="s">
        <v>690</v>
      </c>
      <c r="D108" s="143" t="s">
        <v>90</v>
      </c>
      <c r="E108" s="107">
        <v>3</v>
      </c>
      <c r="F108" s="108"/>
      <c r="G108" s="108">
        <f aca="true" t="shared" si="27" ref="G108:G109">E108*F108</f>
        <v>0</v>
      </c>
    </row>
    <row r="109" spans="1:7" s="109" customFormat="1" ht="15" hidden="1" outlineLevel="1">
      <c r="A109" s="98" t="str">
        <f t="shared" si="18"/>
        <v>A.7.1.1.5.S.6.1.5.2</v>
      </c>
      <c r="B109" s="139" t="s">
        <v>1034</v>
      </c>
      <c r="C109" s="142" t="s">
        <v>1024</v>
      </c>
      <c r="D109" s="143" t="s">
        <v>90</v>
      </c>
      <c r="E109" s="107">
        <v>3</v>
      </c>
      <c r="F109" s="108"/>
      <c r="G109" s="108">
        <f t="shared" si="27"/>
        <v>0</v>
      </c>
    </row>
    <row r="110" spans="1:7" s="109" customFormat="1" ht="89.25" hidden="1" outlineLevel="1">
      <c r="A110" s="98" t="str">
        <f t="shared" si="18"/>
        <v>A.7.1.1.5.S.7</v>
      </c>
      <c r="B110" s="139" t="s">
        <v>215</v>
      </c>
      <c r="C110" s="142" t="s">
        <v>2940</v>
      </c>
      <c r="D110" s="143"/>
      <c r="E110" s="107"/>
      <c r="F110" s="108"/>
      <c r="G110" s="108"/>
    </row>
    <row r="111" spans="1:7" s="109" customFormat="1" ht="15" hidden="1" outlineLevel="1">
      <c r="A111" s="98" t="str">
        <f t="shared" si="18"/>
        <v>A.7.1.1.5.S.7.1</v>
      </c>
      <c r="B111" s="139" t="s">
        <v>364</v>
      </c>
      <c r="C111" s="146" t="s">
        <v>105</v>
      </c>
      <c r="D111" s="143"/>
      <c r="E111" s="107"/>
      <c r="F111" s="108"/>
      <c r="G111" s="108"/>
    </row>
    <row r="112" spans="1:7" s="109" customFormat="1" ht="15" hidden="1" outlineLevel="1">
      <c r="A112" s="98" t="str">
        <f t="shared" si="18"/>
        <v>A.7.1.1.5.S.7.1.1</v>
      </c>
      <c r="B112" s="139" t="s">
        <v>552</v>
      </c>
      <c r="C112" s="145" t="s">
        <v>958</v>
      </c>
      <c r="D112" s="143"/>
      <c r="E112" s="107"/>
      <c r="F112" s="108"/>
      <c r="G112" s="108"/>
    </row>
    <row r="113" spans="1:7" s="109" customFormat="1" ht="15" hidden="1" outlineLevel="1">
      <c r="A113" s="98" t="str">
        <f t="shared" si="18"/>
        <v>A.7.1.1.5.S.7.1.1.1</v>
      </c>
      <c r="B113" s="139" t="s">
        <v>553</v>
      </c>
      <c r="C113" s="142" t="s">
        <v>744</v>
      </c>
      <c r="D113" s="143" t="s">
        <v>90</v>
      </c>
      <c r="E113" s="107">
        <v>2</v>
      </c>
      <c r="F113" s="108"/>
      <c r="G113" s="108">
        <f aca="true" t="shared" si="28" ref="G113:G115">E113*F113</f>
        <v>0</v>
      </c>
    </row>
    <row r="114" spans="1:7" s="109" customFormat="1" ht="15" hidden="1" outlineLevel="1">
      <c r="A114" s="98" t="str">
        <f t="shared" si="18"/>
        <v>A.7.1.1.5.S.7.1.1.2</v>
      </c>
      <c r="B114" s="139" t="s">
        <v>1035</v>
      </c>
      <c r="C114" s="142" t="s">
        <v>690</v>
      </c>
      <c r="D114" s="143" t="s">
        <v>90</v>
      </c>
      <c r="E114" s="107">
        <v>2</v>
      </c>
      <c r="F114" s="108"/>
      <c r="G114" s="108">
        <f t="shared" si="28"/>
        <v>0</v>
      </c>
    </row>
    <row r="115" spans="1:7" s="109" customFormat="1" ht="15" hidden="1" outlineLevel="1">
      <c r="A115" s="98" t="str">
        <f t="shared" si="18"/>
        <v>A.7.1.1.5.S.7.1.1.3</v>
      </c>
      <c r="B115" s="139" t="s">
        <v>1036</v>
      </c>
      <c r="C115" s="142" t="s">
        <v>1024</v>
      </c>
      <c r="D115" s="143" t="s">
        <v>90</v>
      </c>
      <c r="E115" s="107">
        <v>2</v>
      </c>
      <c r="F115" s="108"/>
      <c r="G115" s="108">
        <f t="shared" si="28"/>
        <v>0</v>
      </c>
    </row>
    <row r="116" spans="1:7" s="109" customFormat="1" ht="15" hidden="1" outlineLevel="1">
      <c r="A116" s="98" t="str">
        <f>""&amp;$B$245&amp;"."&amp;B116&amp;""</f>
        <v>A.7.1.2.4.S.7.1.2</v>
      </c>
      <c r="B116" s="139" t="s">
        <v>555</v>
      </c>
      <c r="C116" s="140" t="s">
        <v>150</v>
      </c>
      <c r="D116" s="113"/>
      <c r="E116" s="107"/>
      <c r="F116" s="108"/>
      <c r="G116" s="108"/>
    </row>
    <row r="117" spans="1:7" s="109" customFormat="1" ht="15" hidden="1" outlineLevel="1">
      <c r="A117" s="98" t="str">
        <f>""&amp;$B$245&amp;"."&amp;B117&amp;""</f>
        <v>A.7.1.2.4.S.7.1.2.1</v>
      </c>
      <c r="B117" s="139" t="s">
        <v>556</v>
      </c>
      <c r="C117" s="112" t="s">
        <v>690</v>
      </c>
      <c r="D117" s="143" t="s">
        <v>90</v>
      </c>
      <c r="E117" s="107">
        <v>1</v>
      </c>
      <c r="F117" s="108"/>
      <c r="G117" s="108">
        <f aca="true" t="shared" si="29" ref="G117:G118">E117*F117</f>
        <v>0</v>
      </c>
    </row>
    <row r="118" spans="1:7" s="109" customFormat="1" ht="15" hidden="1" outlineLevel="1">
      <c r="A118" s="98" t="str">
        <f>""&amp;$B$245&amp;"."&amp;B118&amp;""</f>
        <v>A.7.1.2.4.S.7.1.2.2</v>
      </c>
      <c r="B118" s="139" t="s">
        <v>1037</v>
      </c>
      <c r="C118" s="112" t="s">
        <v>1024</v>
      </c>
      <c r="D118" s="143" t="s">
        <v>90</v>
      </c>
      <c r="E118" s="107">
        <v>1</v>
      </c>
      <c r="F118" s="108"/>
      <c r="G118" s="108">
        <f t="shared" si="29"/>
        <v>0</v>
      </c>
    </row>
    <row r="119" spans="1:7" s="109" customFormat="1" ht="89.25" hidden="1" outlineLevel="1">
      <c r="A119" s="98" t="str">
        <f t="shared" si="18"/>
        <v>A.7.1.1.5.S.8</v>
      </c>
      <c r="B119" s="139" t="s">
        <v>216</v>
      </c>
      <c r="C119" s="142" t="s">
        <v>2918</v>
      </c>
      <c r="D119" s="143"/>
      <c r="E119" s="107"/>
      <c r="F119" s="108"/>
      <c r="G119" s="108"/>
    </row>
    <row r="120" spans="1:7" s="109" customFormat="1" ht="15" hidden="1" outlineLevel="1">
      <c r="A120" s="98" t="str">
        <f t="shared" si="18"/>
        <v>A.7.1.1.5.S.8.1</v>
      </c>
      <c r="B120" s="139" t="s">
        <v>250</v>
      </c>
      <c r="C120" s="146" t="s">
        <v>105</v>
      </c>
      <c r="D120" s="143"/>
      <c r="E120" s="107"/>
      <c r="F120" s="108"/>
      <c r="G120" s="108"/>
    </row>
    <row r="121" spans="1:7" s="109" customFormat="1" ht="15" hidden="1" outlineLevel="1">
      <c r="A121" s="98" t="str">
        <f t="shared" si="18"/>
        <v>A.7.1.1.5.S.8.1.1</v>
      </c>
      <c r="B121" s="139" t="s">
        <v>563</v>
      </c>
      <c r="C121" s="145" t="s">
        <v>123</v>
      </c>
      <c r="D121" s="143"/>
      <c r="E121" s="107"/>
      <c r="F121" s="108"/>
      <c r="G121" s="108"/>
    </row>
    <row r="122" spans="1:7" s="109" customFormat="1" ht="15" hidden="1" outlineLevel="1">
      <c r="A122" s="98" t="str">
        <f t="shared" si="18"/>
        <v>A.7.1.1.5.S.8.1.1.1</v>
      </c>
      <c r="B122" s="139" t="s">
        <v>564</v>
      </c>
      <c r="C122" s="142" t="s">
        <v>698</v>
      </c>
      <c r="D122" s="143" t="s">
        <v>90</v>
      </c>
      <c r="E122" s="107">
        <v>1</v>
      </c>
      <c r="F122" s="108"/>
      <c r="G122" s="108">
        <f aca="true" t="shared" si="30" ref="G122:G124">E122*F122</f>
        <v>0</v>
      </c>
    </row>
    <row r="123" spans="1:7" s="109" customFormat="1" ht="15" hidden="1" outlineLevel="1">
      <c r="A123" s="98" t="str">
        <f t="shared" si="18"/>
        <v>A.7.1.1.5.S.8.1.1.2</v>
      </c>
      <c r="B123" s="139" t="s">
        <v>566</v>
      </c>
      <c r="C123" s="142" t="s">
        <v>875</v>
      </c>
      <c r="D123" s="143" t="s">
        <v>90</v>
      </c>
      <c r="E123" s="107">
        <v>2</v>
      </c>
      <c r="F123" s="108"/>
      <c r="G123" s="108">
        <f t="shared" si="30"/>
        <v>0</v>
      </c>
    </row>
    <row r="124" spans="1:7" s="109" customFormat="1" ht="15" hidden="1" outlineLevel="1">
      <c r="A124" s="98" t="str">
        <f t="shared" si="18"/>
        <v>A.7.1.1.5.S.8.1.1.3</v>
      </c>
      <c r="B124" s="139" t="s">
        <v>1038</v>
      </c>
      <c r="C124" s="142" t="s">
        <v>1039</v>
      </c>
      <c r="D124" s="143" t="s">
        <v>90</v>
      </c>
      <c r="E124" s="107">
        <v>3</v>
      </c>
      <c r="F124" s="108"/>
      <c r="G124" s="108">
        <f t="shared" si="30"/>
        <v>0</v>
      </c>
    </row>
    <row r="125" spans="1:7" s="109" customFormat="1" ht="15" hidden="1" outlineLevel="1">
      <c r="A125" s="98" t="str">
        <f aca="true" t="shared" si="31" ref="A125:A141">""&amp;$B$245&amp;"."&amp;B125&amp;""</f>
        <v>A.7.1.2.4.S.8.1.2</v>
      </c>
      <c r="B125" s="139" t="s">
        <v>568</v>
      </c>
      <c r="C125" s="145" t="s">
        <v>140</v>
      </c>
      <c r="D125" s="143"/>
      <c r="E125" s="107"/>
      <c r="F125" s="108"/>
      <c r="G125" s="108"/>
    </row>
    <row r="126" spans="1:7" s="109" customFormat="1" ht="15" hidden="1" outlineLevel="1">
      <c r="A126" s="98" t="str">
        <f t="shared" si="31"/>
        <v>A.7.1.2.4.S.8.1.2.1</v>
      </c>
      <c r="B126" s="139" t="s">
        <v>570</v>
      </c>
      <c r="C126" s="142" t="s">
        <v>704</v>
      </c>
      <c r="D126" s="143" t="s">
        <v>90</v>
      </c>
      <c r="E126" s="107">
        <v>1</v>
      </c>
      <c r="F126" s="108"/>
      <c r="G126" s="108">
        <f aca="true" t="shared" si="32" ref="G126:G127">E126*F126</f>
        <v>0</v>
      </c>
    </row>
    <row r="127" spans="1:7" s="109" customFormat="1" ht="15" hidden="1" outlineLevel="1">
      <c r="A127" s="98" t="str">
        <f t="shared" si="31"/>
        <v>A.7.1.2.4.S.8.1.2.2</v>
      </c>
      <c r="B127" s="139" t="s">
        <v>1040</v>
      </c>
      <c r="C127" s="142" t="s">
        <v>1041</v>
      </c>
      <c r="D127" s="143" t="s">
        <v>90</v>
      </c>
      <c r="E127" s="107">
        <v>1</v>
      </c>
      <c r="F127" s="108"/>
      <c r="G127" s="108">
        <f t="shared" si="32"/>
        <v>0</v>
      </c>
    </row>
    <row r="128" spans="1:7" s="109" customFormat="1" ht="15" hidden="1" outlineLevel="1">
      <c r="A128" s="98" t="str">
        <f t="shared" si="31"/>
        <v>A.7.1.2.4.S.8.1.3</v>
      </c>
      <c r="B128" s="139" t="s">
        <v>572</v>
      </c>
      <c r="C128" s="145" t="s">
        <v>882</v>
      </c>
      <c r="D128" s="143"/>
      <c r="E128" s="107"/>
      <c r="F128" s="108"/>
      <c r="G128" s="108"/>
    </row>
    <row r="129" spans="1:7" s="109" customFormat="1" ht="15" hidden="1" outlineLevel="1">
      <c r="A129" s="98" t="str">
        <f t="shared" si="31"/>
        <v>A.7.1.2.4.S.8.1.3.1</v>
      </c>
      <c r="B129" s="139" t="s">
        <v>574</v>
      </c>
      <c r="C129" s="142" t="s">
        <v>1042</v>
      </c>
      <c r="D129" s="143" t="s">
        <v>90</v>
      </c>
      <c r="E129" s="107">
        <v>1</v>
      </c>
      <c r="F129" s="108"/>
      <c r="G129" s="108">
        <f aca="true" t="shared" si="33" ref="G129">E129*F129</f>
        <v>0</v>
      </c>
    </row>
    <row r="130" spans="1:7" s="109" customFormat="1" ht="15" hidden="1" outlineLevel="1">
      <c r="A130" s="98" t="str">
        <f t="shared" si="31"/>
        <v>A.7.1.2.4.S.8.1.4</v>
      </c>
      <c r="B130" s="139" t="s">
        <v>575</v>
      </c>
      <c r="C130" s="145" t="s">
        <v>883</v>
      </c>
      <c r="D130" s="143"/>
      <c r="E130" s="107"/>
      <c r="F130" s="108"/>
      <c r="G130" s="108"/>
    </row>
    <row r="131" spans="1:7" s="109" customFormat="1" ht="15" hidden="1" outlineLevel="1">
      <c r="A131" s="98" t="str">
        <f t="shared" si="31"/>
        <v>A.7.1.2.4.S.8.1.4.1</v>
      </c>
      <c r="B131" s="139" t="s">
        <v>577</v>
      </c>
      <c r="C131" s="142" t="s">
        <v>690</v>
      </c>
      <c r="D131" s="143" t="s">
        <v>90</v>
      </c>
      <c r="E131" s="107">
        <v>1</v>
      </c>
      <c r="F131" s="108"/>
      <c r="G131" s="108">
        <f aca="true" t="shared" si="34" ref="G131:G132">E131*F131</f>
        <v>0</v>
      </c>
    </row>
    <row r="132" spans="1:7" s="109" customFormat="1" ht="15" hidden="1" outlineLevel="1">
      <c r="A132" s="98" t="str">
        <f t="shared" si="31"/>
        <v>A.7.1.2.4.S.8.1.4.2</v>
      </c>
      <c r="B132" s="139" t="s">
        <v>1043</v>
      </c>
      <c r="C132" s="142" t="s">
        <v>1024</v>
      </c>
      <c r="D132" s="143" t="s">
        <v>90</v>
      </c>
      <c r="E132" s="107">
        <v>1</v>
      </c>
      <c r="F132" s="108"/>
      <c r="G132" s="108">
        <f t="shared" si="34"/>
        <v>0</v>
      </c>
    </row>
    <row r="133" spans="1:7" s="109" customFormat="1" ht="15" hidden="1" outlineLevel="1">
      <c r="A133" s="98" t="str">
        <f t="shared" si="31"/>
        <v>A.7.1.2.4.S.8.1.5</v>
      </c>
      <c r="B133" s="139" t="s">
        <v>578</v>
      </c>
      <c r="C133" s="145" t="s">
        <v>138</v>
      </c>
      <c r="D133" s="143"/>
      <c r="E133" s="107"/>
      <c r="F133" s="108"/>
      <c r="G133" s="108"/>
    </row>
    <row r="134" spans="1:7" s="109" customFormat="1" ht="15" hidden="1" outlineLevel="1">
      <c r="A134" s="98" t="str">
        <f t="shared" si="31"/>
        <v>A.7.1.2.4.S.8.1.5.1</v>
      </c>
      <c r="B134" s="139" t="s">
        <v>580</v>
      </c>
      <c r="C134" s="142" t="s">
        <v>690</v>
      </c>
      <c r="D134" s="143" t="s">
        <v>90</v>
      </c>
      <c r="E134" s="107">
        <v>4</v>
      </c>
      <c r="F134" s="108"/>
      <c r="G134" s="108">
        <f aca="true" t="shared" si="35" ref="G134:G135">E134*F134</f>
        <v>0</v>
      </c>
    </row>
    <row r="135" spans="1:7" s="109" customFormat="1" ht="15" hidden="1" outlineLevel="1">
      <c r="A135" s="98" t="str">
        <f t="shared" si="31"/>
        <v>A.7.1.2.4.S.8.1.5.2</v>
      </c>
      <c r="B135" s="139" t="s">
        <v>1044</v>
      </c>
      <c r="C135" s="142" t="s">
        <v>1024</v>
      </c>
      <c r="D135" s="143" t="s">
        <v>90</v>
      </c>
      <c r="E135" s="107">
        <v>4</v>
      </c>
      <c r="F135" s="108"/>
      <c r="G135" s="108">
        <f t="shared" si="35"/>
        <v>0</v>
      </c>
    </row>
    <row r="136" spans="1:7" s="109" customFormat="1" ht="15" hidden="1" outlineLevel="1">
      <c r="A136" s="98" t="str">
        <f t="shared" si="31"/>
        <v>A.7.1.2.4.S.8.1.6</v>
      </c>
      <c r="B136" s="139" t="s">
        <v>1045</v>
      </c>
      <c r="C136" s="145" t="s">
        <v>884</v>
      </c>
      <c r="D136" s="143"/>
      <c r="E136" s="107"/>
      <c r="F136" s="108"/>
      <c r="G136" s="108"/>
    </row>
    <row r="137" spans="1:7" s="109" customFormat="1" ht="15" hidden="1" outlineLevel="1">
      <c r="A137" s="98" t="str">
        <f t="shared" si="31"/>
        <v>A.7.1.2.4.S.8.1.6.1</v>
      </c>
      <c r="B137" s="139" t="s">
        <v>1046</v>
      </c>
      <c r="C137" s="142" t="s">
        <v>690</v>
      </c>
      <c r="D137" s="143" t="s">
        <v>90</v>
      </c>
      <c r="E137" s="107">
        <v>6</v>
      </c>
      <c r="F137" s="108"/>
      <c r="G137" s="108">
        <f aca="true" t="shared" si="36" ref="G137:G138">E137*F137</f>
        <v>0</v>
      </c>
    </row>
    <row r="138" spans="1:7" s="109" customFormat="1" ht="15" hidden="1" outlineLevel="1">
      <c r="A138" s="98" t="str">
        <f t="shared" si="31"/>
        <v>A.7.1.2.4.S.8.1.6.2</v>
      </c>
      <c r="B138" s="139" t="s">
        <v>1047</v>
      </c>
      <c r="C138" s="142" t="s">
        <v>1024</v>
      </c>
      <c r="D138" s="143" t="s">
        <v>90</v>
      </c>
      <c r="E138" s="107">
        <v>6</v>
      </c>
      <c r="F138" s="108"/>
      <c r="G138" s="108">
        <f t="shared" si="36"/>
        <v>0</v>
      </c>
    </row>
    <row r="139" spans="1:7" s="109" customFormat="1" ht="15" hidden="1" outlineLevel="1">
      <c r="A139" s="98" t="str">
        <f t="shared" si="31"/>
        <v>A.7.1.2.4.S.8.1.7</v>
      </c>
      <c r="B139" s="139" t="s">
        <v>1048</v>
      </c>
      <c r="C139" s="145" t="s">
        <v>1049</v>
      </c>
      <c r="D139" s="143"/>
      <c r="E139" s="107"/>
      <c r="F139" s="108"/>
      <c r="G139" s="108"/>
    </row>
    <row r="140" spans="1:7" s="109" customFormat="1" ht="15" hidden="1" outlineLevel="1">
      <c r="A140" s="98" t="str">
        <f t="shared" si="31"/>
        <v>A.7.1.2.4.S.8.1.7.1</v>
      </c>
      <c r="B140" s="139" t="s">
        <v>1050</v>
      </c>
      <c r="C140" s="142" t="s">
        <v>690</v>
      </c>
      <c r="D140" s="143" t="s">
        <v>90</v>
      </c>
      <c r="E140" s="107">
        <v>4</v>
      </c>
      <c r="F140" s="108"/>
      <c r="G140" s="108">
        <f aca="true" t="shared" si="37" ref="G140:G141">E140*F140</f>
        <v>0</v>
      </c>
    </row>
    <row r="141" spans="1:7" s="109" customFormat="1" ht="15" hidden="1" outlineLevel="1">
      <c r="A141" s="98" t="str">
        <f t="shared" si="31"/>
        <v>A.7.1.2.4.S.8.1.7.2</v>
      </c>
      <c r="B141" s="139" t="s">
        <v>1051</v>
      </c>
      <c r="C141" s="142" t="s">
        <v>1024</v>
      </c>
      <c r="D141" s="143" t="s">
        <v>90</v>
      </c>
      <c r="E141" s="107">
        <v>4</v>
      </c>
      <c r="F141" s="108"/>
      <c r="G141" s="108">
        <f t="shared" si="37"/>
        <v>0</v>
      </c>
    </row>
    <row r="142" spans="1:7" s="109" customFormat="1" ht="63.75" hidden="1" outlineLevel="1">
      <c r="A142" s="98" t="str">
        <f aca="true" t="shared" si="38" ref="A142:A157">""&amp;$B$78&amp;"."&amp;B142&amp;""</f>
        <v>A.7.1.1.5.S.9</v>
      </c>
      <c r="B142" s="139" t="s">
        <v>217</v>
      </c>
      <c r="C142" s="147" t="s">
        <v>3248</v>
      </c>
      <c r="D142" s="148"/>
      <c r="E142" s="107"/>
      <c r="F142" s="311"/>
      <c r="G142" s="108"/>
    </row>
    <row r="143" spans="1:7" s="109" customFormat="1" ht="15" hidden="1" outlineLevel="1">
      <c r="A143" s="98" t="str">
        <f t="shared" si="38"/>
        <v>A.7.1.1.5.S.9.1</v>
      </c>
      <c r="B143" s="139" t="s">
        <v>309</v>
      </c>
      <c r="C143" s="149" t="s">
        <v>303</v>
      </c>
      <c r="D143" s="113" t="s">
        <v>22</v>
      </c>
      <c r="E143" s="107">
        <f>10*5</f>
        <v>50</v>
      </c>
      <c r="F143" s="108"/>
      <c r="G143" s="108">
        <f aca="true" t="shared" si="39" ref="G143:G146">E143*F143</f>
        <v>0</v>
      </c>
    </row>
    <row r="144" spans="1:7" s="109" customFormat="1" ht="51" hidden="1" outlineLevel="1">
      <c r="A144" s="98" t="str">
        <f t="shared" si="38"/>
        <v>A.7.1.1.5.S.10</v>
      </c>
      <c r="B144" s="139" t="s">
        <v>218</v>
      </c>
      <c r="C144" s="150" t="s">
        <v>2920</v>
      </c>
      <c r="D144" s="151" t="s">
        <v>90</v>
      </c>
      <c r="E144" s="107">
        <v>10</v>
      </c>
      <c r="F144" s="108"/>
      <c r="G144" s="108">
        <f t="shared" si="39"/>
        <v>0</v>
      </c>
    </row>
    <row r="145" spans="1:7" s="109" customFormat="1" ht="38.25" hidden="1" outlineLevel="1">
      <c r="A145" s="98" t="str">
        <f t="shared" si="38"/>
        <v>A.7.1.1.5.S.11</v>
      </c>
      <c r="B145" s="139" t="s">
        <v>219</v>
      </c>
      <c r="C145" s="150" t="s">
        <v>2956</v>
      </c>
      <c r="D145" s="151"/>
      <c r="E145" s="107"/>
      <c r="F145" s="108"/>
      <c r="G145" s="108"/>
    </row>
    <row r="146" spans="1:7" s="109" customFormat="1" ht="15" hidden="1" outlineLevel="1">
      <c r="A146" s="98" t="str">
        <f t="shared" si="38"/>
        <v>A.7.1.1.5.S.11.1</v>
      </c>
      <c r="B146" s="139" t="s">
        <v>298</v>
      </c>
      <c r="C146" s="255" t="s">
        <v>846</v>
      </c>
      <c r="D146" s="143" t="s">
        <v>90</v>
      </c>
      <c r="E146" s="107">
        <v>3</v>
      </c>
      <c r="F146" s="108"/>
      <c r="G146" s="108">
        <f t="shared" si="39"/>
        <v>0</v>
      </c>
    </row>
    <row r="147" spans="1:7" s="109" customFormat="1" ht="140.25" hidden="1" outlineLevel="1">
      <c r="A147" s="98" t="str">
        <f t="shared" si="38"/>
        <v>A.7.1.1.5.S.12</v>
      </c>
      <c r="B147" s="139" t="s">
        <v>220</v>
      </c>
      <c r="C147" s="115" t="s">
        <v>3461</v>
      </c>
      <c r="D147" s="128"/>
      <c r="E147" s="107"/>
      <c r="F147" s="108"/>
      <c r="G147" s="108"/>
    </row>
    <row r="148" spans="1:7" s="109" customFormat="1" ht="15" hidden="1" outlineLevel="1">
      <c r="A148" s="98" t="str">
        <f t="shared" si="38"/>
        <v>A.7.1.1.5.S.12.1</v>
      </c>
      <c r="B148" s="139" t="s">
        <v>300</v>
      </c>
      <c r="C148" s="263" t="s">
        <v>848</v>
      </c>
      <c r="D148" s="153" t="s">
        <v>90</v>
      </c>
      <c r="E148" s="107">
        <v>46</v>
      </c>
      <c r="F148" s="108"/>
      <c r="G148" s="108">
        <f aca="true" t="shared" si="40" ref="G148:G151">E148*F148</f>
        <v>0</v>
      </c>
    </row>
    <row r="149" spans="1:7" s="109" customFormat="1" ht="25.5" hidden="1" outlineLevel="1">
      <c r="A149" s="98" t="str">
        <f t="shared" si="38"/>
        <v>A.7.1.1.5.S.12.2</v>
      </c>
      <c r="B149" s="139" t="s">
        <v>301</v>
      </c>
      <c r="C149" s="263" t="s">
        <v>849</v>
      </c>
      <c r="D149" s="153" t="s">
        <v>90</v>
      </c>
      <c r="E149" s="107">
        <v>10</v>
      </c>
      <c r="F149" s="108"/>
      <c r="G149" s="108">
        <f t="shared" si="40"/>
        <v>0</v>
      </c>
    </row>
    <row r="150" spans="1:7" s="109" customFormat="1" ht="15" hidden="1" outlineLevel="1">
      <c r="A150" s="98" t="str">
        <f t="shared" si="38"/>
        <v>A.7.1.1.5.S.12.3</v>
      </c>
      <c r="B150" s="139" t="s">
        <v>1052</v>
      </c>
      <c r="C150" s="263" t="s">
        <v>850</v>
      </c>
      <c r="D150" s="153" t="s">
        <v>90</v>
      </c>
      <c r="E150" s="107">
        <v>2</v>
      </c>
      <c r="F150" s="108"/>
      <c r="G150" s="108">
        <f t="shared" si="40"/>
        <v>0</v>
      </c>
    </row>
    <row r="151" spans="1:7" s="109" customFormat="1" ht="140.25" hidden="1" outlineLevel="1">
      <c r="A151" s="98" t="str">
        <f t="shared" si="38"/>
        <v>A.7.1.1.5.S.13</v>
      </c>
      <c r="B151" s="139" t="s">
        <v>221</v>
      </c>
      <c r="C151" s="159" t="s">
        <v>3222</v>
      </c>
      <c r="D151" s="113" t="s">
        <v>90</v>
      </c>
      <c r="E151" s="107">
        <v>2</v>
      </c>
      <c r="F151" s="108"/>
      <c r="G151" s="108">
        <f t="shared" si="40"/>
        <v>0</v>
      </c>
    </row>
    <row r="152" spans="1:7" s="109" customFormat="1" ht="76.5" hidden="1" outlineLevel="1">
      <c r="A152" s="98" t="str">
        <f t="shared" si="38"/>
        <v>A.7.1.1.5.S.14</v>
      </c>
      <c r="B152" s="139" t="s">
        <v>222</v>
      </c>
      <c r="C152" s="260" t="s">
        <v>2973</v>
      </c>
      <c r="D152" s="113"/>
      <c r="E152" s="107"/>
      <c r="F152" s="108"/>
      <c r="G152" s="108"/>
    </row>
    <row r="153" spans="1:7" s="109" customFormat="1" ht="15" hidden="1" outlineLevel="1">
      <c r="A153" s="98" t="str">
        <f t="shared" si="38"/>
        <v>A.7.1.1.5.S.14.1</v>
      </c>
      <c r="B153" s="139" t="s">
        <v>406</v>
      </c>
      <c r="C153" s="260" t="s">
        <v>3249</v>
      </c>
      <c r="D153" s="119" t="s">
        <v>90</v>
      </c>
      <c r="E153" s="107">
        <v>3</v>
      </c>
      <c r="F153" s="108"/>
      <c r="G153" s="108">
        <f aca="true" t="shared" si="41" ref="G153">E153*F153</f>
        <v>0</v>
      </c>
    </row>
    <row r="154" spans="1:7" s="109" customFormat="1" ht="38.25" hidden="1" outlineLevel="1">
      <c r="A154" s="98" t="str">
        <f t="shared" si="38"/>
        <v>A.7.1.1.5.S.15</v>
      </c>
      <c r="B154" s="139" t="s">
        <v>223</v>
      </c>
      <c r="C154" s="255" t="s">
        <v>2959</v>
      </c>
      <c r="D154" s="143"/>
      <c r="E154" s="107"/>
      <c r="F154" s="108"/>
      <c r="G154" s="108"/>
    </row>
    <row r="155" spans="1:7" s="109" customFormat="1" ht="15" hidden="1" outlineLevel="1">
      <c r="A155" s="98" t="str">
        <f t="shared" si="38"/>
        <v>A.7.1.1.5.S.15.1</v>
      </c>
      <c r="B155" s="139" t="s">
        <v>441</v>
      </c>
      <c r="C155" s="255" t="s">
        <v>1053</v>
      </c>
      <c r="D155" s="143" t="s">
        <v>90</v>
      </c>
      <c r="E155" s="107">
        <v>2</v>
      </c>
      <c r="F155" s="108"/>
      <c r="G155" s="108">
        <f aca="true" t="shared" si="42" ref="G155:G157">E155*F155</f>
        <v>0</v>
      </c>
    </row>
    <row r="156" spans="1:7" s="109" customFormat="1" ht="25.5" hidden="1" outlineLevel="1">
      <c r="A156" s="98" t="str">
        <f t="shared" si="38"/>
        <v>A.7.1.1.5.S.15.2</v>
      </c>
      <c r="B156" s="139" t="s">
        <v>442</v>
      </c>
      <c r="C156" s="255" t="s">
        <v>1054</v>
      </c>
      <c r="D156" s="143" t="s">
        <v>90</v>
      </c>
      <c r="E156" s="107">
        <v>2</v>
      </c>
      <c r="F156" s="108"/>
      <c r="G156" s="108">
        <f t="shared" si="42"/>
        <v>0</v>
      </c>
    </row>
    <row r="157" spans="1:7" s="109" customFormat="1" ht="15" hidden="1" outlineLevel="1">
      <c r="A157" s="98" t="str">
        <f t="shared" si="38"/>
        <v>A.7.1.1.5.S.15.3</v>
      </c>
      <c r="B157" s="139" t="s">
        <v>1055</v>
      </c>
      <c r="C157" s="255" t="s">
        <v>1056</v>
      </c>
      <c r="D157" s="143" t="s">
        <v>90</v>
      </c>
      <c r="E157" s="107">
        <v>2</v>
      </c>
      <c r="F157" s="108"/>
      <c r="G157" s="108">
        <f t="shared" si="42"/>
        <v>0</v>
      </c>
    </row>
    <row r="158" spans="1:7" s="97" customFormat="1" ht="15" collapsed="1">
      <c r="A158" s="90" t="str">
        <f aca="true" t="shared" si="43" ref="A158">B158</f>
        <v>A.7.1.1.6</v>
      </c>
      <c r="B158" s="91" t="s">
        <v>1057</v>
      </c>
      <c r="C158" s="165" t="s">
        <v>117</v>
      </c>
      <c r="D158" s="166"/>
      <c r="E158" s="94"/>
      <c r="F158" s="95"/>
      <c r="G158" s="96"/>
    </row>
    <row r="159" spans="1:7" s="109" customFormat="1" ht="114.75" hidden="1" outlineLevel="1">
      <c r="A159" s="98" t="str">
        <f aca="true" t="shared" si="44" ref="A159:A179">""&amp;$B$158&amp;"."&amp;B159&amp;""</f>
        <v>A.7.1.1.6.S.1</v>
      </c>
      <c r="B159" s="139" t="s">
        <v>206</v>
      </c>
      <c r="C159" s="112" t="s">
        <v>178</v>
      </c>
      <c r="D159" s="113"/>
      <c r="E159" s="107"/>
      <c r="F159" s="108"/>
      <c r="G159" s="108"/>
    </row>
    <row r="160" spans="1:7" s="109" customFormat="1" ht="15" hidden="1" outlineLevel="1">
      <c r="A160" s="98" t="str">
        <f t="shared" si="44"/>
        <v>A.7.1.1.6.S.1.1</v>
      </c>
      <c r="B160" s="139" t="s">
        <v>226</v>
      </c>
      <c r="C160" s="112" t="s">
        <v>133</v>
      </c>
      <c r="D160" s="119" t="s">
        <v>90</v>
      </c>
      <c r="E160" s="107">
        <v>9</v>
      </c>
      <c r="F160" s="108"/>
      <c r="G160" s="108">
        <f aca="true" t="shared" si="45" ref="G160:G161">E160*F160</f>
        <v>0</v>
      </c>
    </row>
    <row r="161" spans="1:7" s="109" customFormat="1" ht="15" hidden="1" outlineLevel="1">
      <c r="A161" s="98" t="str">
        <f t="shared" si="44"/>
        <v>A.7.1.1.6.S.1.2</v>
      </c>
      <c r="B161" s="139" t="s">
        <v>227</v>
      </c>
      <c r="C161" s="133" t="s">
        <v>134</v>
      </c>
      <c r="D161" s="119" t="s">
        <v>90</v>
      </c>
      <c r="E161" s="107">
        <v>28</v>
      </c>
      <c r="F161" s="108"/>
      <c r="G161" s="108">
        <f t="shared" si="45"/>
        <v>0</v>
      </c>
    </row>
    <row r="162" spans="1:7" s="109" customFormat="1" ht="89.25" hidden="1" outlineLevel="1">
      <c r="A162" s="98" t="str">
        <f t="shared" si="44"/>
        <v>A.7.1.1.6.S.2</v>
      </c>
      <c r="B162" s="139" t="s">
        <v>207</v>
      </c>
      <c r="C162" s="112" t="s">
        <v>396</v>
      </c>
      <c r="D162" s="113"/>
      <c r="E162" s="107"/>
      <c r="F162" s="108"/>
      <c r="G162" s="108"/>
    </row>
    <row r="163" spans="1:7" s="109" customFormat="1" ht="15" hidden="1" outlineLevel="1">
      <c r="A163" s="98" t="str">
        <f aca="true" t="shared" si="46" ref="A163:A164">""&amp;$B$78&amp;"."&amp;B163&amp;""</f>
        <v>A.7.1.1.5.S.2.1</v>
      </c>
      <c r="B163" s="139" t="s">
        <v>228</v>
      </c>
      <c r="C163" s="141" t="s">
        <v>267</v>
      </c>
      <c r="D163" s="123" t="s">
        <v>22</v>
      </c>
      <c r="E163" s="107">
        <v>555</v>
      </c>
      <c r="F163" s="108"/>
      <c r="G163" s="108">
        <f aca="true" t="shared" si="47" ref="G163:G164">E163*F163</f>
        <v>0</v>
      </c>
    </row>
    <row r="164" spans="1:7" s="109" customFormat="1" ht="15" hidden="1" outlineLevel="1">
      <c r="A164" s="98" t="str">
        <f t="shared" si="46"/>
        <v>A.7.1.1.5.S.2.2</v>
      </c>
      <c r="B164" s="139" t="s">
        <v>261</v>
      </c>
      <c r="C164" s="141" t="s">
        <v>233</v>
      </c>
      <c r="D164" s="123" t="s">
        <v>22</v>
      </c>
      <c r="E164" s="107">
        <f>605+153</f>
        <v>758</v>
      </c>
      <c r="F164" s="108"/>
      <c r="G164" s="108">
        <f t="shared" si="47"/>
        <v>0</v>
      </c>
    </row>
    <row r="165" spans="1:7" s="109" customFormat="1" ht="89.25" hidden="1" outlineLevel="1">
      <c r="A165" s="98" t="str">
        <f t="shared" si="44"/>
        <v>A.7.1.1.6.S.3</v>
      </c>
      <c r="B165" s="139" t="s">
        <v>208</v>
      </c>
      <c r="C165" s="112" t="s">
        <v>302</v>
      </c>
      <c r="D165" s="113"/>
      <c r="E165" s="107"/>
      <c r="F165" s="108"/>
      <c r="G165" s="108"/>
    </row>
    <row r="166" spans="1:7" s="109" customFormat="1" ht="15" hidden="1" outlineLevel="1">
      <c r="A166" s="98" t="str">
        <f t="shared" si="44"/>
        <v>A.7.1.1.6.S.3.1</v>
      </c>
      <c r="B166" s="139" t="s">
        <v>244</v>
      </c>
      <c r="C166" s="141" t="s">
        <v>1020</v>
      </c>
      <c r="D166" s="123" t="s">
        <v>22</v>
      </c>
      <c r="E166" s="107">
        <v>18</v>
      </c>
      <c r="F166" s="108"/>
      <c r="G166" s="108">
        <f aca="true" t="shared" si="48" ref="G166:G167">E166*F166</f>
        <v>0</v>
      </c>
    </row>
    <row r="167" spans="1:7" s="109" customFormat="1" ht="15" hidden="1" outlineLevel="1">
      <c r="A167" s="98" t="str">
        <f t="shared" si="44"/>
        <v>A.7.1.1.6.S.3.2</v>
      </c>
      <c r="B167" s="139" t="s">
        <v>245</v>
      </c>
      <c r="C167" s="141" t="s">
        <v>1021</v>
      </c>
      <c r="D167" s="123" t="s">
        <v>22</v>
      </c>
      <c r="E167" s="107">
        <v>18</v>
      </c>
      <c r="F167" s="108"/>
      <c r="G167" s="108">
        <f t="shared" si="48"/>
        <v>0</v>
      </c>
    </row>
    <row r="168" spans="1:7" s="109" customFormat="1" ht="165.75" hidden="1" outlineLevel="1">
      <c r="A168" s="98" t="str">
        <f t="shared" si="44"/>
        <v>A.7.1.1.6.S.4</v>
      </c>
      <c r="B168" s="139" t="s">
        <v>209</v>
      </c>
      <c r="C168" s="142" t="s">
        <v>3202</v>
      </c>
      <c r="D168" s="123"/>
      <c r="E168" s="107"/>
      <c r="F168" s="108"/>
      <c r="G168" s="108"/>
    </row>
    <row r="169" spans="1:7" s="109" customFormat="1" ht="15" hidden="1" outlineLevel="1">
      <c r="A169" s="98" t="str">
        <f t="shared" si="44"/>
        <v>A.7.1.1.6.S.4.1</v>
      </c>
      <c r="B169" s="139" t="s">
        <v>240</v>
      </c>
      <c r="C169" s="144" t="s">
        <v>105</v>
      </c>
      <c r="D169" s="143"/>
      <c r="E169" s="107"/>
      <c r="F169" s="108"/>
      <c r="G169" s="108"/>
    </row>
    <row r="170" spans="1:7" s="109" customFormat="1" ht="15" hidden="1" outlineLevel="1">
      <c r="A170" s="98" t="str">
        <f t="shared" si="44"/>
        <v>A.7.1.1.6.S.4.1.1</v>
      </c>
      <c r="B170" s="139" t="s">
        <v>241</v>
      </c>
      <c r="C170" s="142" t="s">
        <v>339</v>
      </c>
      <c r="D170" s="143" t="s">
        <v>22</v>
      </c>
      <c r="E170" s="107">
        <v>540</v>
      </c>
      <c r="F170" s="108"/>
      <c r="G170" s="108">
        <f aca="true" t="shared" si="49" ref="G170:G171">E170*F170</f>
        <v>0</v>
      </c>
    </row>
    <row r="171" spans="1:7" s="109" customFormat="1" ht="15" hidden="1" outlineLevel="1">
      <c r="A171" s="98" t="str">
        <f t="shared" si="44"/>
        <v>A.7.1.1.6.S.4.1.2</v>
      </c>
      <c r="B171" s="139" t="s">
        <v>242</v>
      </c>
      <c r="C171" s="142" t="s">
        <v>1022</v>
      </c>
      <c r="D171" s="143" t="s">
        <v>22</v>
      </c>
      <c r="E171" s="107">
        <v>540</v>
      </c>
      <c r="F171" s="108"/>
      <c r="G171" s="108">
        <f t="shared" si="49"/>
        <v>0</v>
      </c>
    </row>
    <row r="172" spans="1:7" s="109" customFormat="1" ht="76.5" hidden="1" outlineLevel="1">
      <c r="A172" s="98" t="str">
        <f t="shared" si="44"/>
        <v>A.7.1.1.6.S.5</v>
      </c>
      <c r="B172" s="139" t="s">
        <v>213</v>
      </c>
      <c r="C172" s="142" t="s">
        <v>3203</v>
      </c>
      <c r="D172" s="143"/>
      <c r="E172" s="107"/>
      <c r="F172" s="108"/>
      <c r="G172" s="108"/>
    </row>
    <row r="173" spans="1:7" s="109" customFormat="1" ht="15" hidden="1" outlineLevel="1">
      <c r="A173" s="98" t="str">
        <f t="shared" si="44"/>
        <v>A.7.1.1.6.S.5.1</v>
      </c>
      <c r="B173" s="139" t="s">
        <v>315</v>
      </c>
      <c r="C173" s="112" t="s">
        <v>368</v>
      </c>
      <c r="D173" s="113" t="s">
        <v>90</v>
      </c>
      <c r="E173" s="107">
        <v>46</v>
      </c>
      <c r="F173" s="108"/>
      <c r="G173" s="108">
        <f aca="true" t="shared" si="50" ref="G173">E173*F173</f>
        <v>0</v>
      </c>
    </row>
    <row r="174" spans="1:7" s="109" customFormat="1" ht="63.75" hidden="1" outlineLevel="1">
      <c r="A174" s="98" t="str">
        <f t="shared" si="44"/>
        <v>A.7.1.1.6.S.6</v>
      </c>
      <c r="B174" s="139" t="s">
        <v>214</v>
      </c>
      <c r="C174" s="142" t="s">
        <v>3204</v>
      </c>
      <c r="D174" s="143"/>
      <c r="E174" s="107"/>
      <c r="F174" s="108"/>
      <c r="G174" s="108"/>
    </row>
    <row r="175" spans="1:7" s="109" customFormat="1" ht="15" hidden="1" outlineLevel="1">
      <c r="A175" s="98" t="str">
        <f t="shared" si="44"/>
        <v>A.7.1.1.6.S.6.1</v>
      </c>
      <c r="B175" s="139" t="s">
        <v>319</v>
      </c>
      <c r="C175" s="112" t="s">
        <v>368</v>
      </c>
      <c r="D175" s="113" t="s">
        <v>90</v>
      </c>
      <c r="E175" s="107">
        <v>104</v>
      </c>
      <c r="F175" s="108"/>
      <c r="G175" s="108">
        <f aca="true" t="shared" si="51" ref="G175">E175*F175</f>
        <v>0</v>
      </c>
    </row>
    <row r="176" spans="1:7" s="109" customFormat="1" ht="63.75" hidden="1" outlineLevel="1">
      <c r="A176" s="98" t="str">
        <f t="shared" si="44"/>
        <v>A.7.1.1.6.S.7</v>
      </c>
      <c r="B176" s="139" t="s">
        <v>215</v>
      </c>
      <c r="C176" s="168" t="s">
        <v>405</v>
      </c>
      <c r="D176" s="143"/>
      <c r="E176" s="107"/>
      <c r="F176" s="108"/>
      <c r="G176" s="108"/>
    </row>
    <row r="177" spans="1:7" s="109" customFormat="1" ht="15" hidden="1" outlineLevel="1">
      <c r="A177" s="98" t="str">
        <f t="shared" si="44"/>
        <v>A.7.1.1.6.S.7.1</v>
      </c>
      <c r="B177" s="139" t="s">
        <v>364</v>
      </c>
      <c r="C177" s="112" t="s">
        <v>125</v>
      </c>
      <c r="D177" s="113" t="s">
        <v>90</v>
      </c>
      <c r="E177" s="107">
        <v>5</v>
      </c>
      <c r="F177" s="108"/>
      <c r="G177" s="108">
        <f aca="true" t="shared" si="52" ref="G177:G179">E177*F177</f>
        <v>0</v>
      </c>
    </row>
    <row r="178" spans="1:7" s="109" customFormat="1" ht="15" hidden="1" outlineLevel="1">
      <c r="A178" s="98" t="str">
        <f t="shared" si="44"/>
        <v>A.7.1.1.6.S.7.2</v>
      </c>
      <c r="B178" s="139" t="s">
        <v>365</v>
      </c>
      <c r="C178" s="112" t="s">
        <v>368</v>
      </c>
      <c r="D178" s="113" t="s">
        <v>90</v>
      </c>
      <c r="E178" s="107">
        <v>36</v>
      </c>
      <c r="F178" s="108"/>
      <c r="G178" s="108">
        <f t="shared" si="52"/>
        <v>0</v>
      </c>
    </row>
    <row r="179" spans="1:7" s="109" customFormat="1" ht="38.25" hidden="1" outlineLevel="1">
      <c r="A179" s="98" t="str">
        <f t="shared" si="44"/>
        <v>A.7.1.1.6.S.8</v>
      </c>
      <c r="B179" s="139" t="s">
        <v>216</v>
      </c>
      <c r="C179" s="142" t="s">
        <v>397</v>
      </c>
      <c r="D179" s="128" t="s">
        <v>90</v>
      </c>
      <c r="E179" s="107">
        <v>2</v>
      </c>
      <c r="F179" s="108"/>
      <c r="G179" s="108">
        <f t="shared" si="52"/>
        <v>0</v>
      </c>
    </row>
    <row r="180" spans="1:7" s="97" customFormat="1" ht="15" collapsed="1">
      <c r="A180" s="90" t="str">
        <f aca="true" t="shared" si="53" ref="A180">B180</f>
        <v>A.7.1.1.7</v>
      </c>
      <c r="B180" s="91" t="s">
        <v>1058</v>
      </c>
      <c r="C180" s="169" t="s">
        <v>119</v>
      </c>
      <c r="D180" s="170"/>
      <c r="E180" s="94"/>
      <c r="F180" s="95"/>
      <c r="G180" s="96"/>
    </row>
    <row r="181" spans="1:7" s="109" customFormat="1" ht="127.5" hidden="1" outlineLevel="1">
      <c r="A181" s="98" t="str">
        <f>""&amp;$B$180&amp;"."&amp;B181&amp;""</f>
        <v>A.7.1.1.7.S.1</v>
      </c>
      <c r="B181" s="139" t="s">
        <v>206</v>
      </c>
      <c r="C181" s="112" t="s">
        <v>234</v>
      </c>
      <c r="D181" s="113"/>
      <c r="E181" s="132"/>
      <c r="F181" s="108"/>
      <c r="G181" s="108"/>
    </row>
    <row r="182" spans="1:7" s="109" customFormat="1" ht="15" hidden="1" outlineLevel="1">
      <c r="A182" s="98" t="str">
        <f aca="true" t="shared" si="54" ref="A182:A187">""&amp;$B$180&amp;"."&amp;B182&amp;""</f>
        <v>A.7.1.1.7.S.1.1</v>
      </c>
      <c r="B182" s="139" t="s">
        <v>226</v>
      </c>
      <c r="C182" s="141" t="s">
        <v>267</v>
      </c>
      <c r="D182" s="171" t="s">
        <v>22</v>
      </c>
      <c r="E182" s="172">
        <v>555</v>
      </c>
      <c r="F182" s="108"/>
      <c r="G182" s="108">
        <f aca="true" t="shared" si="55" ref="G182:G183">E182*F182</f>
        <v>0</v>
      </c>
    </row>
    <row r="183" spans="1:7" s="109" customFormat="1" ht="15" hidden="1" outlineLevel="1">
      <c r="A183" s="98" t="str">
        <f t="shared" si="54"/>
        <v>A.7.1.1.7.S.1.2</v>
      </c>
      <c r="B183" s="139" t="s">
        <v>227</v>
      </c>
      <c r="C183" s="141" t="s">
        <v>233</v>
      </c>
      <c r="D183" s="171" t="s">
        <v>22</v>
      </c>
      <c r="E183" s="172">
        <f>605+153</f>
        <v>758</v>
      </c>
      <c r="F183" s="108"/>
      <c r="G183" s="108">
        <f t="shared" si="55"/>
        <v>0</v>
      </c>
    </row>
    <row r="184" spans="1:7" s="109" customFormat="1" ht="153" hidden="1" outlineLevel="1">
      <c r="A184" s="98" t="str">
        <f t="shared" si="54"/>
        <v>A.7.1.1.7.S.2</v>
      </c>
      <c r="B184" s="139" t="s">
        <v>207</v>
      </c>
      <c r="C184" s="142" t="s">
        <v>235</v>
      </c>
      <c r="D184" s="143"/>
      <c r="E184" s="107"/>
      <c r="F184" s="108"/>
      <c r="G184" s="108"/>
    </row>
    <row r="185" spans="1:7" s="109" customFormat="1" ht="15" hidden="1" outlineLevel="1">
      <c r="A185" s="98" t="str">
        <f t="shared" si="54"/>
        <v>A.7.1.1.7.S.2.1</v>
      </c>
      <c r="B185" s="139" t="s">
        <v>228</v>
      </c>
      <c r="C185" s="141" t="s">
        <v>1059</v>
      </c>
      <c r="D185" s="171" t="s">
        <v>22</v>
      </c>
      <c r="E185" s="172">
        <v>540</v>
      </c>
      <c r="F185" s="108"/>
      <c r="G185" s="108">
        <f aca="true" t="shared" si="56" ref="G185:G187">E185*F185</f>
        <v>0</v>
      </c>
    </row>
    <row r="186" spans="1:7" s="109" customFormat="1" ht="15" hidden="1" outlineLevel="1">
      <c r="A186" s="98" t="str">
        <f t="shared" si="54"/>
        <v>A.7.1.1.7.S.2.2</v>
      </c>
      <c r="B186" s="139" t="s">
        <v>261</v>
      </c>
      <c r="C186" s="141" t="s">
        <v>267</v>
      </c>
      <c r="D186" s="171" t="s">
        <v>22</v>
      </c>
      <c r="E186" s="172">
        <v>540</v>
      </c>
      <c r="F186" s="108"/>
      <c r="G186" s="108">
        <f t="shared" si="56"/>
        <v>0</v>
      </c>
    </row>
    <row r="187" spans="1:7" s="109" customFormat="1" ht="102" hidden="1" outlineLevel="1">
      <c r="A187" s="98" t="str">
        <f t="shared" si="54"/>
        <v>A.7.1.1.7.S.3</v>
      </c>
      <c r="B187" s="139" t="s">
        <v>208</v>
      </c>
      <c r="C187" s="112" t="s">
        <v>156</v>
      </c>
      <c r="D187" s="113" t="s">
        <v>22</v>
      </c>
      <c r="E187" s="107">
        <f>E182+E183</f>
        <v>1313</v>
      </c>
      <c r="F187" s="108"/>
      <c r="G187" s="108">
        <f t="shared" si="56"/>
        <v>0</v>
      </c>
    </row>
    <row r="188" spans="1:7" s="97" customFormat="1" ht="15" collapsed="1">
      <c r="A188" s="90" t="str">
        <f aca="true" t="shared" si="57" ref="A188">B188</f>
        <v>A.7.1.1.8</v>
      </c>
      <c r="B188" s="91" t="s">
        <v>1060</v>
      </c>
      <c r="C188" s="169" t="s">
        <v>118</v>
      </c>
      <c r="D188" s="170"/>
      <c r="E188" s="94"/>
      <c r="F188" s="95"/>
      <c r="G188" s="96"/>
    </row>
    <row r="189" spans="1:7" s="109" customFormat="1" ht="63.75" hidden="1" outlineLevel="1">
      <c r="A189" s="98" t="str">
        <f>""&amp;$B$188&amp;"."&amp;B189&amp;""</f>
        <v>A.7.1.1.8.S.1</v>
      </c>
      <c r="B189" s="139" t="s">
        <v>206</v>
      </c>
      <c r="C189" s="112" t="s">
        <v>3328</v>
      </c>
      <c r="D189" s="113"/>
      <c r="E189" s="107"/>
      <c r="F189" s="108"/>
      <c r="G189" s="108"/>
    </row>
    <row r="190" spans="1:7" s="109" customFormat="1" ht="76.5" hidden="1" outlineLevel="1">
      <c r="A190" s="98" t="str">
        <f aca="true" t="shared" si="58" ref="A190:A193">""&amp;$B$188&amp;"."&amp;B190&amp;""</f>
        <v>A.7.1.1.8.S.1.1</v>
      </c>
      <c r="B190" s="139" t="s">
        <v>226</v>
      </c>
      <c r="C190" s="174" t="s">
        <v>182</v>
      </c>
      <c r="D190" s="113" t="s">
        <v>90</v>
      </c>
      <c r="E190" s="107">
        <v>10</v>
      </c>
      <c r="F190" s="108"/>
      <c r="G190" s="108">
        <f aca="true" t="shared" si="59" ref="G190:G193">E190*F190</f>
        <v>0</v>
      </c>
    </row>
    <row r="191" spans="1:7" s="109" customFormat="1" ht="63.75" hidden="1" outlineLevel="1">
      <c r="A191" s="98" t="str">
        <f t="shared" si="58"/>
        <v>A.7.1.1.8.S.2</v>
      </c>
      <c r="B191" s="139" t="s">
        <v>207</v>
      </c>
      <c r="C191" s="175" t="s">
        <v>3205</v>
      </c>
      <c r="D191" s="148"/>
      <c r="E191" s="130"/>
      <c r="F191" s="108"/>
      <c r="G191" s="108"/>
    </row>
    <row r="192" spans="1:7" s="109" customFormat="1" ht="38.25" hidden="1" outlineLevel="1">
      <c r="A192" s="98" t="str">
        <f t="shared" si="58"/>
        <v>A.7.1.1.8.S.2.1</v>
      </c>
      <c r="B192" s="139" t="s">
        <v>228</v>
      </c>
      <c r="C192" s="176" t="s">
        <v>388</v>
      </c>
      <c r="D192" s="119" t="s">
        <v>90</v>
      </c>
      <c r="E192" s="107">
        <v>10</v>
      </c>
      <c r="F192" s="108"/>
      <c r="G192" s="108">
        <f t="shared" si="59"/>
        <v>0</v>
      </c>
    </row>
    <row r="193" spans="1:7" s="109" customFormat="1" ht="204" hidden="1" outlineLevel="1">
      <c r="A193" s="98" t="str">
        <f t="shared" si="58"/>
        <v>A.7.1.1.8.S.3</v>
      </c>
      <c r="B193" s="139" t="s">
        <v>208</v>
      </c>
      <c r="C193" s="120" t="s">
        <v>3333</v>
      </c>
      <c r="D193" s="119" t="s">
        <v>90</v>
      </c>
      <c r="E193" s="107">
        <v>10</v>
      </c>
      <c r="F193" s="108"/>
      <c r="G193" s="108">
        <f t="shared" si="59"/>
        <v>0</v>
      </c>
    </row>
    <row r="194" spans="1:7" s="97" customFormat="1" ht="15" collapsed="1">
      <c r="A194" s="90" t="str">
        <f aca="true" t="shared" si="60" ref="A194">B194</f>
        <v>A.7.1.1.9</v>
      </c>
      <c r="B194" s="91" t="s">
        <v>1061</v>
      </c>
      <c r="C194" s="92" t="s">
        <v>21</v>
      </c>
      <c r="D194" s="93"/>
      <c r="E194" s="94"/>
      <c r="F194" s="95"/>
      <c r="G194" s="96"/>
    </row>
    <row r="195" spans="1:7" s="104" customFormat="1" ht="15" hidden="1" outlineLevel="1">
      <c r="A195" s="98" t="str">
        <f>""&amp;$B$194&amp;"."&amp;B195&amp;""</f>
        <v>A.7.1.1.9.S.1</v>
      </c>
      <c r="B195" s="139" t="s">
        <v>206</v>
      </c>
      <c r="C195" s="100" t="s">
        <v>210</v>
      </c>
      <c r="D195" s="101"/>
      <c r="E195" s="102"/>
      <c r="F195" s="103"/>
      <c r="G195" s="103"/>
    </row>
    <row r="196" spans="1:7" s="109" customFormat="1" ht="127.5" hidden="1" outlineLevel="1">
      <c r="A196" s="98" t="str">
        <f aca="true" t="shared" si="61" ref="A196:A217">""&amp;$B$194&amp;"."&amp;B196&amp;""</f>
        <v>A.7.1.1.9.S.2</v>
      </c>
      <c r="B196" s="139" t="s">
        <v>207</v>
      </c>
      <c r="C196" s="105" t="s">
        <v>3490</v>
      </c>
      <c r="D196" s="114"/>
      <c r="E196" s="107"/>
      <c r="F196" s="108"/>
      <c r="G196" s="108"/>
    </row>
    <row r="197" spans="1:7" s="109" customFormat="1" ht="15" hidden="1" outlineLevel="1">
      <c r="A197" s="98" t="str">
        <f t="shared" si="61"/>
        <v>A.7.1.1.9.S.2.1</v>
      </c>
      <c r="B197" s="139" t="s">
        <v>228</v>
      </c>
      <c r="C197" s="105" t="s">
        <v>413</v>
      </c>
      <c r="D197" s="177" t="s">
        <v>90</v>
      </c>
      <c r="E197" s="107">
        <v>6</v>
      </c>
      <c r="F197" s="108"/>
      <c r="G197" s="108">
        <f aca="true" t="shared" si="62" ref="G197:G220">E197*F197</f>
        <v>0</v>
      </c>
    </row>
    <row r="198" spans="1:7" s="109" customFormat="1" ht="15" hidden="1" outlineLevel="1">
      <c r="A198" s="98" t="str">
        <f t="shared" si="61"/>
        <v>A.7.1.1.9.S.2.2</v>
      </c>
      <c r="B198" s="139" t="s">
        <v>261</v>
      </c>
      <c r="C198" s="105" t="s">
        <v>128</v>
      </c>
      <c r="D198" s="177" t="s">
        <v>90</v>
      </c>
      <c r="E198" s="107">
        <v>6</v>
      </c>
      <c r="F198" s="108"/>
      <c r="G198" s="108">
        <f t="shared" si="62"/>
        <v>0</v>
      </c>
    </row>
    <row r="199" spans="1:7" s="109" customFormat="1" ht="114.75" hidden="1" outlineLevel="1">
      <c r="A199" s="98" t="str">
        <f t="shared" si="61"/>
        <v>A.7.1.1.9.S.3</v>
      </c>
      <c r="B199" s="139" t="s">
        <v>208</v>
      </c>
      <c r="C199" s="105" t="s">
        <v>456</v>
      </c>
      <c r="D199" s="177"/>
      <c r="E199" s="107"/>
      <c r="F199" s="178"/>
      <c r="G199" s="178"/>
    </row>
    <row r="200" spans="1:7" s="109" customFormat="1" ht="15" hidden="1" outlineLevel="1">
      <c r="A200" s="98" t="str">
        <f t="shared" si="61"/>
        <v>A.7.1.1.9.S.3.1</v>
      </c>
      <c r="B200" s="139" t="s">
        <v>244</v>
      </c>
      <c r="C200" s="105" t="s">
        <v>414</v>
      </c>
      <c r="D200" s="180" t="s">
        <v>22</v>
      </c>
      <c r="E200" s="107">
        <f>2*1145</f>
        <v>2290</v>
      </c>
      <c r="F200" s="108"/>
      <c r="G200" s="108">
        <f t="shared" si="62"/>
        <v>0</v>
      </c>
    </row>
    <row r="201" spans="1:7" s="109" customFormat="1" ht="15" hidden="1" outlineLevel="1">
      <c r="A201" s="98" t="str">
        <f t="shared" si="61"/>
        <v>A.7.1.1.9.S.3.2</v>
      </c>
      <c r="B201" s="139" t="s">
        <v>245</v>
      </c>
      <c r="C201" s="105" t="s">
        <v>129</v>
      </c>
      <c r="D201" s="180" t="s">
        <v>22</v>
      </c>
      <c r="E201" s="107">
        <f>E200</f>
        <v>2290</v>
      </c>
      <c r="F201" s="108"/>
      <c r="G201" s="108">
        <f t="shared" si="62"/>
        <v>0</v>
      </c>
    </row>
    <row r="202" spans="1:7" s="109" customFormat="1" ht="15" hidden="1" outlineLevel="1">
      <c r="A202" s="98" t="str">
        <f t="shared" si="61"/>
        <v>A.7.1.1.9.S.3.3</v>
      </c>
      <c r="B202" s="139" t="s">
        <v>246</v>
      </c>
      <c r="C202" s="105" t="s">
        <v>130</v>
      </c>
      <c r="D202" s="180" t="s">
        <v>22</v>
      </c>
      <c r="E202" s="107">
        <f>E201</f>
        <v>2290</v>
      </c>
      <c r="F202" s="108"/>
      <c r="G202" s="108">
        <f t="shared" si="62"/>
        <v>0</v>
      </c>
    </row>
    <row r="203" spans="1:7" s="109" customFormat="1" ht="140.25" hidden="1" outlineLevel="1">
      <c r="A203" s="98" t="str">
        <f t="shared" si="61"/>
        <v>A.7.1.1.9.S.4</v>
      </c>
      <c r="B203" s="139" t="s">
        <v>209</v>
      </c>
      <c r="C203" s="105" t="s">
        <v>3207</v>
      </c>
      <c r="D203" s="114" t="s">
        <v>91</v>
      </c>
      <c r="E203" s="107">
        <v>18</v>
      </c>
      <c r="F203" s="108"/>
      <c r="G203" s="108">
        <f t="shared" si="62"/>
        <v>0</v>
      </c>
    </row>
    <row r="204" spans="1:7" s="109" customFormat="1" ht="114.75" hidden="1" outlineLevel="1">
      <c r="A204" s="98" t="str">
        <f t="shared" si="61"/>
        <v>A.7.1.1.9.S.5</v>
      </c>
      <c r="B204" s="139" t="s">
        <v>213</v>
      </c>
      <c r="C204" s="105" t="s">
        <v>3208</v>
      </c>
      <c r="D204" s="177" t="s">
        <v>91</v>
      </c>
      <c r="E204" s="107">
        <v>6</v>
      </c>
      <c r="F204" s="108"/>
      <c r="G204" s="108">
        <f t="shared" si="62"/>
        <v>0</v>
      </c>
    </row>
    <row r="205" spans="1:7" s="109" customFormat="1" ht="102" hidden="1" outlineLevel="1">
      <c r="A205" s="98" t="str">
        <f t="shared" si="61"/>
        <v>A.7.1.1.9.S.6</v>
      </c>
      <c r="B205" s="139" t="s">
        <v>214</v>
      </c>
      <c r="C205" s="105" t="s">
        <v>445</v>
      </c>
      <c r="D205" s="177" t="s">
        <v>91</v>
      </c>
      <c r="E205" s="107">
        <v>4</v>
      </c>
      <c r="F205" s="108"/>
      <c r="G205" s="108">
        <f t="shared" si="62"/>
        <v>0</v>
      </c>
    </row>
    <row r="206" spans="1:7" s="109" customFormat="1" ht="153" hidden="1" outlineLevel="1">
      <c r="A206" s="98" t="str">
        <f t="shared" si="61"/>
        <v>A.7.1.1.9.S.7</v>
      </c>
      <c r="B206" s="139" t="s">
        <v>215</v>
      </c>
      <c r="C206" s="112" t="s">
        <v>2846</v>
      </c>
      <c r="D206" s="177" t="s">
        <v>91</v>
      </c>
      <c r="E206" s="107">
        <v>32</v>
      </c>
      <c r="F206" s="108"/>
      <c r="G206" s="108">
        <f t="shared" si="62"/>
        <v>0</v>
      </c>
    </row>
    <row r="207" spans="1:7" s="109" customFormat="1" ht="51" hidden="1" outlineLevel="1">
      <c r="A207" s="98" t="str">
        <f t="shared" si="61"/>
        <v>A.7.1.1.9.S.8</v>
      </c>
      <c r="B207" s="139" t="s">
        <v>216</v>
      </c>
      <c r="C207" s="112" t="s">
        <v>180</v>
      </c>
      <c r="D207" s="180" t="s">
        <v>22</v>
      </c>
      <c r="E207" s="107">
        <f>1313+1080+845+540</f>
        <v>3778</v>
      </c>
      <c r="F207" s="108"/>
      <c r="G207" s="108">
        <f t="shared" si="62"/>
        <v>0</v>
      </c>
    </row>
    <row r="208" spans="1:7" s="109" customFormat="1" ht="76.5" hidden="1" outlineLevel="1">
      <c r="A208" s="98" t="str">
        <f t="shared" si="61"/>
        <v>A.7.1.1.9.S.9</v>
      </c>
      <c r="B208" s="139" t="s">
        <v>217</v>
      </c>
      <c r="C208" s="112" t="s">
        <v>23</v>
      </c>
      <c r="D208" s="177" t="s">
        <v>91</v>
      </c>
      <c r="E208" s="107">
        <v>1</v>
      </c>
      <c r="F208" s="108"/>
      <c r="G208" s="108">
        <f t="shared" si="62"/>
        <v>0</v>
      </c>
    </row>
    <row r="209" spans="1:7" s="109" customFormat="1" ht="51" hidden="1" outlineLevel="1">
      <c r="A209" s="98" t="str">
        <f t="shared" si="61"/>
        <v>A.7.1.1.9.S.10</v>
      </c>
      <c r="B209" s="139" t="s">
        <v>218</v>
      </c>
      <c r="C209" s="152" t="s">
        <v>154</v>
      </c>
      <c r="D209" s="177" t="s">
        <v>91</v>
      </c>
      <c r="E209" s="107">
        <v>1</v>
      </c>
      <c r="F209" s="108"/>
      <c r="G209" s="108">
        <f t="shared" si="62"/>
        <v>0</v>
      </c>
    </row>
    <row r="210" spans="1:7" s="109" customFormat="1" ht="63.75" hidden="1" outlineLevel="1">
      <c r="A210" s="98" t="str">
        <f t="shared" si="61"/>
        <v>A.7.1.1.9.S.11</v>
      </c>
      <c r="B210" s="139" t="s">
        <v>219</v>
      </c>
      <c r="C210" s="127" t="s">
        <v>84</v>
      </c>
      <c r="D210" s="180"/>
      <c r="E210" s="107"/>
      <c r="F210" s="178"/>
      <c r="G210" s="178"/>
    </row>
    <row r="211" spans="1:7" s="109" customFormat="1" ht="15" hidden="1" outlineLevel="1">
      <c r="A211" s="98" t="str">
        <f t="shared" si="61"/>
        <v>A.7.1.1.9.S.11.1</v>
      </c>
      <c r="B211" s="139" t="s">
        <v>298</v>
      </c>
      <c r="C211" s="127" t="s">
        <v>85</v>
      </c>
      <c r="D211" s="180" t="s">
        <v>22</v>
      </c>
      <c r="E211" s="107">
        <v>650</v>
      </c>
      <c r="F211" s="108"/>
      <c r="G211" s="108">
        <f t="shared" si="62"/>
        <v>0</v>
      </c>
    </row>
    <row r="212" spans="1:7" s="109" customFormat="1" ht="25.5" hidden="1" outlineLevel="1">
      <c r="A212" s="98" t="str">
        <f t="shared" si="61"/>
        <v>A.7.1.1.9.S.11.2</v>
      </c>
      <c r="B212" s="139" t="s">
        <v>299</v>
      </c>
      <c r="C212" s="127" t="s">
        <v>86</v>
      </c>
      <c r="D212" s="180" t="s">
        <v>90</v>
      </c>
      <c r="E212" s="107">
        <v>17</v>
      </c>
      <c r="F212" s="108"/>
      <c r="G212" s="108">
        <f t="shared" si="62"/>
        <v>0</v>
      </c>
    </row>
    <row r="213" spans="1:7" s="109" customFormat="1" ht="153" hidden="1" outlineLevel="1">
      <c r="A213" s="98" t="str">
        <f t="shared" si="61"/>
        <v>A.7.1.1.9.S.12</v>
      </c>
      <c r="B213" s="139" t="s">
        <v>220</v>
      </c>
      <c r="C213" s="127" t="s">
        <v>3540</v>
      </c>
      <c r="D213" s="184"/>
      <c r="E213" s="107"/>
      <c r="F213" s="178"/>
      <c r="G213" s="178"/>
    </row>
    <row r="214" spans="1:7" s="109" customFormat="1" ht="15" hidden="1" outlineLevel="1">
      <c r="A214" s="98" t="str">
        <f t="shared" si="61"/>
        <v>A.7.1.1.9.S.12.1</v>
      </c>
      <c r="B214" s="139" t="s">
        <v>300</v>
      </c>
      <c r="C214" s="264" t="s">
        <v>268</v>
      </c>
      <c r="D214" s="177" t="s">
        <v>90</v>
      </c>
      <c r="E214" s="107">
        <v>5</v>
      </c>
      <c r="F214" s="108"/>
      <c r="G214" s="108">
        <f t="shared" si="62"/>
        <v>0</v>
      </c>
    </row>
    <row r="215" spans="1:7" s="109" customFormat="1" ht="51" hidden="1" outlineLevel="1">
      <c r="A215" s="98" t="str">
        <f t="shared" si="61"/>
        <v>A.7.1.1.9.S.13</v>
      </c>
      <c r="B215" s="139" t="s">
        <v>221</v>
      </c>
      <c r="C215" s="147" t="s">
        <v>93</v>
      </c>
      <c r="D215" s="188" t="s">
        <v>22</v>
      </c>
      <c r="E215" s="107">
        <v>10</v>
      </c>
      <c r="F215" s="108"/>
      <c r="G215" s="108">
        <f t="shared" si="62"/>
        <v>0</v>
      </c>
    </row>
    <row r="216" spans="1:7" s="109" customFormat="1" ht="76.5" hidden="1" outlineLevel="1">
      <c r="A216" s="98" t="str">
        <f t="shared" si="61"/>
        <v>A.7.1.1.9.S.14</v>
      </c>
      <c r="B216" s="139" t="s">
        <v>222</v>
      </c>
      <c r="C216" s="147" t="s">
        <v>398</v>
      </c>
      <c r="D216" s="188" t="s">
        <v>155</v>
      </c>
      <c r="E216" s="107">
        <v>120</v>
      </c>
      <c r="F216" s="108"/>
      <c r="G216" s="108">
        <f t="shared" si="62"/>
        <v>0</v>
      </c>
    </row>
    <row r="217" spans="1:7" s="109" customFormat="1" ht="216.75" hidden="1" outlineLevel="1">
      <c r="A217" s="98" t="str">
        <f t="shared" si="61"/>
        <v>A.7.1.1.9.S.15</v>
      </c>
      <c r="B217" s="139" t="s">
        <v>223</v>
      </c>
      <c r="C217" s="522" t="s">
        <v>3231</v>
      </c>
      <c r="D217" s="177" t="s">
        <v>91</v>
      </c>
      <c r="E217" s="107">
        <v>1</v>
      </c>
      <c r="F217" s="108"/>
      <c r="G217" s="108">
        <f t="shared" si="62"/>
        <v>0</v>
      </c>
    </row>
    <row r="218" spans="1:7" s="521" customFormat="1" ht="178.5" hidden="1" outlineLevel="1">
      <c r="A218" s="98" t="str">
        <f aca="true" t="shared" si="63" ref="A218:A220">""&amp;$B$194&amp;"."&amp;B218&amp;""</f>
        <v>A.7.1.1.9.S.16</v>
      </c>
      <c r="B218" s="139" t="s">
        <v>224</v>
      </c>
      <c r="C218" s="523" t="s">
        <v>3232</v>
      </c>
      <c r="D218" s="177" t="s">
        <v>91</v>
      </c>
      <c r="E218" s="107">
        <v>1</v>
      </c>
      <c r="F218" s="108"/>
      <c r="G218" s="108">
        <f aca="true" t="shared" si="64" ref="G218:G219">E218*F218</f>
        <v>0</v>
      </c>
    </row>
    <row r="219" spans="1:7" s="521" customFormat="1" ht="127.5" hidden="1" outlineLevel="1">
      <c r="A219" s="98" t="str">
        <f t="shared" si="63"/>
        <v>A.7.1.1.9.S.17</v>
      </c>
      <c r="B219" s="139" t="s">
        <v>225</v>
      </c>
      <c r="C219" s="522" t="s">
        <v>3233</v>
      </c>
      <c r="D219" s="177" t="s">
        <v>91</v>
      </c>
      <c r="E219" s="107">
        <v>1</v>
      </c>
      <c r="F219" s="108"/>
      <c r="G219" s="108">
        <f t="shared" si="64"/>
        <v>0</v>
      </c>
    </row>
    <row r="220" spans="1:7" s="109" customFormat="1" ht="102" hidden="1" outlineLevel="1">
      <c r="A220" s="98" t="str">
        <f t="shared" si="63"/>
        <v>A.7.1.1.9.S.18</v>
      </c>
      <c r="B220" s="139" t="s">
        <v>259</v>
      </c>
      <c r="C220" s="294" t="s">
        <v>1062</v>
      </c>
      <c r="D220" s="177" t="s">
        <v>91</v>
      </c>
      <c r="E220" s="107">
        <v>4</v>
      </c>
      <c r="F220" s="108"/>
      <c r="G220" s="108">
        <f t="shared" si="62"/>
        <v>0</v>
      </c>
    </row>
    <row r="221" spans="1:7" s="89" customFormat="1" ht="15" collapsed="1">
      <c r="A221" s="82" t="str">
        <f aca="true" t="shared" si="65" ref="A221:A222">B221</f>
        <v>A.7.1.2</v>
      </c>
      <c r="B221" s="83" t="s">
        <v>1063</v>
      </c>
      <c r="C221" s="84" t="s">
        <v>136</v>
      </c>
      <c r="D221" s="189"/>
      <c r="E221" s="86"/>
      <c r="F221" s="87"/>
      <c r="G221" s="88"/>
    </row>
    <row r="222" spans="1:7" s="97" customFormat="1" ht="15">
      <c r="A222" s="90" t="str">
        <f t="shared" si="65"/>
        <v>A.7.1.2.1</v>
      </c>
      <c r="B222" s="91" t="s">
        <v>1064</v>
      </c>
      <c r="C222" s="92" t="s">
        <v>18</v>
      </c>
      <c r="D222" s="93"/>
      <c r="E222" s="124"/>
      <c r="F222" s="125"/>
      <c r="G222" s="96"/>
    </row>
    <row r="223" spans="1:7" s="109" customFormat="1" ht="178.5" hidden="1" outlineLevel="1">
      <c r="A223" s="98" t="str">
        <f>""&amp;$B$222&amp;"."&amp;B223&amp;""</f>
        <v>A.7.1.2.1.S.1</v>
      </c>
      <c r="B223" s="139" t="s">
        <v>206</v>
      </c>
      <c r="C223" s="115" t="s">
        <v>427</v>
      </c>
      <c r="D223" s="128" t="s">
        <v>24</v>
      </c>
      <c r="E223" s="107">
        <v>1186</v>
      </c>
      <c r="F223" s="108"/>
      <c r="G223" s="108">
        <f aca="true" t="shared" si="66" ref="G223:G228">E223*F223</f>
        <v>0</v>
      </c>
    </row>
    <row r="224" spans="1:7" s="109" customFormat="1" ht="191.25" hidden="1" outlineLevel="1">
      <c r="A224" s="98" t="str">
        <f aca="true" t="shared" si="67" ref="A224:A237">""&amp;$B$222&amp;"."&amp;B224&amp;""</f>
        <v>A.7.1.2.1.S.2</v>
      </c>
      <c r="B224" s="139" t="s">
        <v>207</v>
      </c>
      <c r="C224" s="115" t="s">
        <v>426</v>
      </c>
      <c r="D224" s="128" t="s">
        <v>24</v>
      </c>
      <c r="E224" s="107">
        <v>225</v>
      </c>
      <c r="F224" s="108"/>
      <c r="G224" s="108">
        <f t="shared" si="66"/>
        <v>0</v>
      </c>
    </row>
    <row r="225" spans="1:7" s="109" customFormat="1" ht="89.25" hidden="1" outlineLevel="1">
      <c r="A225" s="98" t="str">
        <f t="shared" si="67"/>
        <v>A.7.1.2.1.S.3</v>
      </c>
      <c r="B225" s="139" t="s">
        <v>208</v>
      </c>
      <c r="C225" s="115" t="s">
        <v>859</v>
      </c>
      <c r="D225" s="128" t="s">
        <v>24</v>
      </c>
      <c r="E225" s="107">
        <v>3</v>
      </c>
      <c r="F225" s="108"/>
      <c r="G225" s="108">
        <f t="shared" si="66"/>
        <v>0</v>
      </c>
    </row>
    <row r="226" spans="1:7" s="109" customFormat="1" ht="51" hidden="1" outlineLevel="1">
      <c r="A226" s="98" t="str">
        <f t="shared" si="67"/>
        <v>A.7.1.2.1.S.4</v>
      </c>
      <c r="B226" s="139" t="s">
        <v>209</v>
      </c>
      <c r="C226" s="112" t="s">
        <v>2845</v>
      </c>
      <c r="D226" s="128" t="s">
        <v>24</v>
      </c>
      <c r="E226" s="107">
        <v>69</v>
      </c>
      <c r="F226" s="108"/>
      <c r="G226" s="108">
        <f t="shared" si="66"/>
        <v>0</v>
      </c>
    </row>
    <row r="227" spans="1:7" s="109" customFormat="1" ht="51" hidden="1" outlineLevel="1">
      <c r="A227" s="98" t="str">
        <f t="shared" si="67"/>
        <v>A.7.1.2.1.S.5</v>
      </c>
      <c r="B227" s="139" t="s">
        <v>213</v>
      </c>
      <c r="C227" s="127" t="s">
        <v>3137</v>
      </c>
      <c r="D227" s="128" t="s">
        <v>24</v>
      </c>
      <c r="E227" s="107">
        <v>425</v>
      </c>
      <c r="F227" s="108"/>
      <c r="G227" s="108">
        <f t="shared" si="66"/>
        <v>0</v>
      </c>
    </row>
    <row r="228" spans="1:7" s="109" customFormat="1" ht="63.75" hidden="1" outlineLevel="1">
      <c r="A228" s="98" t="str">
        <f t="shared" si="67"/>
        <v>A.7.1.2.1.S.6</v>
      </c>
      <c r="B228" s="139" t="s">
        <v>214</v>
      </c>
      <c r="C228" s="115" t="s">
        <v>2877</v>
      </c>
      <c r="D228" s="128" t="s">
        <v>24</v>
      </c>
      <c r="E228" s="107">
        <f>39+8</f>
        <v>47</v>
      </c>
      <c r="F228" s="108"/>
      <c r="G228" s="108">
        <f t="shared" si="66"/>
        <v>0</v>
      </c>
    </row>
    <row r="229" spans="1:7" s="109" customFormat="1" ht="89.25" hidden="1" outlineLevel="1">
      <c r="A229" s="98" t="str">
        <f t="shared" si="67"/>
        <v>A.7.1.2.1.S.7</v>
      </c>
      <c r="B229" s="139" t="s">
        <v>215</v>
      </c>
      <c r="C229" s="115" t="str">
        <f>C46</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229" s="128"/>
      <c r="E229" s="107"/>
      <c r="F229" s="108"/>
      <c r="G229" s="108"/>
    </row>
    <row r="230" spans="1:7" s="109" customFormat="1" ht="15" hidden="1" outlineLevel="1">
      <c r="A230" s="98" t="str">
        <f t="shared" si="67"/>
        <v>A.7.1.2.1.S.7.1</v>
      </c>
      <c r="B230" s="139" t="s">
        <v>364</v>
      </c>
      <c r="C230" s="115" t="str">
        <f>C47</f>
        <v>Zamjenski materijal zbijenosti sloja min. Me = 40 MN/m²</v>
      </c>
      <c r="D230" s="128" t="s">
        <v>24</v>
      </c>
      <c r="E230" s="107">
        <v>594</v>
      </c>
      <c r="F230" s="108"/>
      <c r="G230" s="108">
        <f aca="true" t="shared" si="68" ref="G230">E230*F230</f>
        <v>0</v>
      </c>
    </row>
    <row r="231" spans="1:7" s="109" customFormat="1" ht="114.75" hidden="1" outlineLevel="1">
      <c r="A231" s="98" t="str">
        <f t="shared" si="67"/>
        <v>A.7.1.2.1.S.8</v>
      </c>
      <c r="B231" s="139" t="s">
        <v>216</v>
      </c>
      <c r="C231" s="115" t="str">
        <f>C49</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231" s="128"/>
      <c r="E231" s="107"/>
      <c r="F231" s="108"/>
      <c r="G231" s="108"/>
    </row>
    <row r="232" spans="1:7" s="109" customFormat="1" ht="15" hidden="1" outlineLevel="1">
      <c r="A232" s="98" t="str">
        <f t="shared" si="67"/>
        <v>A.7.1.2.1.S.8.1</v>
      </c>
      <c r="B232" s="139" t="s">
        <v>250</v>
      </c>
      <c r="C232" s="115" t="str">
        <f>C50</f>
        <v>Tampon zbijenosti sloja min. Me = 80 MN/m²</v>
      </c>
      <c r="D232" s="128" t="s">
        <v>24</v>
      </c>
      <c r="E232" s="107">
        <v>253</v>
      </c>
      <c r="F232" s="108"/>
      <c r="G232" s="108">
        <f aca="true" t="shared" si="69" ref="G232:G233">E232*F232</f>
        <v>0</v>
      </c>
    </row>
    <row r="233" spans="1:7" s="109" customFormat="1" ht="153" hidden="1" outlineLevel="1">
      <c r="A233" s="98" t="str">
        <f t="shared" si="67"/>
        <v>A.7.1.2.1.S.9</v>
      </c>
      <c r="B233" s="139" t="s">
        <v>217</v>
      </c>
      <c r="C233" s="129" t="s">
        <v>211</v>
      </c>
      <c r="D233" s="128" t="s">
        <v>24</v>
      </c>
      <c r="E233" s="107">
        <v>1411</v>
      </c>
      <c r="F233" s="108"/>
      <c r="G233" s="108">
        <f t="shared" si="69"/>
        <v>0</v>
      </c>
    </row>
    <row r="234" spans="1:7" s="109" customFormat="1" ht="280.5" hidden="1" outlineLevel="1">
      <c r="A234" s="98" t="str">
        <f t="shared" si="67"/>
        <v>A.7.1.2.1.S.10</v>
      </c>
      <c r="B234" s="139" t="s">
        <v>218</v>
      </c>
      <c r="C234" s="105" t="s">
        <v>292</v>
      </c>
      <c r="D234" s="106"/>
      <c r="E234" s="107"/>
      <c r="F234" s="108"/>
      <c r="G234" s="108"/>
    </row>
    <row r="235" spans="1:7" s="109" customFormat="1" ht="15" hidden="1" outlineLevel="1">
      <c r="A235" s="98" t="str">
        <f t="shared" si="67"/>
        <v>A.7.1.2.1.S.10.1</v>
      </c>
      <c r="B235" s="139" t="s">
        <v>312</v>
      </c>
      <c r="C235" s="105" t="s">
        <v>1065</v>
      </c>
      <c r="D235" s="106" t="s">
        <v>22</v>
      </c>
      <c r="E235" s="107">
        <f>370+220</f>
        <v>590</v>
      </c>
      <c r="F235" s="108"/>
      <c r="G235" s="108">
        <f aca="true" t="shared" si="70" ref="G235">E235*F235</f>
        <v>0</v>
      </c>
    </row>
    <row r="236" spans="1:7" s="109" customFormat="1" ht="114.75" hidden="1" outlineLevel="1">
      <c r="A236" s="98" t="str">
        <f t="shared" si="67"/>
        <v>A.7.1.2.1.S.11</v>
      </c>
      <c r="B236" s="139" t="s">
        <v>219</v>
      </c>
      <c r="C236" s="105" t="s">
        <v>293</v>
      </c>
      <c r="D236" s="106"/>
      <c r="E236" s="107"/>
      <c r="F236" s="108"/>
      <c r="G236" s="108"/>
    </row>
    <row r="237" spans="1:7" s="109" customFormat="1" ht="15" hidden="1" outlineLevel="1">
      <c r="A237" s="98" t="str">
        <f t="shared" si="67"/>
        <v>A.7.1.2.1.S.11.1</v>
      </c>
      <c r="B237" s="139" t="s">
        <v>298</v>
      </c>
      <c r="C237" s="105" t="s">
        <v>1066</v>
      </c>
      <c r="D237" s="106" t="s">
        <v>22</v>
      </c>
      <c r="E237" s="107">
        <v>240</v>
      </c>
      <c r="F237" s="108"/>
      <c r="G237" s="108">
        <f aca="true" t="shared" si="71" ref="G237">E237*F237</f>
        <v>0</v>
      </c>
    </row>
    <row r="238" spans="1:7" s="97" customFormat="1" ht="15" collapsed="1">
      <c r="A238" s="90" t="str">
        <f aca="true" t="shared" si="72" ref="A238">B238</f>
        <v>A.7.1.2.2</v>
      </c>
      <c r="B238" s="91" t="s">
        <v>1067</v>
      </c>
      <c r="C238" s="92" t="s">
        <v>19</v>
      </c>
      <c r="D238" s="93"/>
      <c r="E238" s="94"/>
      <c r="F238" s="95"/>
      <c r="G238" s="96"/>
    </row>
    <row r="239" spans="1:7" s="109" customFormat="1" ht="76.5" hidden="1" outlineLevel="1">
      <c r="A239" s="98" t="str">
        <f aca="true" t="shared" si="73" ref="A239:A241">""&amp;$B$238&amp;"."&amp;B239&amp;""</f>
        <v>A.7.1.2.2.S.1</v>
      </c>
      <c r="B239" s="126" t="s">
        <v>206</v>
      </c>
      <c r="C239" s="127" t="s">
        <v>412</v>
      </c>
      <c r="D239" s="135" t="s">
        <v>90</v>
      </c>
      <c r="E239" s="107">
        <v>25</v>
      </c>
      <c r="F239" s="108"/>
      <c r="G239" s="108">
        <f aca="true" t="shared" si="74" ref="G239:G241">E239*F239</f>
        <v>0</v>
      </c>
    </row>
    <row r="240" spans="1:7" s="109" customFormat="1" ht="76.5" hidden="1" outlineLevel="1">
      <c r="A240" s="98" t="str">
        <f t="shared" si="73"/>
        <v>A.7.1.2.2.S.2</v>
      </c>
      <c r="B240" s="126" t="s">
        <v>207</v>
      </c>
      <c r="C240" s="127" t="s">
        <v>2893</v>
      </c>
      <c r="D240" s="135" t="s">
        <v>90</v>
      </c>
      <c r="E240" s="107">
        <v>8</v>
      </c>
      <c r="F240" s="108"/>
      <c r="G240" s="108">
        <f t="shared" si="74"/>
        <v>0</v>
      </c>
    </row>
    <row r="241" spans="1:7" s="109" customFormat="1" ht="63.75" hidden="1" outlineLevel="1">
      <c r="A241" s="98" t="str">
        <f t="shared" si="73"/>
        <v>A.7.1.2.2.S.3</v>
      </c>
      <c r="B241" s="126" t="s">
        <v>208</v>
      </c>
      <c r="C241" s="127" t="s">
        <v>132</v>
      </c>
      <c r="D241" s="135" t="s">
        <v>90</v>
      </c>
      <c r="E241" s="107">
        <v>3</v>
      </c>
      <c r="F241" s="108"/>
      <c r="G241" s="108">
        <f t="shared" si="74"/>
        <v>0</v>
      </c>
    </row>
    <row r="242" spans="1:7" s="97" customFormat="1" ht="15" collapsed="1">
      <c r="A242" s="90" t="str">
        <f aca="true" t="shared" si="75" ref="A242">B242</f>
        <v>A.7.1.2.3</v>
      </c>
      <c r="B242" s="91" t="s">
        <v>1068</v>
      </c>
      <c r="C242" s="92" t="s">
        <v>20</v>
      </c>
      <c r="D242" s="93"/>
      <c r="E242" s="94"/>
      <c r="F242" s="125"/>
      <c r="G242" s="96"/>
    </row>
    <row r="243" spans="1:7" s="109" customFormat="1" ht="127.5" hidden="1" outlineLevel="1">
      <c r="A243" s="98" t="str">
        <f aca="true" t="shared" si="76" ref="A243:A244">""&amp;$B$242&amp;"."&amp;B243&amp;""</f>
        <v>A.7.1.2.3.S.1</v>
      </c>
      <c r="B243" s="139" t="s">
        <v>206</v>
      </c>
      <c r="C243" s="112" t="str">
        <f>C74</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43" s="128"/>
      <c r="E243" s="107"/>
      <c r="F243" s="108"/>
      <c r="G243" s="108"/>
    </row>
    <row r="244" spans="1:7" s="109" customFormat="1" ht="25.5" hidden="1" outlineLevel="1">
      <c r="A244" s="98" t="str">
        <f t="shared" si="76"/>
        <v>A.7.1.2.3.S.1.1</v>
      </c>
      <c r="B244" s="139" t="s">
        <v>226</v>
      </c>
      <c r="C244" s="112" t="str">
        <f>C75</f>
        <v>Bitumenizirani nosivo-habajući sloj
AC 16 surf 50/70, debljine 6,0 cm</v>
      </c>
      <c r="D244" s="128" t="s">
        <v>25</v>
      </c>
      <c r="E244" s="107">
        <f>E33</f>
        <v>756</v>
      </c>
      <c r="F244" s="108"/>
      <c r="G244" s="108">
        <f aca="true" t="shared" si="77" ref="G244">E244*F244</f>
        <v>0</v>
      </c>
    </row>
    <row r="245" spans="1:7" s="97" customFormat="1" ht="15" collapsed="1">
      <c r="A245" s="90" t="str">
        <f aca="true" t="shared" si="78" ref="A245">B245</f>
        <v>A.7.1.2.4</v>
      </c>
      <c r="B245" s="91" t="s">
        <v>1069</v>
      </c>
      <c r="C245" s="92" t="s">
        <v>2844</v>
      </c>
      <c r="D245" s="93"/>
      <c r="E245" s="94"/>
      <c r="F245" s="95"/>
      <c r="G245" s="96"/>
    </row>
    <row r="246" spans="1:7" s="109" customFormat="1" ht="165.75" hidden="1" outlineLevel="1">
      <c r="A246" s="98" t="str">
        <f>""&amp;$B$245&amp;"."&amp;B246&amp;""</f>
        <v>A.7.1.2.4.S.1</v>
      </c>
      <c r="B246" s="139" t="s">
        <v>206</v>
      </c>
      <c r="C246" s="112" t="s">
        <v>3089</v>
      </c>
      <c r="D246" s="113"/>
      <c r="E246" s="107"/>
      <c r="F246" s="262"/>
      <c r="G246" s="108"/>
    </row>
    <row r="247" spans="1:7" s="109" customFormat="1" ht="15" hidden="1" outlineLevel="1">
      <c r="A247" s="98" t="str">
        <f aca="true" t="shared" si="79" ref="A247:A296">""&amp;$B$245&amp;"."&amp;B247&amp;""</f>
        <v>A.7.1.2.4.S.1.1</v>
      </c>
      <c r="B247" s="139" t="s">
        <v>226</v>
      </c>
      <c r="C247" s="146" t="s">
        <v>3082</v>
      </c>
      <c r="D247" s="143"/>
      <c r="E247" s="107"/>
      <c r="F247" s="108"/>
      <c r="G247" s="108"/>
    </row>
    <row r="248" spans="1:7" s="109" customFormat="1" ht="15" hidden="1" outlineLevel="1">
      <c r="A248" s="98" t="str">
        <f t="shared" si="79"/>
        <v>A.7.1.2.4.S.1.1.1</v>
      </c>
      <c r="B248" s="139" t="s">
        <v>237</v>
      </c>
      <c r="C248" s="142" t="s">
        <v>112</v>
      </c>
      <c r="D248" s="143" t="s">
        <v>22</v>
      </c>
      <c r="E248" s="107">
        <v>18</v>
      </c>
      <c r="F248" s="108"/>
      <c r="G248" s="108">
        <f aca="true" t="shared" si="80" ref="G248:G249">E248*F248</f>
        <v>0</v>
      </c>
    </row>
    <row r="249" spans="1:7" s="109" customFormat="1" ht="15" hidden="1" outlineLevel="1">
      <c r="A249" s="98" t="str">
        <f t="shared" si="79"/>
        <v>A.7.1.2.4.S.1.1.2</v>
      </c>
      <c r="B249" s="139" t="s">
        <v>238</v>
      </c>
      <c r="C249" s="142" t="s">
        <v>1022</v>
      </c>
      <c r="D249" s="143" t="s">
        <v>22</v>
      </c>
      <c r="E249" s="107">
        <v>594</v>
      </c>
      <c r="F249" s="108"/>
      <c r="G249" s="108">
        <f t="shared" si="80"/>
        <v>0</v>
      </c>
    </row>
    <row r="250" spans="1:7" s="109" customFormat="1" ht="25.5" hidden="1" outlineLevel="1">
      <c r="A250" s="98" t="str">
        <f t="shared" si="79"/>
        <v>A.7.1.2.4.S.1.2</v>
      </c>
      <c r="B250" s="139" t="s">
        <v>227</v>
      </c>
      <c r="C250" s="146" t="s">
        <v>3081</v>
      </c>
      <c r="D250" s="143"/>
      <c r="E250" s="107"/>
      <c r="F250" s="108"/>
      <c r="G250" s="108"/>
    </row>
    <row r="251" spans="1:7" s="109" customFormat="1" ht="15" hidden="1" outlineLevel="1">
      <c r="A251" s="98" t="str">
        <f t="shared" si="79"/>
        <v>A.7.1.2.4.S.1.2.1</v>
      </c>
      <c r="B251" s="139" t="s">
        <v>262</v>
      </c>
      <c r="C251" s="142" t="s">
        <v>1070</v>
      </c>
      <c r="D251" s="143" t="s">
        <v>22</v>
      </c>
      <c r="E251" s="107">
        <v>240</v>
      </c>
      <c r="F251" s="108"/>
      <c r="G251" s="108">
        <f aca="true" t="shared" si="81" ref="G251">E251*F251</f>
        <v>0</v>
      </c>
    </row>
    <row r="252" spans="1:7" s="109" customFormat="1" ht="178.5" hidden="1" outlineLevel="1">
      <c r="A252" s="98" t="str">
        <f t="shared" si="79"/>
        <v>A.7.1.2.4.S.2</v>
      </c>
      <c r="B252" s="139" t="s">
        <v>207</v>
      </c>
      <c r="C252" s="112" t="s">
        <v>3083</v>
      </c>
      <c r="D252" s="113"/>
      <c r="E252" s="107"/>
      <c r="F252" s="108"/>
      <c r="G252" s="108"/>
    </row>
    <row r="253" spans="1:7" s="109" customFormat="1" ht="15" hidden="1" outlineLevel="1">
      <c r="A253" s="98" t="str">
        <f t="shared" si="79"/>
        <v>A.7.1.2.4.S.2.1</v>
      </c>
      <c r="B253" s="139" t="s">
        <v>228</v>
      </c>
      <c r="C253" s="146" t="s">
        <v>3082</v>
      </c>
      <c r="D253" s="143"/>
      <c r="E253" s="107"/>
      <c r="F253" s="108"/>
      <c r="G253" s="108"/>
    </row>
    <row r="254" spans="1:7" s="109" customFormat="1" ht="15" hidden="1" outlineLevel="1">
      <c r="A254" s="98" t="str">
        <f t="shared" si="79"/>
        <v>A.7.1.2.4.S.2.1.1</v>
      </c>
      <c r="B254" s="139" t="s">
        <v>229</v>
      </c>
      <c r="C254" s="145" t="s">
        <v>143</v>
      </c>
      <c r="D254" s="142"/>
      <c r="E254" s="107"/>
      <c r="F254" s="108"/>
      <c r="G254" s="108"/>
    </row>
    <row r="255" spans="1:7" s="109" customFormat="1" ht="15" hidden="1" outlineLevel="1">
      <c r="A255" s="98" t="str">
        <f t="shared" si="79"/>
        <v>A.7.1.2.4.S.2.1.1.1</v>
      </c>
      <c r="B255" s="139" t="s">
        <v>340</v>
      </c>
      <c r="C255" s="142" t="s">
        <v>109</v>
      </c>
      <c r="D255" s="143" t="s">
        <v>90</v>
      </c>
      <c r="E255" s="107">
        <v>1</v>
      </c>
      <c r="F255" s="108"/>
      <c r="G255" s="108">
        <f aca="true" t="shared" si="82" ref="G255:G258">E255*F255</f>
        <v>0</v>
      </c>
    </row>
    <row r="256" spans="1:7" s="109" customFormat="1" ht="15" hidden="1" outlineLevel="1">
      <c r="A256" s="98" t="str">
        <f t="shared" si="79"/>
        <v>A.7.1.2.4.S.2.1.1.2</v>
      </c>
      <c r="B256" s="139" t="s">
        <v>341</v>
      </c>
      <c r="C256" s="142" t="s">
        <v>1024</v>
      </c>
      <c r="D256" s="143" t="s">
        <v>90</v>
      </c>
      <c r="E256" s="107">
        <v>14</v>
      </c>
      <c r="F256" s="108"/>
      <c r="G256" s="108">
        <f t="shared" si="82"/>
        <v>0</v>
      </c>
    </row>
    <row r="257" spans="1:7" s="109" customFormat="1" ht="15" hidden="1" outlineLevel="1">
      <c r="A257" s="98" t="str">
        <f t="shared" si="79"/>
        <v>A.7.1.2.4.S.2.1.2</v>
      </c>
      <c r="B257" s="139" t="s">
        <v>230</v>
      </c>
      <c r="C257" s="145" t="s">
        <v>144</v>
      </c>
      <c r="D257" s="143"/>
      <c r="E257" s="107"/>
      <c r="F257" s="108"/>
      <c r="G257" s="108"/>
    </row>
    <row r="258" spans="1:7" s="109" customFormat="1" ht="15" hidden="1" outlineLevel="1">
      <c r="A258" s="98" t="str">
        <f t="shared" si="79"/>
        <v>A.7.1.2.4.S.2.1.2.1</v>
      </c>
      <c r="B258" s="139" t="s">
        <v>343</v>
      </c>
      <c r="C258" s="142" t="s">
        <v>1024</v>
      </c>
      <c r="D258" s="143" t="s">
        <v>90</v>
      </c>
      <c r="E258" s="107">
        <v>4</v>
      </c>
      <c r="F258" s="108"/>
      <c r="G258" s="108">
        <f t="shared" si="82"/>
        <v>0</v>
      </c>
    </row>
    <row r="259" spans="1:7" s="109" customFormat="1" ht="15" hidden="1" outlineLevel="1">
      <c r="A259" s="98" t="str">
        <f t="shared" si="79"/>
        <v>A.7.1.2.4.S.2.1.3</v>
      </c>
      <c r="B259" s="139" t="s">
        <v>691</v>
      </c>
      <c r="C259" s="145" t="s">
        <v>695</v>
      </c>
      <c r="D259" s="143"/>
      <c r="E259" s="107"/>
      <c r="F259" s="108"/>
      <c r="G259" s="108"/>
    </row>
    <row r="260" spans="1:7" s="109" customFormat="1" ht="15" hidden="1" outlineLevel="1">
      <c r="A260" s="98" t="str">
        <f t="shared" si="79"/>
        <v>A.7.1.2.4.S.2.1.3.1</v>
      </c>
      <c r="B260" s="139" t="s">
        <v>693</v>
      </c>
      <c r="C260" s="142" t="s">
        <v>1024</v>
      </c>
      <c r="D260" s="143" t="s">
        <v>90</v>
      </c>
      <c r="E260" s="107">
        <v>2</v>
      </c>
      <c r="F260" s="108"/>
      <c r="G260" s="108">
        <f aca="true" t="shared" si="83" ref="G260">E260*F260</f>
        <v>0</v>
      </c>
    </row>
    <row r="261" spans="1:7" s="109" customFormat="1" ht="15" hidden="1" outlineLevel="1">
      <c r="A261" s="98" t="str">
        <f t="shared" si="79"/>
        <v>A.7.1.2.4.S.2.1.4</v>
      </c>
      <c r="B261" s="139" t="s">
        <v>694</v>
      </c>
      <c r="C261" s="145" t="s">
        <v>872</v>
      </c>
      <c r="D261" s="143"/>
      <c r="E261" s="107"/>
      <c r="F261" s="108"/>
      <c r="G261" s="108"/>
    </row>
    <row r="262" spans="1:7" s="109" customFormat="1" ht="15" hidden="1" outlineLevel="1">
      <c r="A262" s="98" t="str">
        <f t="shared" si="79"/>
        <v>A.7.1.2.4.S.2.1.4.1</v>
      </c>
      <c r="B262" s="139" t="s">
        <v>696</v>
      </c>
      <c r="C262" s="142" t="s">
        <v>109</v>
      </c>
      <c r="D262" s="143" t="s">
        <v>90</v>
      </c>
      <c r="E262" s="107">
        <v>1</v>
      </c>
      <c r="F262" s="108"/>
      <c r="G262" s="108">
        <f aca="true" t="shared" si="84" ref="G262">E262*F262</f>
        <v>0</v>
      </c>
    </row>
    <row r="263" spans="1:7" s="109" customFormat="1" ht="25.5" hidden="1" outlineLevel="1">
      <c r="A263" s="98" t="str">
        <f t="shared" si="79"/>
        <v>A.7.1.2.4.S.2.2</v>
      </c>
      <c r="B263" s="139" t="s">
        <v>261</v>
      </c>
      <c r="C263" s="146" t="s">
        <v>3081</v>
      </c>
      <c r="D263" s="143"/>
      <c r="E263" s="107"/>
      <c r="F263" s="108"/>
      <c r="G263" s="108"/>
    </row>
    <row r="264" spans="1:7" s="109" customFormat="1" ht="15" hidden="1" outlineLevel="1">
      <c r="A264" s="98" t="str">
        <f t="shared" si="79"/>
        <v>A.7.1.2.4.S.2.2.1</v>
      </c>
      <c r="B264" s="139" t="s">
        <v>1071</v>
      </c>
      <c r="C264" s="145" t="s">
        <v>3084</v>
      </c>
      <c r="D264" s="143"/>
      <c r="E264" s="107"/>
      <c r="F264" s="108"/>
      <c r="G264" s="108"/>
    </row>
    <row r="265" spans="1:7" s="109" customFormat="1" ht="15" hidden="1" outlineLevel="1">
      <c r="A265" s="98" t="str">
        <f t="shared" si="79"/>
        <v>A.7.1.2.4.S.2.2.1.1</v>
      </c>
      <c r="B265" s="139" t="s">
        <v>1072</v>
      </c>
      <c r="C265" s="142" t="s">
        <v>110</v>
      </c>
      <c r="D265" s="143" t="s">
        <v>90</v>
      </c>
      <c r="E265" s="107">
        <v>2</v>
      </c>
      <c r="F265" s="108"/>
      <c r="G265" s="108">
        <f aca="true" t="shared" si="85" ref="G265">E265*F265</f>
        <v>0</v>
      </c>
    </row>
    <row r="266" spans="1:7" s="109" customFormat="1" ht="15" hidden="1" outlineLevel="1">
      <c r="A266" s="98" t="str">
        <f t="shared" si="79"/>
        <v>A.7.1.2.4.S.2.2.2</v>
      </c>
      <c r="B266" s="139" t="s">
        <v>1073</v>
      </c>
      <c r="C266" s="145" t="s">
        <v>3085</v>
      </c>
      <c r="D266" s="143"/>
      <c r="E266" s="107"/>
      <c r="F266" s="108"/>
      <c r="G266" s="108"/>
    </row>
    <row r="267" spans="1:7" s="109" customFormat="1" ht="15" hidden="1" outlineLevel="1">
      <c r="A267" s="98" t="str">
        <f t="shared" si="79"/>
        <v>A.7.1.2.4.S.2.2.2.1</v>
      </c>
      <c r="B267" s="139" t="s">
        <v>1074</v>
      </c>
      <c r="C267" s="142" t="s">
        <v>110</v>
      </c>
      <c r="D267" s="143" t="s">
        <v>90</v>
      </c>
      <c r="E267" s="107">
        <v>2</v>
      </c>
      <c r="F267" s="108"/>
      <c r="G267" s="108">
        <f aca="true" t="shared" si="86" ref="G267">E267*F267</f>
        <v>0</v>
      </c>
    </row>
    <row r="268" spans="1:7" s="109" customFormat="1" ht="15" hidden="1" outlineLevel="1">
      <c r="A268" s="98" t="str">
        <f t="shared" si="79"/>
        <v>A.7.1.2.4.S.2.2.3</v>
      </c>
      <c r="B268" s="139" t="s">
        <v>1075</v>
      </c>
      <c r="C268" s="145" t="s">
        <v>3086</v>
      </c>
      <c r="D268" s="143"/>
      <c r="E268" s="107"/>
      <c r="F268" s="108"/>
      <c r="G268" s="108"/>
    </row>
    <row r="269" spans="1:7" s="109" customFormat="1" ht="15" hidden="1" outlineLevel="1">
      <c r="A269" s="98" t="str">
        <f t="shared" si="79"/>
        <v>A.7.1.2.4.S.2.2.3.1</v>
      </c>
      <c r="B269" s="139" t="s">
        <v>1076</v>
      </c>
      <c r="C269" s="142" t="s">
        <v>110</v>
      </c>
      <c r="D269" s="143" t="s">
        <v>90</v>
      </c>
      <c r="E269" s="107">
        <v>1</v>
      </c>
      <c r="F269" s="108"/>
      <c r="G269" s="108">
        <f aca="true" t="shared" si="87" ref="G269">E269*F269</f>
        <v>0</v>
      </c>
    </row>
    <row r="270" spans="1:7" s="109" customFormat="1" ht="191.25" hidden="1" outlineLevel="1">
      <c r="A270" s="98" t="str">
        <f t="shared" si="79"/>
        <v>A.7.1.2.4.S.3</v>
      </c>
      <c r="B270" s="139" t="s">
        <v>208</v>
      </c>
      <c r="C270" s="112" t="s">
        <v>3091</v>
      </c>
      <c r="D270" s="113"/>
      <c r="E270" s="107"/>
      <c r="F270" s="108"/>
      <c r="G270" s="108"/>
    </row>
    <row r="271" spans="1:7" s="109" customFormat="1" ht="15" hidden="1" outlineLevel="1">
      <c r="A271" s="98" t="str">
        <f t="shared" si="79"/>
        <v>A.7.1.2.4.S.3.1</v>
      </c>
      <c r="B271" s="139" t="s">
        <v>244</v>
      </c>
      <c r="C271" s="146" t="s">
        <v>3087</v>
      </c>
      <c r="D271" s="143"/>
      <c r="E271" s="107"/>
      <c r="F271" s="108"/>
      <c r="G271" s="108"/>
    </row>
    <row r="272" spans="1:7" s="109" customFormat="1" ht="15" hidden="1" outlineLevel="1">
      <c r="A272" s="98" t="str">
        <f t="shared" si="79"/>
        <v>A.7.1.2.4.S.3.1.1</v>
      </c>
      <c r="B272" s="139" t="s">
        <v>322</v>
      </c>
      <c r="C272" s="145" t="s">
        <v>137</v>
      </c>
      <c r="D272" s="143"/>
      <c r="E272" s="107"/>
      <c r="F272" s="108"/>
      <c r="G272" s="108"/>
    </row>
    <row r="273" spans="1:7" s="109" customFormat="1" ht="15" hidden="1" outlineLevel="1">
      <c r="A273" s="98" t="str">
        <f t="shared" si="79"/>
        <v>A.7.1.2.4.S.3.1.1.1</v>
      </c>
      <c r="B273" s="139" t="s">
        <v>323</v>
      </c>
      <c r="C273" s="142" t="s">
        <v>101</v>
      </c>
      <c r="D273" s="143" t="s">
        <v>90</v>
      </c>
      <c r="E273" s="107">
        <v>4</v>
      </c>
      <c r="F273" s="108"/>
      <c r="G273" s="108">
        <f aca="true" t="shared" si="88" ref="G273">E273*F273</f>
        <v>0</v>
      </c>
    </row>
    <row r="274" spans="1:7" s="109" customFormat="1" ht="15" hidden="1" outlineLevel="1">
      <c r="A274" s="98" t="str">
        <f t="shared" si="79"/>
        <v>A.7.1.2.4.S.3.1.2</v>
      </c>
      <c r="B274" s="139" t="s">
        <v>381</v>
      </c>
      <c r="C274" s="145" t="s">
        <v>138</v>
      </c>
      <c r="D274" s="143"/>
      <c r="E274" s="107"/>
      <c r="F274" s="108"/>
      <c r="G274" s="108"/>
    </row>
    <row r="275" spans="1:7" s="109" customFormat="1" ht="15" hidden="1" outlineLevel="1">
      <c r="A275" s="98" t="str">
        <f t="shared" si="79"/>
        <v>A.7.1.2.4.S.3.1.2.1</v>
      </c>
      <c r="B275" s="139" t="s">
        <v>646</v>
      </c>
      <c r="C275" s="142" t="s">
        <v>109</v>
      </c>
      <c r="D275" s="143" t="s">
        <v>90</v>
      </c>
      <c r="E275" s="107">
        <v>1</v>
      </c>
      <c r="F275" s="108"/>
      <c r="G275" s="108">
        <f aca="true" t="shared" si="89" ref="G275:G277">E275*F275</f>
        <v>0</v>
      </c>
    </row>
    <row r="276" spans="1:7" s="109" customFormat="1" ht="15" hidden="1" outlineLevel="1">
      <c r="A276" s="98" t="str">
        <f t="shared" si="79"/>
        <v>A.7.1.2.4.S.3.1.3</v>
      </c>
      <c r="B276" s="139" t="s">
        <v>647</v>
      </c>
      <c r="C276" s="145" t="s">
        <v>139</v>
      </c>
      <c r="D276" s="143"/>
      <c r="E276" s="107"/>
      <c r="F276" s="108"/>
      <c r="G276" s="108"/>
    </row>
    <row r="277" spans="1:7" s="109" customFormat="1" ht="15" hidden="1" outlineLevel="1">
      <c r="A277" s="98" t="str">
        <f t="shared" si="79"/>
        <v>A.7.1.2.4.S.3.1.3.1</v>
      </c>
      <c r="B277" s="139" t="s">
        <v>649</v>
      </c>
      <c r="C277" s="142" t="s">
        <v>108</v>
      </c>
      <c r="D277" s="143" t="s">
        <v>90</v>
      </c>
      <c r="E277" s="107">
        <v>3</v>
      </c>
      <c r="F277" s="108"/>
      <c r="G277" s="108">
        <f t="shared" si="89"/>
        <v>0</v>
      </c>
    </row>
    <row r="278" spans="1:7" s="109" customFormat="1" ht="15" hidden="1" outlineLevel="1">
      <c r="A278" s="98" t="str">
        <f t="shared" si="79"/>
        <v>A.7.1.2.4.S.3.1.4</v>
      </c>
      <c r="B278" s="139" t="s">
        <v>651</v>
      </c>
      <c r="C278" s="145" t="s">
        <v>140</v>
      </c>
      <c r="D278" s="143"/>
      <c r="E278" s="107"/>
      <c r="F278" s="108"/>
      <c r="G278" s="108"/>
    </row>
    <row r="279" spans="1:7" s="109" customFormat="1" ht="15" hidden="1" outlineLevel="1">
      <c r="A279" s="98" t="str">
        <f t="shared" si="79"/>
        <v>A.7.1.2.4.S.3.1.4.1</v>
      </c>
      <c r="B279" s="139" t="s">
        <v>653</v>
      </c>
      <c r="C279" s="142" t="s">
        <v>146</v>
      </c>
      <c r="D279" s="143" t="s">
        <v>90</v>
      </c>
      <c r="E279" s="107">
        <v>1</v>
      </c>
      <c r="F279" s="108"/>
      <c r="G279" s="108">
        <f aca="true" t="shared" si="90" ref="G279">E279*F279</f>
        <v>0</v>
      </c>
    </row>
    <row r="280" spans="1:7" s="109" customFormat="1" ht="15" hidden="1" outlineLevel="1">
      <c r="A280" s="98" t="str">
        <f t="shared" si="79"/>
        <v>A.7.1.2.4.S.3.1.5</v>
      </c>
      <c r="B280" s="139" t="s">
        <v>654</v>
      </c>
      <c r="C280" s="145" t="s">
        <v>142</v>
      </c>
      <c r="D280" s="143"/>
      <c r="E280" s="107"/>
      <c r="F280" s="108"/>
      <c r="G280" s="108"/>
    </row>
    <row r="281" spans="1:7" s="109" customFormat="1" ht="15" hidden="1" outlineLevel="1">
      <c r="A281" s="98" t="str">
        <f t="shared" si="79"/>
        <v>A.7.1.2.4.S.3.1.5.2</v>
      </c>
      <c r="B281" s="139" t="s">
        <v>657</v>
      </c>
      <c r="C281" s="142" t="s">
        <v>1041</v>
      </c>
      <c r="D281" s="143" t="s">
        <v>90</v>
      </c>
      <c r="E281" s="107">
        <v>2</v>
      </c>
      <c r="F281" s="108"/>
      <c r="G281" s="108">
        <f aca="true" t="shared" si="91" ref="G281">E281*F281</f>
        <v>0</v>
      </c>
    </row>
    <row r="282" spans="1:7" s="109" customFormat="1" ht="15" hidden="1" outlineLevel="1">
      <c r="A282" s="98" t="str">
        <f t="shared" si="79"/>
        <v>A.7.1.2.4.S.3.1.6</v>
      </c>
      <c r="B282" s="139" t="s">
        <v>659</v>
      </c>
      <c r="C282" s="145" t="s">
        <v>884</v>
      </c>
      <c r="D282" s="143"/>
      <c r="E282" s="107"/>
      <c r="F282" s="108"/>
      <c r="G282" s="108"/>
    </row>
    <row r="283" spans="1:7" s="109" customFormat="1" ht="15" hidden="1" outlineLevel="1">
      <c r="A283" s="98" t="str">
        <f t="shared" si="79"/>
        <v>A.7.1.2.4.S.3.1.6.2</v>
      </c>
      <c r="B283" s="139" t="s">
        <v>662</v>
      </c>
      <c r="C283" s="142" t="s">
        <v>1024</v>
      </c>
      <c r="D283" s="143" t="s">
        <v>90</v>
      </c>
      <c r="E283" s="107">
        <v>4</v>
      </c>
      <c r="F283" s="108"/>
      <c r="G283" s="108">
        <f aca="true" t="shared" si="92" ref="G283">E283*F283</f>
        <v>0</v>
      </c>
    </row>
    <row r="284" spans="1:7" s="109" customFormat="1" ht="15" hidden="1" outlineLevel="1">
      <c r="A284" s="98" t="str">
        <f t="shared" si="79"/>
        <v>A.7.1.2.4.S.3.1.7</v>
      </c>
      <c r="B284" s="139" t="s">
        <v>715</v>
      </c>
      <c r="C284" s="145" t="s">
        <v>886</v>
      </c>
      <c r="D284" s="143"/>
      <c r="E284" s="107"/>
      <c r="F284" s="108"/>
      <c r="G284" s="108"/>
    </row>
    <row r="285" spans="1:7" s="109" customFormat="1" ht="15" hidden="1" outlineLevel="1">
      <c r="A285" s="98" t="str">
        <f t="shared" si="79"/>
        <v>A.7.1.2.4.S.3.1.7.1</v>
      </c>
      <c r="B285" s="139" t="s">
        <v>716</v>
      </c>
      <c r="C285" s="142" t="s">
        <v>109</v>
      </c>
      <c r="D285" s="143" t="s">
        <v>90</v>
      </c>
      <c r="E285" s="107">
        <v>1</v>
      </c>
      <c r="F285" s="108"/>
      <c r="G285" s="108">
        <f aca="true" t="shared" si="93" ref="G285">E285*F285</f>
        <v>0</v>
      </c>
    </row>
    <row r="286" spans="1:7" s="109" customFormat="1" ht="25.5" hidden="1" outlineLevel="1">
      <c r="A286" s="98" t="str">
        <f t="shared" si="79"/>
        <v>A.7.1.2.4.S.3.2</v>
      </c>
      <c r="B286" s="139" t="s">
        <v>245</v>
      </c>
      <c r="C286" s="146" t="s">
        <v>3088</v>
      </c>
      <c r="D286" s="143"/>
      <c r="E286" s="107"/>
      <c r="F286" s="108"/>
      <c r="G286" s="108"/>
    </row>
    <row r="287" spans="1:7" s="109" customFormat="1" ht="15" hidden="1" outlineLevel="1">
      <c r="A287" s="98" t="str">
        <f t="shared" si="79"/>
        <v>A.7.1.2.4.S.3.2.1</v>
      </c>
      <c r="B287" s="139" t="s">
        <v>352</v>
      </c>
      <c r="C287" s="145" t="s">
        <v>140</v>
      </c>
      <c r="D287" s="143"/>
      <c r="E287" s="107"/>
      <c r="F287" s="108"/>
      <c r="G287" s="108"/>
    </row>
    <row r="288" spans="1:7" s="109" customFormat="1" ht="15" hidden="1" outlineLevel="1">
      <c r="A288" s="98" t="str">
        <f t="shared" si="79"/>
        <v>A.7.1.2.4.S.3.2.1.1</v>
      </c>
      <c r="B288" s="139" t="s">
        <v>354</v>
      </c>
      <c r="C288" s="142" t="s">
        <v>1077</v>
      </c>
      <c r="D288" s="143" t="s">
        <v>90</v>
      </c>
      <c r="E288" s="107">
        <v>1</v>
      </c>
      <c r="F288" s="108"/>
      <c r="G288" s="108">
        <f aca="true" t="shared" si="94" ref="G288">E288*F288</f>
        <v>0</v>
      </c>
    </row>
    <row r="289" spans="1:7" s="109" customFormat="1" ht="15" hidden="1" outlineLevel="1">
      <c r="A289" s="98" t="str">
        <f t="shared" si="79"/>
        <v>A.7.1.2.4.S.3.2.2</v>
      </c>
      <c r="B289" s="139" t="s">
        <v>353</v>
      </c>
      <c r="C289" s="145" t="s">
        <v>884</v>
      </c>
      <c r="D289" s="143"/>
      <c r="E289" s="107"/>
      <c r="F289" s="108"/>
      <c r="G289" s="108"/>
    </row>
    <row r="290" spans="1:7" s="109" customFormat="1" ht="15" hidden="1" outlineLevel="1">
      <c r="A290" s="98" t="str">
        <f t="shared" si="79"/>
        <v>A.7.1.2.4.S.3.2.2.1</v>
      </c>
      <c r="B290" s="139" t="s">
        <v>355</v>
      </c>
      <c r="C290" s="142" t="s">
        <v>110</v>
      </c>
      <c r="D290" s="143" t="s">
        <v>90</v>
      </c>
      <c r="E290" s="107">
        <v>2</v>
      </c>
      <c r="F290" s="108"/>
      <c r="G290" s="108">
        <f aca="true" t="shared" si="95" ref="G290">E290*F290</f>
        <v>0</v>
      </c>
    </row>
    <row r="291" spans="1:7" s="109" customFormat="1" ht="76.5" hidden="1" outlineLevel="1">
      <c r="A291" s="98" t="str">
        <f t="shared" si="79"/>
        <v>A.7.1.2.4.S.4</v>
      </c>
      <c r="B291" s="139" t="s">
        <v>209</v>
      </c>
      <c r="C291" s="112" t="s">
        <v>2931</v>
      </c>
      <c r="D291" s="113"/>
      <c r="E291" s="107"/>
      <c r="F291" s="108"/>
      <c r="G291" s="108"/>
    </row>
    <row r="292" spans="1:7" s="109" customFormat="1" ht="15" hidden="1" outlineLevel="1">
      <c r="A292" s="98" t="str">
        <f t="shared" si="79"/>
        <v>A.7.1.2.4.S.4.1</v>
      </c>
      <c r="B292" s="139" t="s">
        <v>240</v>
      </c>
      <c r="C292" s="146" t="s">
        <v>105</v>
      </c>
      <c r="D292" s="143"/>
      <c r="E292" s="107"/>
      <c r="F292" s="108"/>
      <c r="G292" s="108"/>
    </row>
    <row r="293" spans="1:7" s="109" customFormat="1" ht="15" hidden="1" outlineLevel="1">
      <c r="A293" s="98" t="str">
        <f t="shared" si="79"/>
        <v>A.7.1.2.4.S.4.1.1</v>
      </c>
      <c r="B293" s="139" t="s">
        <v>241</v>
      </c>
      <c r="C293" s="140" t="s">
        <v>1078</v>
      </c>
      <c r="D293" s="113"/>
      <c r="E293" s="107"/>
      <c r="F293" s="108"/>
      <c r="G293" s="108"/>
    </row>
    <row r="294" spans="1:7" s="109" customFormat="1" ht="15" hidden="1" outlineLevel="1">
      <c r="A294" s="98" t="str">
        <f t="shared" si="79"/>
        <v>A.7.1.2.4.S.4.1.1.1</v>
      </c>
      <c r="B294" s="139" t="s">
        <v>324</v>
      </c>
      <c r="C294" s="112" t="s">
        <v>771</v>
      </c>
      <c r="D294" s="143" t="s">
        <v>90</v>
      </c>
      <c r="E294" s="107">
        <v>3</v>
      </c>
      <c r="F294" s="108"/>
      <c r="G294" s="108">
        <f aca="true" t="shared" si="96" ref="G294:G296">E294*F294</f>
        <v>0</v>
      </c>
    </row>
    <row r="295" spans="1:7" s="109" customFormat="1" ht="15" hidden="1" outlineLevel="1">
      <c r="A295" s="98" t="str">
        <f t="shared" si="79"/>
        <v>A.7.1.2.4.S.4.1.2</v>
      </c>
      <c r="B295" s="139" t="s">
        <v>242</v>
      </c>
      <c r="C295" s="140" t="s">
        <v>153</v>
      </c>
      <c r="D295" s="143" t="s">
        <v>90</v>
      </c>
      <c r="E295" s="107">
        <v>3</v>
      </c>
      <c r="F295" s="108"/>
      <c r="G295" s="108">
        <f t="shared" si="96"/>
        <v>0</v>
      </c>
    </row>
    <row r="296" spans="1:7" s="109" customFormat="1" ht="15" hidden="1" outlineLevel="1">
      <c r="A296" s="98" t="str">
        <f t="shared" si="79"/>
        <v>A.7.1.2.4.S.4.1.3</v>
      </c>
      <c r="B296" s="139" t="s">
        <v>356</v>
      </c>
      <c r="C296" s="140" t="s">
        <v>888</v>
      </c>
      <c r="D296" s="143" t="s">
        <v>90</v>
      </c>
      <c r="E296" s="107">
        <v>3</v>
      </c>
      <c r="F296" s="108"/>
      <c r="G296" s="108">
        <f t="shared" si="96"/>
        <v>0</v>
      </c>
    </row>
    <row r="297" spans="1:7" s="109" customFormat="1" ht="15" hidden="1" outlineLevel="1">
      <c r="A297" s="98" t="str">
        <f>""&amp;$B$245&amp;"."&amp;B297&amp;""</f>
        <v>A.7.1.2.4.S.4.1.4</v>
      </c>
      <c r="B297" s="139" t="s">
        <v>357</v>
      </c>
      <c r="C297" s="140" t="s">
        <v>889</v>
      </c>
      <c r="D297" s="319"/>
      <c r="E297" s="107"/>
      <c r="F297" s="108"/>
      <c r="G297" s="108"/>
    </row>
    <row r="298" spans="1:7" s="109" customFormat="1" ht="15" hidden="1" outlineLevel="1">
      <c r="A298" s="98" t="str">
        <f aca="true" t="shared" si="97" ref="A298:A304">""&amp;$B$245&amp;"."&amp;B298&amp;""</f>
        <v>A.7.1.2.4.S.4.1.4.1</v>
      </c>
      <c r="B298" s="139" t="s">
        <v>362</v>
      </c>
      <c r="C298" s="112" t="s">
        <v>1024</v>
      </c>
      <c r="D298" s="143" t="s">
        <v>90</v>
      </c>
      <c r="E298" s="107">
        <v>4</v>
      </c>
      <c r="F298" s="108"/>
      <c r="G298" s="108">
        <f aca="true" t="shared" si="98" ref="G298">E298*F298</f>
        <v>0</v>
      </c>
    </row>
    <row r="299" spans="1:7" s="109" customFormat="1" ht="15" hidden="1" outlineLevel="1">
      <c r="A299" s="98" t="str">
        <f t="shared" si="97"/>
        <v>A.7.1.2.4.S.4.2</v>
      </c>
      <c r="B299" s="139" t="s">
        <v>260</v>
      </c>
      <c r="C299" s="146" t="s">
        <v>106</v>
      </c>
      <c r="D299" s="143"/>
      <c r="E299" s="107"/>
      <c r="F299" s="108"/>
      <c r="G299" s="108"/>
    </row>
    <row r="300" spans="1:7" s="109" customFormat="1" ht="15" hidden="1" outlineLevel="1">
      <c r="A300" s="98" t="str">
        <f t="shared" si="97"/>
        <v>A.7.1.2.4.S.4.2.1</v>
      </c>
      <c r="B300" s="139" t="s">
        <v>329</v>
      </c>
      <c r="C300" s="140" t="s">
        <v>895</v>
      </c>
      <c r="D300" s="113"/>
      <c r="E300" s="107"/>
      <c r="F300" s="108"/>
      <c r="G300" s="108"/>
    </row>
    <row r="301" spans="1:7" s="109" customFormat="1" ht="15" hidden="1" outlineLevel="1">
      <c r="A301" s="98" t="str">
        <f t="shared" si="97"/>
        <v>A.7.1.2.4.S.4.2.1.1</v>
      </c>
      <c r="B301" s="139" t="s">
        <v>891</v>
      </c>
      <c r="C301" s="112" t="s">
        <v>108</v>
      </c>
      <c r="D301" s="143" t="s">
        <v>90</v>
      </c>
      <c r="E301" s="107">
        <v>3</v>
      </c>
      <c r="F301" s="108"/>
      <c r="G301" s="108">
        <f aca="true" t="shared" si="99" ref="G301">E301*F301</f>
        <v>0</v>
      </c>
    </row>
    <row r="302" spans="1:7" s="109" customFormat="1" ht="15" hidden="1" outlineLevel="1">
      <c r="A302" s="98" t="str">
        <f t="shared" si="97"/>
        <v>A.7.1.2.4.S.4.2.2</v>
      </c>
      <c r="B302" s="139" t="s">
        <v>894</v>
      </c>
      <c r="C302" s="140" t="s">
        <v>905</v>
      </c>
      <c r="D302" s="319"/>
      <c r="E302" s="107"/>
      <c r="F302" s="108"/>
      <c r="G302" s="108"/>
    </row>
    <row r="303" spans="1:7" s="109" customFormat="1" ht="15" hidden="1" outlineLevel="1">
      <c r="A303" s="98" t="str">
        <f t="shared" si="97"/>
        <v>A.7.1.2.4.S.4.2.2.1</v>
      </c>
      <c r="B303" s="139" t="s">
        <v>896</v>
      </c>
      <c r="C303" s="112" t="s">
        <v>771</v>
      </c>
      <c r="D303" s="143" t="s">
        <v>90</v>
      </c>
      <c r="E303" s="107">
        <v>3</v>
      </c>
      <c r="F303" s="108"/>
      <c r="G303" s="108">
        <f aca="true" t="shared" si="100" ref="G303:G304">E303*F303</f>
        <v>0</v>
      </c>
    </row>
    <row r="304" spans="1:7" s="109" customFormat="1" ht="204" hidden="1" outlineLevel="1">
      <c r="A304" s="98" t="str">
        <f t="shared" si="97"/>
        <v>A.7.1.2.4.S.5</v>
      </c>
      <c r="B304" s="126" t="s">
        <v>213</v>
      </c>
      <c r="C304" s="254" t="s">
        <v>3331</v>
      </c>
      <c r="D304" s="135" t="s">
        <v>90</v>
      </c>
      <c r="E304" s="107">
        <v>3</v>
      </c>
      <c r="F304" s="108"/>
      <c r="G304" s="108">
        <f t="shared" si="100"/>
        <v>0</v>
      </c>
    </row>
    <row r="305" spans="1:7" s="97" customFormat="1" ht="15" collapsed="1">
      <c r="A305" s="90" t="str">
        <f aca="true" t="shared" si="101" ref="A305">B305</f>
        <v>A.7.1.2.5</v>
      </c>
      <c r="B305" s="91" t="s">
        <v>1079</v>
      </c>
      <c r="C305" s="165" t="s">
        <v>121</v>
      </c>
      <c r="D305" s="166"/>
      <c r="E305" s="94"/>
      <c r="F305" s="95"/>
      <c r="G305" s="96"/>
    </row>
    <row r="306" spans="1:7" s="109" customFormat="1" ht="204" hidden="1" outlineLevel="1">
      <c r="A306" s="98" t="str">
        <f aca="true" t="shared" si="102" ref="A306:A321">""&amp;$B$305&amp;"."&amp;B306&amp;""</f>
        <v>A.7.1.2.5.S.1</v>
      </c>
      <c r="B306" s="139" t="s">
        <v>206</v>
      </c>
      <c r="C306" s="112" t="s">
        <v>3090</v>
      </c>
      <c r="D306" s="113"/>
      <c r="E306" s="107"/>
      <c r="F306" s="108"/>
      <c r="G306" s="206"/>
    </row>
    <row r="307" spans="1:7" s="109" customFormat="1" ht="15" hidden="1" outlineLevel="1">
      <c r="A307" s="98" t="str">
        <f t="shared" si="102"/>
        <v>A.7.1.2.5.S.1.1</v>
      </c>
      <c r="B307" s="139" t="s">
        <v>226</v>
      </c>
      <c r="C307" s="146" t="s">
        <v>3082</v>
      </c>
      <c r="D307" s="143"/>
      <c r="E307" s="107"/>
      <c r="F307" s="108"/>
      <c r="G307" s="108"/>
    </row>
    <row r="308" spans="1:7" s="109" customFormat="1" ht="15" hidden="1" outlineLevel="1">
      <c r="A308" s="98" t="str">
        <f t="shared" si="102"/>
        <v>A.7.1.2.5.S.1.1.1</v>
      </c>
      <c r="B308" s="139" t="s">
        <v>237</v>
      </c>
      <c r="C308" s="112" t="s">
        <v>124</v>
      </c>
      <c r="D308" s="143" t="s">
        <v>22</v>
      </c>
      <c r="E308" s="107">
        <v>15</v>
      </c>
      <c r="F308" s="108"/>
      <c r="G308" s="108">
        <f aca="true" t="shared" si="103" ref="G308:G321">E308*F308</f>
        <v>0</v>
      </c>
    </row>
    <row r="309" spans="1:7" s="109" customFormat="1" ht="15" hidden="1" outlineLevel="1">
      <c r="A309" s="98" t="str">
        <f t="shared" si="102"/>
        <v>A.7.1.2.5.S.1.1.2</v>
      </c>
      <c r="B309" s="139" t="s">
        <v>238</v>
      </c>
      <c r="C309" s="142" t="s">
        <v>912</v>
      </c>
      <c r="D309" s="143" t="s">
        <v>22</v>
      </c>
      <c r="E309" s="107">
        <v>590</v>
      </c>
      <c r="F309" s="108"/>
      <c r="G309" s="108">
        <f t="shared" si="103"/>
        <v>0</v>
      </c>
    </row>
    <row r="310" spans="1:7" s="109" customFormat="1" ht="25.5" hidden="1" outlineLevel="1">
      <c r="A310" s="98" t="str">
        <f t="shared" si="102"/>
        <v>A.7.1.2.5.S.1.2</v>
      </c>
      <c r="B310" s="139" t="s">
        <v>227</v>
      </c>
      <c r="C310" s="146" t="s">
        <v>3081</v>
      </c>
      <c r="D310" s="143"/>
      <c r="E310" s="107"/>
      <c r="F310" s="108"/>
      <c r="G310" s="108"/>
    </row>
    <row r="311" spans="1:7" s="109" customFormat="1" ht="15" hidden="1" outlineLevel="1">
      <c r="A311" s="98" t="str">
        <f t="shared" si="102"/>
        <v>A.7.1.2.5.S.1.2.1</v>
      </c>
      <c r="B311" s="139" t="s">
        <v>262</v>
      </c>
      <c r="C311" s="142" t="s">
        <v>1080</v>
      </c>
      <c r="D311" s="143" t="s">
        <v>22</v>
      </c>
      <c r="E311" s="107">
        <v>240</v>
      </c>
      <c r="F311" s="108"/>
      <c r="G311" s="108">
        <f t="shared" si="103"/>
        <v>0</v>
      </c>
    </row>
    <row r="312" spans="1:7" s="109" customFormat="1" ht="127.5" hidden="1" outlineLevel="1">
      <c r="A312" s="98" t="str">
        <f t="shared" si="102"/>
        <v>A.7.1.2.5.S.2</v>
      </c>
      <c r="B312" s="139" t="s">
        <v>207</v>
      </c>
      <c r="C312" s="112" t="s">
        <v>185</v>
      </c>
      <c r="D312" s="113"/>
      <c r="E312" s="107"/>
      <c r="F312" s="108"/>
      <c r="G312" s="206"/>
    </row>
    <row r="313" spans="1:7" s="109" customFormat="1" ht="15" hidden="1" outlineLevel="1">
      <c r="A313" s="98" t="str">
        <f t="shared" si="102"/>
        <v>A.7.1.2.5.S.2.1</v>
      </c>
      <c r="B313" s="139" t="s">
        <v>228</v>
      </c>
      <c r="C313" s="112" t="s">
        <v>125</v>
      </c>
      <c r="D313" s="113" t="s">
        <v>90</v>
      </c>
      <c r="E313" s="107">
        <v>13</v>
      </c>
      <c r="F313" s="108"/>
      <c r="G313" s="108">
        <f t="shared" si="103"/>
        <v>0</v>
      </c>
    </row>
    <row r="314" spans="1:7" s="109" customFormat="1" ht="15" hidden="1" outlineLevel="1">
      <c r="A314" s="98" t="str">
        <f t="shared" si="102"/>
        <v>A.7.1.2.5.S.2.2</v>
      </c>
      <c r="B314" s="139" t="s">
        <v>261</v>
      </c>
      <c r="C314" s="112" t="s">
        <v>369</v>
      </c>
      <c r="D314" s="113" t="s">
        <v>90</v>
      </c>
      <c r="E314" s="107">
        <v>2</v>
      </c>
      <c r="F314" s="108"/>
      <c r="G314" s="108">
        <f t="shared" si="103"/>
        <v>0</v>
      </c>
    </row>
    <row r="315" spans="1:7" s="109" customFormat="1" ht="15" hidden="1" outlineLevel="1">
      <c r="A315" s="98" t="str">
        <f t="shared" si="102"/>
        <v>A.7.1.2.5.S.2.3</v>
      </c>
      <c r="B315" s="139" t="s">
        <v>367</v>
      </c>
      <c r="C315" s="112" t="s">
        <v>2821</v>
      </c>
      <c r="D315" s="113" t="s">
        <v>90</v>
      </c>
      <c r="E315" s="107">
        <v>8</v>
      </c>
      <c r="F315" s="108"/>
      <c r="G315" s="108">
        <f t="shared" si="103"/>
        <v>0</v>
      </c>
    </row>
    <row r="316" spans="1:7" s="109" customFormat="1" ht="89.25" hidden="1" outlineLevel="1">
      <c r="A316" s="98" t="str">
        <f t="shared" si="102"/>
        <v>A.7.1.2.5.S.3</v>
      </c>
      <c r="B316" s="139" t="s">
        <v>208</v>
      </c>
      <c r="C316" s="112" t="s">
        <v>3213</v>
      </c>
      <c r="D316" s="113"/>
      <c r="E316" s="107"/>
      <c r="F316" s="108"/>
      <c r="G316" s="206"/>
    </row>
    <row r="317" spans="1:7" s="109" customFormat="1" ht="15" hidden="1" outlineLevel="1">
      <c r="A317" s="98" t="str">
        <f t="shared" si="102"/>
        <v>A.7.1.2.5.S.3.1</v>
      </c>
      <c r="B317" s="139" t="s">
        <v>244</v>
      </c>
      <c r="C317" s="112" t="s">
        <v>127</v>
      </c>
      <c r="D317" s="113" t="s">
        <v>90</v>
      </c>
      <c r="E317" s="107">
        <v>3</v>
      </c>
      <c r="F317" s="108"/>
      <c r="G317" s="108">
        <f t="shared" si="103"/>
        <v>0</v>
      </c>
    </row>
    <row r="318" spans="1:7" s="109" customFormat="1" ht="216.75" hidden="1" outlineLevel="1">
      <c r="A318" s="98" t="str">
        <f t="shared" si="102"/>
        <v>A.7.1.2.5.S.4</v>
      </c>
      <c r="B318" s="139" t="s">
        <v>209</v>
      </c>
      <c r="C318" s="122" t="s">
        <v>3483</v>
      </c>
      <c r="D318" s="113"/>
      <c r="E318" s="107"/>
      <c r="F318" s="108"/>
      <c r="G318" s="108"/>
    </row>
    <row r="319" spans="1:7" s="109" customFormat="1" ht="15" hidden="1" outlineLevel="1">
      <c r="A319" s="98" t="str">
        <f t="shared" si="102"/>
        <v>A.7.1.2.5.S.4.1</v>
      </c>
      <c r="B319" s="139" t="s">
        <v>240</v>
      </c>
      <c r="C319" s="122" t="s">
        <v>1081</v>
      </c>
      <c r="D319" s="113" t="s">
        <v>22</v>
      </c>
      <c r="E319" s="107">
        <v>240</v>
      </c>
      <c r="F319" s="108"/>
      <c r="G319" s="108">
        <f aca="true" t="shared" si="104" ref="G319:G320">E319*F319</f>
        <v>0</v>
      </c>
    </row>
    <row r="320" spans="1:7" s="109" customFormat="1" ht="15" hidden="1" outlineLevel="1">
      <c r="A320" s="98" t="str">
        <f t="shared" si="102"/>
        <v>A.7.1.2.5.S.4.2</v>
      </c>
      <c r="B320" s="139" t="s">
        <v>260</v>
      </c>
      <c r="C320" s="122" t="s">
        <v>1082</v>
      </c>
      <c r="D320" s="113" t="s">
        <v>22</v>
      </c>
      <c r="E320" s="107">
        <f>370+220</f>
        <v>590</v>
      </c>
      <c r="F320" s="108"/>
      <c r="G320" s="108">
        <f t="shared" si="104"/>
        <v>0</v>
      </c>
    </row>
    <row r="321" spans="1:7" s="109" customFormat="1" ht="102" hidden="1" outlineLevel="1">
      <c r="A321" s="98" t="str">
        <f t="shared" si="102"/>
        <v>A.7.1.2.5.S.5</v>
      </c>
      <c r="B321" s="139" t="s">
        <v>213</v>
      </c>
      <c r="C321" s="207" t="s">
        <v>3484</v>
      </c>
      <c r="D321" s="113" t="s">
        <v>90</v>
      </c>
      <c r="E321" s="107">
        <v>1</v>
      </c>
      <c r="F321" s="108"/>
      <c r="G321" s="108">
        <f t="shared" si="103"/>
        <v>0</v>
      </c>
    </row>
    <row r="322" spans="1:7" s="97" customFormat="1" ht="15" collapsed="1">
      <c r="A322" s="90" t="str">
        <f aca="true" t="shared" si="105" ref="A322">B322</f>
        <v>A.7.1.2.6</v>
      </c>
      <c r="B322" s="91" t="s">
        <v>1083</v>
      </c>
      <c r="C322" s="169" t="s">
        <v>122</v>
      </c>
      <c r="D322" s="170"/>
      <c r="E322" s="94"/>
      <c r="F322" s="95"/>
      <c r="G322" s="96"/>
    </row>
    <row r="323" spans="1:7" s="109" customFormat="1" ht="89.25" hidden="1" outlineLevel="1">
      <c r="A323" s="98" t="str">
        <f>""&amp;$B$322&amp;"."&amp;B323&amp;""</f>
        <v>A.7.1.2.6.S.1</v>
      </c>
      <c r="B323" s="139" t="s">
        <v>206</v>
      </c>
      <c r="C323" s="207" t="s">
        <v>2802</v>
      </c>
      <c r="D323" s="148"/>
      <c r="E323" s="107"/>
      <c r="F323" s="108"/>
      <c r="G323" s="206"/>
    </row>
    <row r="324" spans="1:7" s="109" customFormat="1" ht="15" hidden="1" outlineLevel="1">
      <c r="A324" s="98" t="str">
        <f aca="true" t="shared" si="106" ref="A324:A336">""&amp;$B$322&amp;"."&amp;B324&amp;""</f>
        <v>A.7.1.2.6.S.1.1</v>
      </c>
      <c r="B324" s="139" t="s">
        <v>226</v>
      </c>
      <c r="C324" s="207" t="s">
        <v>131</v>
      </c>
      <c r="D324" s="148" t="s">
        <v>91</v>
      </c>
      <c r="E324" s="107">
        <v>1</v>
      </c>
      <c r="F324" s="108"/>
      <c r="G324" s="108">
        <f aca="true" t="shared" si="107" ref="G324:G326">E324*F324</f>
        <v>0</v>
      </c>
    </row>
    <row r="325" spans="1:7" s="109" customFormat="1" ht="15" hidden="1" outlineLevel="1">
      <c r="A325" s="98" t="str">
        <f t="shared" si="106"/>
        <v>A.7.1.2.6.S.1.2</v>
      </c>
      <c r="B325" s="139" t="s">
        <v>227</v>
      </c>
      <c r="C325" s="207" t="s">
        <v>1084</v>
      </c>
      <c r="D325" s="148" t="s">
        <v>91</v>
      </c>
      <c r="E325" s="107">
        <v>2</v>
      </c>
      <c r="F325" s="108"/>
      <c r="G325" s="108">
        <f t="shared" si="107"/>
        <v>0</v>
      </c>
    </row>
    <row r="326" spans="1:7" s="109" customFormat="1" ht="15" hidden="1" outlineLevel="1">
      <c r="A326" s="98" t="str">
        <f t="shared" si="106"/>
        <v>A.7.1.2.6.S.1.3</v>
      </c>
      <c r="B326" s="139" t="s">
        <v>265</v>
      </c>
      <c r="C326" s="207" t="s">
        <v>1085</v>
      </c>
      <c r="D326" s="148" t="s">
        <v>91</v>
      </c>
      <c r="E326" s="107">
        <v>4</v>
      </c>
      <c r="F326" s="108"/>
      <c r="G326" s="108">
        <f t="shared" si="107"/>
        <v>0</v>
      </c>
    </row>
    <row r="327" spans="1:7" s="109" customFormat="1" ht="114.75" hidden="1" outlineLevel="1">
      <c r="A327" s="98" t="str">
        <f t="shared" si="106"/>
        <v>A.7.1.2.6.S.2</v>
      </c>
      <c r="B327" s="139" t="s">
        <v>207</v>
      </c>
      <c r="C327" s="207" t="s">
        <v>186</v>
      </c>
      <c r="D327" s="143"/>
      <c r="E327" s="107"/>
      <c r="F327" s="108"/>
      <c r="G327" s="206"/>
    </row>
    <row r="328" spans="1:7" s="109" customFormat="1" ht="15" hidden="1" outlineLevel="1">
      <c r="A328" s="98" t="str">
        <f t="shared" si="106"/>
        <v>A.7.1.2.6.S.2.1</v>
      </c>
      <c r="B328" s="139" t="s">
        <v>228</v>
      </c>
      <c r="C328" s="112" t="s">
        <v>124</v>
      </c>
      <c r="D328" s="143" t="s">
        <v>22</v>
      </c>
      <c r="E328" s="107">
        <v>15</v>
      </c>
      <c r="F328" s="108"/>
      <c r="G328" s="108">
        <f aca="true" t="shared" si="108" ref="G328:G344">E328*F328</f>
        <v>0</v>
      </c>
    </row>
    <row r="329" spans="1:7" s="109" customFormat="1" ht="15" hidden="1" outlineLevel="1">
      <c r="A329" s="98" t="str">
        <f t="shared" si="106"/>
        <v>A.7.1.2.6.S.2.2</v>
      </c>
      <c r="B329" s="139" t="s">
        <v>261</v>
      </c>
      <c r="C329" s="112" t="s">
        <v>1086</v>
      </c>
      <c r="D329" s="143" t="s">
        <v>22</v>
      </c>
      <c r="E329" s="107">
        <v>240</v>
      </c>
      <c r="F329" s="108"/>
      <c r="G329" s="108">
        <f t="shared" si="108"/>
        <v>0</v>
      </c>
    </row>
    <row r="330" spans="1:7" s="109" customFormat="1" ht="15" hidden="1" outlineLevel="1">
      <c r="A330" s="98" t="str">
        <f t="shared" si="106"/>
        <v>A.7.1.2.6.S.2.3</v>
      </c>
      <c r="B330" s="139" t="s">
        <v>367</v>
      </c>
      <c r="C330" s="112" t="s">
        <v>1087</v>
      </c>
      <c r="D330" s="143" t="s">
        <v>22</v>
      </c>
      <c r="E330" s="107">
        <f>370+220</f>
        <v>590</v>
      </c>
      <c r="F330" s="108"/>
      <c r="G330" s="108">
        <f t="shared" si="108"/>
        <v>0</v>
      </c>
    </row>
    <row r="331" spans="1:7" s="109" customFormat="1" ht="76.5" hidden="1" outlineLevel="1">
      <c r="A331" s="98" t="str">
        <f t="shared" si="106"/>
        <v>A.7.1.2.6.S.3</v>
      </c>
      <c r="B331" s="139" t="s">
        <v>208</v>
      </c>
      <c r="C331" s="207" t="s">
        <v>187</v>
      </c>
      <c r="D331" s="143"/>
      <c r="E331" s="107"/>
      <c r="F331" s="108"/>
      <c r="G331" s="206"/>
    </row>
    <row r="332" spans="1:7" s="109" customFormat="1" ht="15" hidden="1" outlineLevel="1">
      <c r="A332" s="98" t="str">
        <f t="shared" si="106"/>
        <v>A.7.1.2.6.S.3.1</v>
      </c>
      <c r="B332" s="139" t="s">
        <v>244</v>
      </c>
      <c r="C332" s="112" t="s">
        <v>124</v>
      </c>
      <c r="D332" s="143" t="s">
        <v>22</v>
      </c>
      <c r="E332" s="107">
        <v>15</v>
      </c>
      <c r="F332" s="108"/>
      <c r="G332" s="108">
        <f t="shared" si="108"/>
        <v>0</v>
      </c>
    </row>
    <row r="333" spans="1:7" s="109" customFormat="1" ht="15" hidden="1" outlineLevel="1">
      <c r="A333" s="98" t="str">
        <f t="shared" si="106"/>
        <v>A.7.1.2.6.S.3.2</v>
      </c>
      <c r="B333" s="139" t="s">
        <v>245</v>
      </c>
      <c r="C333" s="112" t="s">
        <v>1086</v>
      </c>
      <c r="D333" s="143" t="s">
        <v>22</v>
      </c>
      <c r="E333" s="107">
        <v>240</v>
      </c>
      <c r="F333" s="108"/>
      <c r="G333" s="108">
        <f t="shared" si="108"/>
        <v>0</v>
      </c>
    </row>
    <row r="334" spans="1:7" s="109" customFormat="1" ht="15" hidden="1" outlineLevel="1">
      <c r="A334" s="98" t="str">
        <f t="shared" si="106"/>
        <v>A.7.1.2.6.S.3.3</v>
      </c>
      <c r="B334" s="139" t="s">
        <v>246</v>
      </c>
      <c r="C334" s="112" t="s">
        <v>1087</v>
      </c>
      <c r="D334" s="143" t="s">
        <v>22</v>
      </c>
      <c r="E334" s="107">
        <f>370+220</f>
        <v>590</v>
      </c>
      <c r="F334" s="108"/>
      <c r="G334" s="108">
        <f t="shared" si="108"/>
        <v>0</v>
      </c>
    </row>
    <row r="335" spans="1:7" s="109" customFormat="1" ht="63.75" hidden="1" outlineLevel="1">
      <c r="A335" s="98" t="str">
        <f t="shared" si="106"/>
        <v>A.7.1.2.6.S.4</v>
      </c>
      <c r="B335" s="139" t="s">
        <v>209</v>
      </c>
      <c r="C335" s="112" t="s">
        <v>2849</v>
      </c>
      <c r="D335" s="143" t="s">
        <v>22</v>
      </c>
      <c r="E335" s="107">
        <f>370+220+240+15</f>
        <v>845</v>
      </c>
      <c r="F335" s="108"/>
      <c r="G335" s="108">
        <f t="shared" si="108"/>
        <v>0</v>
      </c>
    </row>
    <row r="336" spans="1:7" s="109" customFormat="1" ht="63.75" hidden="1" outlineLevel="1">
      <c r="A336" s="98" t="str">
        <f t="shared" si="106"/>
        <v>A.7.1.2.6.S.5</v>
      </c>
      <c r="B336" s="139" t="s">
        <v>213</v>
      </c>
      <c r="C336" s="112" t="s">
        <v>410</v>
      </c>
      <c r="D336" s="143" t="s">
        <v>22</v>
      </c>
      <c r="E336" s="107">
        <v>845</v>
      </c>
      <c r="F336" s="108"/>
      <c r="G336" s="108">
        <f t="shared" si="108"/>
        <v>0</v>
      </c>
    </row>
    <row r="337" spans="1:7" s="97" customFormat="1" ht="15" collapsed="1">
      <c r="A337" s="90" t="str">
        <f aca="true" t="shared" si="109" ref="A337">B337</f>
        <v>A.7.1.2.7</v>
      </c>
      <c r="B337" s="91" t="s">
        <v>1088</v>
      </c>
      <c r="C337" s="169" t="s">
        <v>205</v>
      </c>
      <c r="D337" s="170"/>
      <c r="E337" s="94"/>
      <c r="F337" s="95"/>
      <c r="G337" s="96"/>
    </row>
    <row r="338" spans="1:7" s="109" customFormat="1" ht="63.75" hidden="1" outlineLevel="1">
      <c r="A338" s="98" t="str">
        <f>""&amp;$B$337&amp;"."&amp;B338&amp;""</f>
        <v>A.7.1.2.7.S.1</v>
      </c>
      <c r="B338" s="139" t="s">
        <v>206</v>
      </c>
      <c r="C338" s="112" t="s">
        <v>3328</v>
      </c>
      <c r="D338" s="113"/>
      <c r="E338" s="107"/>
      <c r="F338" s="108"/>
      <c r="G338" s="108"/>
    </row>
    <row r="339" spans="1:7" s="109" customFormat="1" ht="76.5" hidden="1" outlineLevel="1">
      <c r="A339" s="98" t="str">
        <f aca="true" t="shared" si="110" ref="A339:A344">""&amp;$B$337&amp;"."&amp;B339&amp;""</f>
        <v>A.7.1.2.7.S.1.1</v>
      </c>
      <c r="B339" s="139" t="s">
        <v>226</v>
      </c>
      <c r="C339" s="174" t="s">
        <v>182</v>
      </c>
      <c r="D339" s="113" t="s">
        <v>90</v>
      </c>
      <c r="E339" s="107">
        <v>1</v>
      </c>
      <c r="F339" s="108">
        <v>0</v>
      </c>
      <c r="G339" s="108">
        <f aca="true" t="shared" si="111" ref="G339">E339*F339</f>
        <v>0</v>
      </c>
    </row>
    <row r="340" spans="1:7" s="109" customFormat="1" ht="140.25" hidden="1" outlineLevel="1">
      <c r="A340" s="98" t="str">
        <f t="shared" si="110"/>
        <v>A.7.1.2.7.S.2</v>
      </c>
      <c r="B340" s="139" t="s">
        <v>207</v>
      </c>
      <c r="C340" s="129" t="s">
        <v>3124</v>
      </c>
      <c r="D340" s="128" t="s">
        <v>90</v>
      </c>
      <c r="E340" s="107">
        <v>1</v>
      </c>
      <c r="F340" s="108">
        <v>0</v>
      </c>
      <c r="G340" s="108">
        <f t="shared" si="108"/>
        <v>0</v>
      </c>
    </row>
    <row r="341" spans="1:7" s="109" customFormat="1" ht="191.25" hidden="1" outlineLevel="1">
      <c r="A341" s="98" t="str">
        <f t="shared" si="110"/>
        <v>A.7.1.2.7.S.3</v>
      </c>
      <c r="B341" s="139" t="s">
        <v>208</v>
      </c>
      <c r="C341" s="129" t="s">
        <v>2894</v>
      </c>
      <c r="D341" s="128"/>
      <c r="E341" s="107"/>
      <c r="F341" s="108"/>
      <c r="G341" s="108"/>
    </row>
    <row r="342" spans="1:7" s="109" customFormat="1" ht="15" hidden="1" outlineLevel="1">
      <c r="A342" s="98" t="str">
        <f t="shared" si="110"/>
        <v>A.7.1.2.7.S.3.1</v>
      </c>
      <c r="B342" s="139" t="s">
        <v>244</v>
      </c>
      <c r="C342" s="129" t="s">
        <v>915</v>
      </c>
      <c r="D342" s="128" t="s">
        <v>90</v>
      </c>
      <c r="E342" s="107">
        <v>1</v>
      </c>
      <c r="F342" s="108">
        <v>0</v>
      </c>
      <c r="G342" s="108">
        <f aca="true" t="shared" si="112" ref="G342">E342*F342</f>
        <v>0</v>
      </c>
    </row>
    <row r="343" spans="1:7" s="109" customFormat="1" ht="216.75" hidden="1" outlineLevel="1">
      <c r="A343" s="98" t="str">
        <f t="shared" si="110"/>
        <v>A.7.1.2.7.S.4</v>
      </c>
      <c r="B343" s="139" t="s">
        <v>209</v>
      </c>
      <c r="C343" s="129" t="s">
        <v>2895</v>
      </c>
      <c r="D343" s="128" t="s">
        <v>90</v>
      </c>
      <c r="E343" s="107">
        <v>1</v>
      </c>
      <c r="F343" s="108">
        <v>0</v>
      </c>
      <c r="G343" s="108">
        <f t="shared" si="108"/>
        <v>0</v>
      </c>
    </row>
    <row r="344" spans="1:7" s="109" customFormat="1" ht="140.25" hidden="1" outlineLevel="1">
      <c r="A344" s="98" t="str">
        <f t="shared" si="110"/>
        <v>A.7.1.2.7.S.5</v>
      </c>
      <c r="B344" s="139" t="s">
        <v>213</v>
      </c>
      <c r="C344" s="142" t="s">
        <v>2850</v>
      </c>
      <c r="D344" s="143" t="s">
        <v>90</v>
      </c>
      <c r="E344" s="107">
        <v>1</v>
      </c>
      <c r="F344" s="108">
        <v>0</v>
      </c>
      <c r="G344" s="108">
        <f t="shared" si="108"/>
        <v>0</v>
      </c>
    </row>
    <row r="345" spans="1:7" s="214" customFormat="1" ht="15" collapsed="1">
      <c r="A345" s="208"/>
      <c r="B345" s="209"/>
      <c r="C345" s="210"/>
      <c r="D345" s="211"/>
      <c r="E345" s="212"/>
      <c r="F345" s="213"/>
      <c r="G345" s="213"/>
    </row>
    <row r="346" spans="1:7" s="109" customFormat="1" ht="15">
      <c r="A346" s="99"/>
      <c r="B346" s="215"/>
      <c r="C346" s="216"/>
      <c r="D346" s="217"/>
      <c r="E346" s="107"/>
      <c r="F346" s="218"/>
      <c r="G346" s="218"/>
    </row>
    <row r="347" spans="1:7" s="109" customFormat="1" ht="15">
      <c r="A347" s="99"/>
      <c r="B347" s="215"/>
      <c r="C347" s="216"/>
      <c r="D347" s="217"/>
      <c r="E347" s="107"/>
      <c r="F347" s="218"/>
      <c r="G347" s="218"/>
    </row>
    <row r="348" spans="1:7" s="109" customFormat="1" ht="15">
      <c r="A348" s="99"/>
      <c r="B348" s="215"/>
      <c r="C348" s="216"/>
      <c r="D348" s="217"/>
      <c r="E348" s="107"/>
      <c r="F348" s="218"/>
      <c r="G348" s="218"/>
    </row>
    <row r="349" spans="1:7" s="109" customFormat="1" ht="15">
      <c r="A349" s="99"/>
      <c r="B349" s="215"/>
      <c r="C349" s="216"/>
      <c r="D349" s="217"/>
      <c r="E349" s="107"/>
      <c r="F349" s="218"/>
      <c r="G349" s="218"/>
    </row>
    <row r="350" spans="1:7" s="109" customFormat="1" ht="15">
      <c r="A350" s="99"/>
      <c r="B350" s="215"/>
      <c r="C350" s="216"/>
      <c r="D350" s="217"/>
      <c r="E350" s="107"/>
      <c r="F350" s="218"/>
      <c r="G350" s="218"/>
    </row>
    <row r="351" spans="1:7" s="109" customFormat="1" ht="15">
      <c r="A351" s="99"/>
      <c r="B351" s="215"/>
      <c r="C351" s="216"/>
      <c r="D351" s="217"/>
      <c r="E351" s="107"/>
      <c r="F351" s="218"/>
      <c r="G351" s="218"/>
    </row>
    <row r="352" spans="1:7" s="109" customFormat="1" ht="15">
      <c r="A352" s="99"/>
      <c r="B352" s="215"/>
      <c r="C352" s="216"/>
      <c r="D352" s="217"/>
      <c r="E352" s="107"/>
      <c r="F352" s="218"/>
      <c r="G352" s="218"/>
    </row>
    <row r="353" spans="1:7" s="109" customFormat="1" ht="15">
      <c r="A353" s="99"/>
      <c r="B353" s="215"/>
      <c r="C353" s="216"/>
      <c r="D353" s="217"/>
      <c r="E353" s="107"/>
      <c r="F353" s="218"/>
      <c r="G353" s="218"/>
    </row>
    <row r="354" spans="1:7" s="109" customFormat="1" ht="15">
      <c r="A354" s="99"/>
      <c r="B354" s="215"/>
      <c r="C354" s="216"/>
      <c r="D354" s="217"/>
      <c r="E354" s="107"/>
      <c r="F354" s="218"/>
      <c r="G354" s="218"/>
    </row>
    <row r="355" spans="1:7" s="109" customFormat="1" ht="15">
      <c r="A355" s="99"/>
      <c r="B355" s="215"/>
      <c r="C355" s="216"/>
      <c r="D355" s="217"/>
      <c r="E355" s="107"/>
      <c r="F355" s="218"/>
      <c r="G355" s="218"/>
    </row>
    <row r="356" spans="1:7" s="109" customFormat="1" ht="15">
      <c r="A356" s="99"/>
      <c r="B356" s="215"/>
      <c r="C356" s="216"/>
      <c r="D356" s="217"/>
      <c r="E356" s="107"/>
      <c r="F356" s="218"/>
      <c r="G356" s="218"/>
    </row>
    <row r="357" spans="1:7" s="109" customFormat="1" ht="15">
      <c r="A357" s="99"/>
      <c r="B357" s="215"/>
      <c r="C357" s="216"/>
      <c r="D357" s="217"/>
      <c r="E357" s="107"/>
      <c r="F357" s="218"/>
      <c r="G357" s="218"/>
    </row>
    <row r="358" spans="1:7" s="109" customFormat="1" ht="15">
      <c r="A358" s="99"/>
      <c r="B358" s="215"/>
      <c r="C358" s="216"/>
      <c r="D358" s="217"/>
      <c r="E358" s="107"/>
      <c r="F358" s="218"/>
      <c r="G358" s="218"/>
    </row>
    <row r="359" spans="1:7" s="109" customFormat="1" ht="15">
      <c r="A359" s="99"/>
      <c r="B359" s="215"/>
      <c r="C359" s="216"/>
      <c r="D359" s="217"/>
      <c r="E359" s="107"/>
      <c r="F359" s="218"/>
      <c r="G359" s="218"/>
    </row>
    <row r="360" spans="1:7" s="109" customFormat="1" ht="15">
      <c r="A360" s="99"/>
      <c r="B360" s="215"/>
      <c r="C360" s="216"/>
      <c r="D360" s="217"/>
      <c r="E360" s="107"/>
      <c r="F360" s="218"/>
      <c r="G360" s="218"/>
    </row>
    <row r="361" spans="1:7" s="109" customFormat="1" ht="15">
      <c r="A361" s="99"/>
      <c r="B361" s="215"/>
      <c r="C361" s="216"/>
      <c r="D361" s="217"/>
      <c r="E361" s="107"/>
      <c r="F361" s="218"/>
      <c r="G361" s="218"/>
    </row>
    <row r="362" spans="1:7" s="109" customFormat="1" ht="15">
      <c r="A362" s="99"/>
      <c r="B362" s="215"/>
      <c r="C362" s="216"/>
      <c r="D362" s="217"/>
      <c r="E362" s="107"/>
      <c r="F362" s="218"/>
      <c r="G362" s="218"/>
    </row>
    <row r="363" spans="1:7" s="109" customFormat="1" ht="15">
      <c r="A363" s="99"/>
      <c r="B363" s="215"/>
      <c r="C363" s="216"/>
      <c r="D363" s="217"/>
      <c r="E363" s="107"/>
      <c r="F363" s="218"/>
      <c r="G363" s="218"/>
    </row>
    <row r="364" spans="1:7" s="109" customFormat="1" ht="15">
      <c r="A364" s="99"/>
      <c r="B364" s="215"/>
      <c r="C364" s="216"/>
      <c r="D364" s="217"/>
      <c r="E364" s="107"/>
      <c r="F364" s="218"/>
      <c r="G364" s="218"/>
    </row>
    <row r="365" spans="1:7" s="109" customFormat="1" ht="15">
      <c r="A365" s="99"/>
      <c r="B365" s="215"/>
      <c r="C365" s="216"/>
      <c r="D365" s="217"/>
      <c r="E365" s="107"/>
      <c r="F365" s="218"/>
      <c r="G365" s="218"/>
    </row>
    <row r="366" spans="1:7" s="109" customFormat="1" ht="15">
      <c r="A366" s="99"/>
      <c r="B366" s="215"/>
      <c r="C366" s="216"/>
      <c r="D366" s="217"/>
      <c r="E366" s="107"/>
      <c r="F366" s="218"/>
      <c r="G366" s="218"/>
    </row>
    <row r="367" spans="1:7" s="109" customFormat="1" ht="15">
      <c r="A367" s="99"/>
      <c r="B367" s="215"/>
      <c r="C367" s="216"/>
      <c r="D367" s="217"/>
      <c r="E367" s="107"/>
      <c r="F367" s="218"/>
      <c r="G367" s="218"/>
    </row>
    <row r="368" spans="1:7" s="109" customFormat="1" ht="15">
      <c r="A368" s="99"/>
      <c r="B368" s="215"/>
      <c r="C368" s="216"/>
      <c r="D368" s="217"/>
      <c r="E368" s="107"/>
      <c r="F368" s="218"/>
      <c r="G368" s="218"/>
    </row>
    <row r="369" spans="1:7" s="109" customFormat="1" ht="15">
      <c r="A369" s="99"/>
      <c r="B369" s="215"/>
      <c r="C369" s="216"/>
      <c r="D369" s="217"/>
      <c r="E369" s="107"/>
      <c r="F369" s="218"/>
      <c r="G369" s="218"/>
    </row>
    <row r="370" spans="1:7" s="109" customFormat="1" ht="15">
      <c r="A370" s="99"/>
      <c r="B370" s="215"/>
      <c r="C370" s="216"/>
      <c r="D370" s="217"/>
      <c r="E370" s="107"/>
      <c r="F370" s="218"/>
      <c r="G370" s="218"/>
    </row>
  </sheetData>
  <printOptions/>
  <pageMargins left="0.984251968503937" right="0.3937007874015748" top="0.7874015748031497" bottom="0.4724409448818898" header="0.31496062992125984" footer="0.31496062992125984"/>
  <pageSetup fitToHeight="0"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78"/>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A.8.1</v>
      </c>
      <c r="B2" s="358" t="s">
        <v>498</v>
      </c>
      <c r="C2" s="365" t="s">
        <v>833</v>
      </c>
      <c r="D2" s="359"/>
      <c r="E2" s="360"/>
      <c r="F2" s="361"/>
      <c r="G2" s="362">
        <f>SUM(G3:G353)</f>
        <v>0</v>
      </c>
    </row>
    <row r="3" spans="1:7" s="89" customFormat="1" ht="15" collapsed="1">
      <c r="A3" s="82" t="str">
        <f aca="true" t="shared" si="0" ref="A3:A4">B3</f>
        <v>A.8.1.1</v>
      </c>
      <c r="B3" s="83" t="s">
        <v>834</v>
      </c>
      <c r="C3" s="84" t="s">
        <v>135</v>
      </c>
      <c r="D3" s="85"/>
      <c r="E3" s="86"/>
      <c r="F3" s="87"/>
      <c r="G3" s="88"/>
    </row>
    <row r="4" spans="1:7" s="97" customFormat="1" ht="15">
      <c r="A4" s="90" t="str">
        <f t="shared" si="0"/>
        <v>A.8.1.1.1</v>
      </c>
      <c r="B4" s="91" t="s">
        <v>835</v>
      </c>
      <c r="C4" s="92" t="s">
        <v>17</v>
      </c>
      <c r="D4" s="93"/>
      <c r="E4" s="94"/>
      <c r="F4" s="95"/>
      <c r="G4" s="96"/>
    </row>
    <row r="5" spans="1:7" s="104" customFormat="1" ht="15" hidden="1" outlineLevel="1">
      <c r="A5" s="98" t="str">
        <f>""&amp;$B$4&amp;"."&amp;B5&amp;""</f>
        <v>A.8.1.1.1.S.1</v>
      </c>
      <c r="B5" s="99" t="s">
        <v>206</v>
      </c>
      <c r="C5" s="100" t="s">
        <v>193</v>
      </c>
      <c r="D5" s="101"/>
      <c r="E5" s="102"/>
      <c r="F5" s="103"/>
      <c r="G5" s="103"/>
    </row>
    <row r="6" spans="1:7" s="109" customFormat="1" ht="89.25" hidden="1" outlineLevel="1">
      <c r="A6" s="98" t="str">
        <f>""&amp;$B$4&amp;"."&amp;B6&amp;""</f>
        <v>A.8.1.1.1.S.2</v>
      </c>
      <c r="B6" s="99" t="s">
        <v>207</v>
      </c>
      <c r="C6" s="105" t="s">
        <v>3597</v>
      </c>
      <c r="D6" s="106" t="s">
        <v>90</v>
      </c>
      <c r="E6" s="107">
        <v>2</v>
      </c>
      <c r="F6" s="108"/>
      <c r="G6" s="108">
        <f aca="true" t="shared" si="1" ref="G6:G60">E6*F6</f>
        <v>0</v>
      </c>
    </row>
    <row r="7" spans="1:7" s="109" customFormat="1" ht="140.25" hidden="1" outlineLevel="1">
      <c r="A7" s="98" t="str">
        <f>""&amp;$B$4&amp;"."&amp;B7&amp;""</f>
        <v>A.8.1.1.1.S.3</v>
      </c>
      <c r="B7" s="99" t="s">
        <v>208</v>
      </c>
      <c r="C7" s="105" t="s">
        <v>3134</v>
      </c>
      <c r="D7" s="106" t="s">
        <v>90</v>
      </c>
      <c r="E7" s="107">
        <v>2</v>
      </c>
      <c r="F7" s="108"/>
      <c r="G7" s="108">
        <f t="shared" si="1"/>
        <v>0</v>
      </c>
    </row>
    <row r="8" spans="1:7" s="109" customFormat="1" ht="102" hidden="1" outlineLevel="1">
      <c r="A8" s="98" t="str">
        <f aca="true" t="shared" si="2" ref="A8:A27">""&amp;$B$4&amp;"."&amp;B8&amp;""</f>
        <v>A.8.1.1.1.S.4</v>
      </c>
      <c r="B8" s="99" t="s">
        <v>209</v>
      </c>
      <c r="C8" s="105" t="s">
        <v>3135</v>
      </c>
      <c r="D8" s="106" t="s">
        <v>90</v>
      </c>
      <c r="E8" s="107">
        <v>1</v>
      </c>
      <c r="F8" s="108"/>
      <c r="G8" s="108">
        <f t="shared" si="1"/>
        <v>0</v>
      </c>
    </row>
    <row r="9" spans="1:7" s="109" customFormat="1" ht="165.75" hidden="1" outlineLevel="1">
      <c r="A9" s="98" t="str">
        <f t="shared" si="2"/>
        <v>A.8.1.1.1.S.5</v>
      </c>
      <c r="B9" s="99" t="s">
        <v>213</v>
      </c>
      <c r="C9" s="524" t="s">
        <v>3229</v>
      </c>
      <c r="D9" s="106" t="s">
        <v>91</v>
      </c>
      <c r="E9" s="107">
        <v>1</v>
      </c>
      <c r="F9" s="108"/>
      <c r="G9" s="108">
        <f t="shared" si="1"/>
        <v>0</v>
      </c>
    </row>
    <row r="10" spans="1:7" s="109" customFormat="1" ht="165.75" hidden="1" outlineLevel="1">
      <c r="A10" s="98" t="str">
        <f t="shared" si="2"/>
        <v>A.8.1.1.1.S.6</v>
      </c>
      <c r="B10" s="99" t="s">
        <v>214</v>
      </c>
      <c r="C10" s="111" t="s">
        <v>3528</v>
      </c>
      <c r="D10" s="106" t="s">
        <v>91</v>
      </c>
      <c r="E10" s="107">
        <v>1</v>
      </c>
      <c r="F10" s="108"/>
      <c r="G10" s="108">
        <f t="shared" si="1"/>
        <v>0</v>
      </c>
    </row>
    <row r="11" spans="1:7" s="109" customFormat="1" ht="76.5" hidden="1" outlineLevel="1">
      <c r="A11" s="98" t="str">
        <f t="shared" si="2"/>
        <v>A.8.1.1.1.S.7</v>
      </c>
      <c r="B11" s="99" t="s">
        <v>215</v>
      </c>
      <c r="C11" s="111" t="s">
        <v>3529</v>
      </c>
      <c r="D11" s="106" t="s">
        <v>91</v>
      </c>
      <c r="E11" s="107">
        <v>1</v>
      </c>
      <c r="F11" s="108"/>
      <c r="G11" s="108">
        <f t="shared" si="1"/>
        <v>0</v>
      </c>
    </row>
    <row r="12" spans="1:7" s="109" customFormat="1" ht="89.25" hidden="1" outlineLevel="1">
      <c r="A12" s="98" t="str">
        <f t="shared" si="2"/>
        <v>A.8.1.1.1.S.8</v>
      </c>
      <c r="B12" s="99" t="s">
        <v>216</v>
      </c>
      <c r="C12" s="112" t="s">
        <v>175</v>
      </c>
      <c r="D12" s="113"/>
      <c r="E12" s="107"/>
      <c r="F12" s="108"/>
      <c r="G12" s="108"/>
    </row>
    <row r="13" spans="1:7" s="109" customFormat="1" ht="15" hidden="1" outlineLevel="1">
      <c r="A13" s="98" t="str">
        <f t="shared" si="2"/>
        <v>A.8.1.1.1.S.8.1</v>
      </c>
      <c r="B13" s="99" t="s">
        <v>250</v>
      </c>
      <c r="C13" s="112" t="s">
        <v>190</v>
      </c>
      <c r="D13" s="113" t="s">
        <v>22</v>
      </c>
      <c r="E13" s="107">
        <f>4249-776</f>
        <v>3473</v>
      </c>
      <c r="F13" s="108"/>
      <c r="G13" s="108">
        <f aca="true" t="shared" si="3" ref="G13:G15">E13*F13</f>
        <v>0</v>
      </c>
    </row>
    <row r="14" spans="1:7" s="109" customFormat="1" ht="15" hidden="1" outlineLevel="1">
      <c r="A14" s="98" t="str">
        <f t="shared" si="2"/>
        <v>A.8.1.1.1.S.8.2</v>
      </c>
      <c r="B14" s="99" t="s">
        <v>251</v>
      </c>
      <c r="C14" s="112" t="s">
        <v>192</v>
      </c>
      <c r="D14" s="113" t="s">
        <v>22</v>
      </c>
      <c r="E14" s="107">
        <v>415</v>
      </c>
      <c r="F14" s="108"/>
      <c r="G14" s="108">
        <f t="shared" si="3"/>
        <v>0</v>
      </c>
    </row>
    <row r="15" spans="1:7" s="109" customFormat="1" ht="15" hidden="1" outlineLevel="1">
      <c r="A15" s="98" t="str">
        <f t="shared" si="2"/>
        <v>A.8.1.1.1.S.8.3</v>
      </c>
      <c r="B15" s="99" t="s">
        <v>252</v>
      </c>
      <c r="C15" s="112" t="s">
        <v>836</v>
      </c>
      <c r="D15" s="113" t="s">
        <v>22</v>
      </c>
      <c r="E15" s="107">
        <v>1474</v>
      </c>
      <c r="F15" s="108"/>
      <c r="G15" s="108">
        <f t="shared" si="3"/>
        <v>0</v>
      </c>
    </row>
    <row r="16" spans="1:7" s="109" customFormat="1" ht="140.25" hidden="1" outlineLevel="1">
      <c r="A16" s="98" t="str">
        <f t="shared" si="2"/>
        <v>A.8.1.1.1.S.9</v>
      </c>
      <c r="B16" s="99" t="s">
        <v>217</v>
      </c>
      <c r="C16" s="525" t="s">
        <v>3230</v>
      </c>
      <c r="D16" s="114" t="s">
        <v>91</v>
      </c>
      <c r="E16" s="107">
        <v>1</v>
      </c>
      <c r="F16" s="108"/>
      <c r="G16" s="108">
        <f t="shared" si="1"/>
        <v>0</v>
      </c>
    </row>
    <row r="17" spans="1:7" s="109" customFormat="1" ht="63.75" hidden="1" outlineLevel="1">
      <c r="A17" s="98" t="str">
        <f t="shared" si="2"/>
        <v>A.8.1.1.1.S.10</v>
      </c>
      <c r="B17" s="99" t="s">
        <v>218</v>
      </c>
      <c r="C17" s="115" t="s">
        <v>92</v>
      </c>
      <c r="D17" s="113" t="s">
        <v>22</v>
      </c>
      <c r="E17" s="107">
        <v>3473</v>
      </c>
      <c r="F17" s="108"/>
      <c r="G17" s="108">
        <f t="shared" si="1"/>
        <v>0</v>
      </c>
    </row>
    <row r="18" spans="1:7" s="109" customFormat="1" ht="63.75" hidden="1" outlineLevel="1">
      <c r="A18" s="98" t="str">
        <f t="shared" si="2"/>
        <v>A.8.1.1.1.S.11</v>
      </c>
      <c r="B18" s="99" t="s">
        <v>219</v>
      </c>
      <c r="C18" s="105" t="s">
        <v>168</v>
      </c>
      <c r="D18" s="114" t="s">
        <v>90</v>
      </c>
      <c r="E18" s="107">
        <v>25</v>
      </c>
      <c r="F18" s="108"/>
      <c r="G18" s="108">
        <f t="shared" si="1"/>
        <v>0</v>
      </c>
    </row>
    <row r="19" spans="1:7" s="109" customFormat="1" ht="63.75" hidden="1" outlineLevel="1">
      <c r="A19" s="98" t="str">
        <f t="shared" si="2"/>
        <v>A.8.1.1.1.S.12</v>
      </c>
      <c r="B19" s="99" t="s">
        <v>220</v>
      </c>
      <c r="C19" s="112" t="s">
        <v>3530</v>
      </c>
      <c r="D19" s="113" t="s">
        <v>22</v>
      </c>
      <c r="E19" s="107">
        <f>E13*2</f>
        <v>6946</v>
      </c>
      <c r="F19" s="108"/>
      <c r="G19" s="108">
        <f t="shared" si="1"/>
        <v>0</v>
      </c>
    </row>
    <row r="20" spans="1:7" s="109" customFormat="1" ht="76.5" hidden="1" outlineLevel="1">
      <c r="A20" s="98" t="str">
        <f t="shared" si="2"/>
        <v>A.8.1.1.1.S.13</v>
      </c>
      <c r="B20" s="99" t="s">
        <v>221</v>
      </c>
      <c r="C20" s="105" t="s">
        <v>174</v>
      </c>
      <c r="D20" s="114"/>
      <c r="E20" s="107"/>
      <c r="F20" s="108"/>
      <c r="G20" s="108"/>
    </row>
    <row r="21" spans="1:7" s="109" customFormat="1" ht="15" hidden="1" outlineLevel="1">
      <c r="A21" s="98" t="str">
        <f t="shared" si="2"/>
        <v>A.8.1.1.1.S.13.1</v>
      </c>
      <c r="B21" s="99" t="s">
        <v>253</v>
      </c>
      <c r="C21" s="105" t="s">
        <v>276</v>
      </c>
      <c r="D21" s="114" t="s">
        <v>90</v>
      </c>
      <c r="E21" s="107">
        <v>121</v>
      </c>
      <c r="F21" s="108"/>
      <c r="G21" s="108">
        <f t="shared" si="1"/>
        <v>0</v>
      </c>
    </row>
    <row r="22" spans="1:7" s="109" customFormat="1" ht="15" hidden="1" outlineLevel="1">
      <c r="A22" s="98" t="str">
        <f t="shared" si="2"/>
        <v>A.8.1.1.1.S.13.2</v>
      </c>
      <c r="B22" s="99" t="s">
        <v>254</v>
      </c>
      <c r="C22" s="105" t="s">
        <v>277</v>
      </c>
      <c r="D22" s="114" t="s">
        <v>90</v>
      </c>
      <c r="E22" s="107">
        <v>4</v>
      </c>
      <c r="F22" s="108"/>
      <c r="G22" s="108">
        <f t="shared" si="1"/>
        <v>0</v>
      </c>
    </row>
    <row r="23" spans="1:7" s="109" customFormat="1" ht="51" hidden="1" outlineLevel="1">
      <c r="A23" s="98" t="str">
        <f t="shared" si="2"/>
        <v>A.8.1.1.1.S.14</v>
      </c>
      <c r="B23" s="99" t="s">
        <v>222</v>
      </c>
      <c r="C23" s="105" t="s">
        <v>411</v>
      </c>
      <c r="D23" s="114" t="s">
        <v>90</v>
      </c>
      <c r="E23" s="107">
        <v>35</v>
      </c>
      <c r="F23" s="108"/>
      <c r="G23" s="108">
        <f t="shared" si="1"/>
        <v>0</v>
      </c>
    </row>
    <row r="24" spans="1:7" s="109" customFormat="1" ht="63.75" hidden="1" outlineLevel="1">
      <c r="A24" s="98" t="str">
        <f t="shared" si="2"/>
        <v>A.8.1.1.1.S.15</v>
      </c>
      <c r="B24" s="99" t="s">
        <v>223</v>
      </c>
      <c r="C24" s="105" t="s">
        <v>3532</v>
      </c>
      <c r="D24" s="114" t="s">
        <v>90</v>
      </c>
      <c r="E24" s="107">
        <v>70</v>
      </c>
      <c r="F24" s="108"/>
      <c r="G24" s="108">
        <f t="shared" si="1"/>
        <v>0</v>
      </c>
    </row>
    <row r="25" spans="1:7" s="109" customFormat="1" ht="165.75" hidden="1" outlineLevel="1">
      <c r="A25" s="98" t="str">
        <f t="shared" si="2"/>
        <v>A.8.1.1.1.S.16</v>
      </c>
      <c r="B25" s="99" t="s">
        <v>224</v>
      </c>
      <c r="C25" s="112" t="s">
        <v>3533</v>
      </c>
      <c r="D25" s="113"/>
      <c r="E25" s="107"/>
      <c r="F25" s="108"/>
      <c r="G25" s="108"/>
    </row>
    <row r="26" spans="1:7" s="109" customFormat="1" ht="15" hidden="1" outlineLevel="1">
      <c r="A26" s="98" t="str">
        <f t="shared" si="2"/>
        <v>A.8.1.1.1.S.16.1</v>
      </c>
      <c r="B26" s="99" t="s">
        <v>255</v>
      </c>
      <c r="C26" s="116" t="s">
        <v>278</v>
      </c>
      <c r="D26" s="117" t="s">
        <v>25</v>
      </c>
      <c r="E26" s="107">
        <v>165</v>
      </c>
      <c r="F26" s="108"/>
      <c r="G26" s="108">
        <f t="shared" si="1"/>
        <v>0</v>
      </c>
    </row>
    <row r="27" spans="1:7" s="109" customFormat="1" ht="76.5" hidden="1" outlineLevel="1">
      <c r="A27" s="98" t="str">
        <f t="shared" si="2"/>
        <v>A.8.1.1.1.S.17</v>
      </c>
      <c r="B27" s="99" t="s">
        <v>225</v>
      </c>
      <c r="C27" s="120" t="s">
        <v>3136</v>
      </c>
      <c r="D27" s="121" t="s">
        <v>91</v>
      </c>
      <c r="E27" s="107">
        <v>3</v>
      </c>
      <c r="F27" s="108"/>
      <c r="G27" s="108">
        <f t="shared" si="1"/>
        <v>0</v>
      </c>
    </row>
    <row r="28" spans="1:7" s="97" customFormat="1" ht="15" collapsed="1">
      <c r="A28" s="90" t="str">
        <f aca="true" t="shared" si="4" ref="A28">B28</f>
        <v>A.8.1.1.2</v>
      </c>
      <c r="B28" s="91" t="s">
        <v>837</v>
      </c>
      <c r="C28" s="92" t="s">
        <v>18</v>
      </c>
      <c r="D28" s="93"/>
      <c r="E28" s="124"/>
      <c r="F28" s="125"/>
      <c r="G28" s="96"/>
    </row>
    <row r="29" spans="1:7" s="109" customFormat="1" ht="76.5" hidden="1" outlineLevel="1">
      <c r="A29" s="98" t="str">
        <f>""&amp;$B$28&amp;"."&amp;B29&amp;""</f>
        <v>A.8.1.1.2.S.1</v>
      </c>
      <c r="B29" s="126" t="s">
        <v>206</v>
      </c>
      <c r="C29" s="115" t="s">
        <v>198</v>
      </c>
      <c r="D29" s="113"/>
      <c r="E29" s="107"/>
      <c r="F29" s="108"/>
      <c r="G29" s="108"/>
    </row>
    <row r="30" spans="1:7" s="109" customFormat="1" ht="15" hidden="1" outlineLevel="1">
      <c r="A30" s="98" t="str">
        <f aca="true" t="shared" si="5" ref="A30:A60">""&amp;$B$28&amp;"."&amp;B30&amp;""</f>
        <v>A.8.1.1.2.S.1.1</v>
      </c>
      <c r="B30" s="126" t="s">
        <v>226</v>
      </c>
      <c r="C30" s="115" t="s">
        <v>196</v>
      </c>
      <c r="D30" s="113" t="s">
        <v>22</v>
      </c>
      <c r="E30" s="107">
        <v>3998</v>
      </c>
      <c r="F30" s="108"/>
      <c r="G30" s="108">
        <f aca="true" t="shared" si="6" ref="G30:G31">E30*F30</f>
        <v>0</v>
      </c>
    </row>
    <row r="31" spans="1:7" s="109" customFormat="1" ht="15" hidden="1" outlineLevel="1">
      <c r="A31" s="98" t="str">
        <f t="shared" si="5"/>
        <v>A.8.1.1.2.S.1.2</v>
      </c>
      <c r="B31" s="126" t="s">
        <v>227</v>
      </c>
      <c r="C31" s="115" t="s">
        <v>197</v>
      </c>
      <c r="D31" s="113" t="s">
        <v>22</v>
      </c>
      <c r="E31" s="107">
        <v>5896</v>
      </c>
      <c r="F31" s="108"/>
      <c r="G31" s="108">
        <f t="shared" si="6"/>
        <v>0</v>
      </c>
    </row>
    <row r="32" spans="1:7" s="109" customFormat="1" ht="153" hidden="1" outlineLevel="1">
      <c r="A32" s="98" t="str">
        <f t="shared" si="5"/>
        <v>A.8.1.1.2.S.2</v>
      </c>
      <c r="B32" s="126" t="s">
        <v>207</v>
      </c>
      <c r="C32" s="115" t="s">
        <v>425</v>
      </c>
      <c r="D32" s="113"/>
      <c r="E32" s="107"/>
      <c r="F32" s="108"/>
      <c r="G32" s="108"/>
    </row>
    <row r="33" spans="1:7" s="109" customFormat="1" ht="15" hidden="1" outlineLevel="1">
      <c r="A33" s="98" t="str">
        <f t="shared" si="5"/>
        <v>A.8.1.1.2.S.2.1</v>
      </c>
      <c r="B33" s="126" t="s">
        <v>228</v>
      </c>
      <c r="C33" s="115" t="s">
        <v>282</v>
      </c>
      <c r="D33" s="113"/>
      <c r="E33" s="107"/>
      <c r="F33" s="108"/>
      <c r="G33" s="108"/>
    </row>
    <row r="34" spans="1:7" s="109" customFormat="1" ht="15" hidden="1" outlineLevel="1">
      <c r="A34" s="98" t="str">
        <f t="shared" si="5"/>
        <v>A.8.1.1.2.S.2.1.1</v>
      </c>
      <c r="B34" s="126" t="s">
        <v>229</v>
      </c>
      <c r="C34" s="115" t="s">
        <v>194</v>
      </c>
      <c r="D34" s="113" t="s">
        <v>25</v>
      </c>
      <c r="E34" s="107">
        <v>1032</v>
      </c>
      <c r="F34" s="108"/>
      <c r="G34" s="108">
        <f aca="true" t="shared" si="7" ref="G34:G36">E34*F34</f>
        <v>0</v>
      </c>
    </row>
    <row r="35" spans="1:7" s="109" customFormat="1" ht="15" hidden="1" outlineLevel="1">
      <c r="A35" s="98" t="str">
        <f t="shared" si="5"/>
        <v>A.8.1.1.2.S.2.1.2</v>
      </c>
      <c r="B35" s="126" t="s">
        <v>230</v>
      </c>
      <c r="C35" s="115" t="s">
        <v>192</v>
      </c>
      <c r="D35" s="113" t="s">
        <v>25</v>
      </c>
      <c r="E35" s="107">
        <v>485</v>
      </c>
      <c r="F35" s="108"/>
      <c r="G35" s="108">
        <f t="shared" si="7"/>
        <v>0</v>
      </c>
    </row>
    <row r="36" spans="1:7" s="109" customFormat="1" ht="15" hidden="1" outlineLevel="1">
      <c r="A36" s="98" t="str">
        <f t="shared" si="5"/>
        <v>A.8.1.1.2.S.2.2</v>
      </c>
      <c r="B36" s="126" t="s">
        <v>261</v>
      </c>
      <c r="C36" s="115" t="s">
        <v>283</v>
      </c>
      <c r="D36" s="113" t="s">
        <v>25</v>
      </c>
      <c r="E36" s="107">
        <v>465</v>
      </c>
      <c r="F36" s="108"/>
      <c r="G36" s="108">
        <f t="shared" si="7"/>
        <v>0</v>
      </c>
    </row>
    <row r="37" spans="1:7" s="109" customFormat="1" ht="63.75" hidden="1" outlineLevel="1">
      <c r="A37" s="98" t="str">
        <f t="shared" si="5"/>
        <v>A.8.1.1.2.S.3</v>
      </c>
      <c r="B37" s="126" t="s">
        <v>208</v>
      </c>
      <c r="C37" s="127" t="s">
        <v>3535</v>
      </c>
      <c r="D37" s="113" t="s">
        <v>22</v>
      </c>
      <c r="E37" s="107">
        <v>200</v>
      </c>
      <c r="F37" s="108"/>
      <c r="G37" s="108">
        <f t="shared" si="1"/>
        <v>0</v>
      </c>
    </row>
    <row r="38" spans="1:7" s="109" customFormat="1" ht="178.5" hidden="1" outlineLevel="1">
      <c r="A38" s="98" t="str">
        <f t="shared" si="5"/>
        <v>A.8.1.1.2.S.4</v>
      </c>
      <c r="B38" s="126" t="s">
        <v>209</v>
      </c>
      <c r="C38" s="115" t="s">
        <v>427</v>
      </c>
      <c r="D38" s="128" t="s">
        <v>24</v>
      </c>
      <c r="E38" s="107">
        <v>10395</v>
      </c>
      <c r="F38" s="108"/>
      <c r="G38" s="108">
        <f t="shared" si="1"/>
        <v>0</v>
      </c>
    </row>
    <row r="39" spans="1:7" s="109" customFormat="1" ht="191.25" hidden="1" outlineLevel="1">
      <c r="A39" s="98" t="str">
        <f t="shared" si="5"/>
        <v>A.8.1.1.2.S.5</v>
      </c>
      <c r="B39" s="126" t="s">
        <v>213</v>
      </c>
      <c r="C39" s="115" t="s">
        <v>426</v>
      </c>
      <c r="D39" s="128" t="s">
        <v>24</v>
      </c>
      <c r="E39" s="107">
        <v>379</v>
      </c>
      <c r="F39" s="108"/>
      <c r="G39" s="108">
        <f t="shared" si="1"/>
        <v>0</v>
      </c>
    </row>
    <row r="40" spans="1:7" s="109" customFormat="1" ht="76.5" hidden="1" outlineLevel="1">
      <c r="A40" s="98" t="str">
        <f t="shared" si="5"/>
        <v>A.8.1.1.2.S.6</v>
      </c>
      <c r="B40" s="126" t="s">
        <v>214</v>
      </c>
      <c r="C40" s="115" t="s">
        <v>542</v>
      </c>
      <c r="D40" s="128" t="s">
        <v>24</v>
      </c>
      <c r="E40" s="107">
        <v>1270</v>
      </c>
      <c r="F40" s="108"/>
      <c r="G40" s="108">
        <f t="shared" si="1"/>
        <v>0</v>
      </c>
    </row>
    <row r="41" spans="1:7" s="109" customFormat="1" ht="89.25" hidden="1" outlineLevel="1">
      <c r="A41" s="98" t="str">
        <f t="shared" si="5"/>
        <v>A.8.1.1.2.S.7</v>
      </c>
      <c r="B41" s="126" t="s">
        <v>215</v>
      </c>
      <c r="C41" s="129" t="s">
        <v>199</v>
      </c>
      <c r="D41" s="128"/>
      <c r="E41" s="107"/>
      <c r="F41" s="108"/>
      <c r="G41" s="108"/>
    </row>
    <row r="42" spans="1:7" s="109" customFormat="1" ht="15" hidden="1" outlineLevel="1">
      <c r="A42" s="98" t="str">
        <f t="shared" si="5"/>
        <v>A.8.1.1.2.S.7.1</v>
      </c>
      <c r="B42" s="126" t="s">
        <v>364</v>
      </c>
      <c r="C42" s="115" t="s">
        <v>196</v>
      </c>
      <c r="D42" s="128" t="s">
        <v>24</v>
      </c>
      <c r="E42" s="107">
        <v>359</v>
      </c>
      <c r="F42" s="108"/>
      <c r="G42" s="108">
        <f aca="true" t="shared" si="8" ref="G42:G43">E42*F42</f>
        <v>0</v>
      </c>
    </row>
    <row r="43" spans="1:7" s="109" customFormat="1" ht="15" hidden="1" outlineLevel="1">
      <c r="A43" s="98" t="str">
        <f t="shared" si="5"/>
        <v>A.8.1.1.2.S.7.2</v>
      </c>
      <c r="B43" s="126" t="s">
        <v>365</v>
      </c>
      <c r="C43" s="115" t="s">
        <v>197</v>
      </c>
      <c r="D43" s="128" t="s">
        <v>24</v>
      </c>
      <c r="E43" s="107">
        <v>287</v>
      </c>
      <c r="F43" s="108"/>
      <c r="G43" s="108">
        <f t="shared" si="8"/>
        <v>0</v>
      </c>
    </row>
    <row r="44" spans="1:7" s="109" customFormat="1" ht="51" hidden="1" outlineLevel="1">
      <c r="A44" s="98" t="str">
        <f t="shared" si="5"/>
        <v>A.8.1.1.2.S.8</v>
      </c>
      <c r="B44" s="126" t="s">
        <v>216</v>
      </c>
      <c r="C44" s="112" t="s">
        <v>2845</v>
      </c>
      <c r="D44" s="128" t="s">
        <v>24</v>
      </c>
      <c r="E44" s="107">
        <v>369</v>
      </c>
      <c r="F44" s="108"/>
      <c r="G44" s="108">
        <f t="shared" si="1"/>
        <v>0</v>
      </c>
    </row>
    <row r="45" spans="1:7" s="109" customFormat="1" ht="51" hidden="1" outlineLevel="1">
      <c r="A45" s="98" t="str">
        <f t="shared" si="5"/>
        <v>A.8.1.1.2.S.9</v>
      </c>
      <c r="B45" s="126" t="s">
        <v>217</v>
      </c>
      <c r="C45" s="127" t="s">
        <v>3137</v>
      </c>
      <c r="D45" s="128" t="s">
        <v>24</v>
      </c>
      <c r="E45" s="107">
        <v>2613</v>
      </c>
      <c r="F45" s="108"/>
      <c r="G45" s="108">
        <f t="shared" si="1"/>
        <v>0</v>
      </c>
    </row>
    <row r="46" spans="1:7" s="109" customFormat="1" ht="63.75" hidden="1" outlineLevel="1">
      <c r="A46" s="98" t="str">
        <f t="shared" si="5"/>
        <v>A.8.1.1.2.S.10</v>
      </c>
      <c r="B46" s="126" t="s">
        <v>218</v>
      </c>
      <c r="C46" s="112" t="s">
        <v>2861</v>
      </c>
      <c r="D46" s="128" t="s">
        <v>24</v>
      </c>
      <c r="E46" s="107">
        <v>25</v>
      </c>
      <c r="F46" s="108"/>
      <c r="G46" s="108">
        <f t="shared" si="1"/>
        <v>0</v>
      </c>
    </row>
    <row r="47" spans="1:7" s="109" customFormat="1" ht="76.5" hidden="1" outlineLevel="1">
      <c r="A47" s="98" t="str">
        <f t="shared" si="5"/>
        <v>A.8.1.1.2.S.11</v>
      </c>
      <c r="B47" s="126" t="s">
        <v>219</v>
      </c>
      <c r="C47" s="127" t="s">
        <v>2876</v>
      </c>
      <c r="D47" s="128" t="s">
        <v>24</v>
      </c>
      <c r="E47" s="107">
        <v>866</v>
      </c>
      <c r="F47" s="108"/>
      <c r="G47" s="108">
        <f t="shared" si="1"/>
        <v>0</v>
      </c>
    </row>
    <row r="48" spans="1:7" s="109" customFormat="1" ht="89.25" hidden="1" outlineLevel="1">
      <c r="A48" s="98" t="str">
        <f t="shared" si="5"/>
        <v>A.8.1.1.2.S.12</v>
      </c>
      <c r="B48" s="126" t="s">
        <v>220</v>
      </c>
      <c r="C48" s="129" t="s">
        <v>3556</v>
      </c>
      <c r="D48" s="128"/>
      <c r="E48" s="107"/>
      <c r="F48" s="108"/>
      <c r="G48" s="108"/>
    </row>
    <row r="49" spans="1:7" s="109" customFormat="1" ht="15" hidden="1" outlineLevel="1">
      <c r="A49" s="98" t="str">
        <f t="shared" si="5"/>
        <v>A.8.1.1.2.S.12.1</v>
      </c>
      <c r="B49" s="126" t="s">
        <v>300</v>
      </c>
      <c r="C49" s="112" t="s">
        <v>176</v>
      </c>
      <c r="D49" s="128" t="s">
        <v>24</v>
      </c>
      <c r="E49" s="107">
        <v>2683</v>
      </c>
      <c r="F49" s="108"/>
      <c r="G49" s="108">
        <f t="shared" si="1"/>
        <v>0</v>
      </c>
    </row>
    <row r="50" spans="1:7" s="109" customFormat="1" ht="15" hidden="1" outlineLevel="1">
      <c r="A50" s="98" t="str">
        <f t="shared" si="5"/>
        <v>A.8.1.1.2.S.12.2</v>
      </c>
      <c r="B50" s="126" t="s">
        <v>301</v>
      </c>
      <c r="C50" s="112" t="s">
        <v>177</v>
      </c>
      <c r="D50" s="128" t="s">
        <v>24</v>
      </c>
      <c r="E50" s="107">
        <v>2491</v>
      </c>
      <c r="F50" s="108"/>
      <c r="G50" s="108">
        <f t="shared" si="1"/>
        <v>0</v>
      </c>
    </row>
    <row r="51" spans="1:7" s="109" customFormat="1" ht="76.5" hidden="1" outlineLevel="1">
      <c r="A51" s="98" t="str">
        <f t="shared" si="5"/>
        <v>A.8.1.1.2.S.13</v>
      </c>
      <c r="B51" s="126" t="s">
        <v>221</v>
      </c>
      <c r="C51" s="112" t="s">
        <v>2896</v>
      </c>
      <c r="D51" s="128" t="s">
        <v>24</v>
      </c>
      <c r="E51" s="107">
        <v>12</v>
      </c>
      <c r="F51" s="108"/>
      <c r="G51" s="108">
        <f t="shared" si="1"/>
        <v>0</v>
      </c>
    </row>
    <row r="52" spans="1:7" s="109" customFormat="1" ht="114.75" hidden="1" outlineLevel="1">
      <c r="A52" s="98" t="str">
        <f t="shared" si="5"/>
        <v>A.8.1.1.2.S.14</v>
      </c>
      <c r="B52" s="126" t="s">
        <v>222</v>
      </c>
      <c r="C52" s="112" t="s">
        <v>3560</v>
      </c>
      <c r="D52" s="128"/>
      <c r="E52" s="130"/>
      <c r="F52" s="108"/>
      <c r="G52" s="108"/>
    </row>
    <row r="53" spans="1:7" s="109" customFormat="1" ht="15" hidden="1" outlineLevel="1">
      <c r="A53" s="98" t="str">
        <f t="shared" si="5"/>
        <v>A.8.1.1.2.S.14.1</v>
      </c>
      <c r="B53" s="126" t="s">
        <v>406</v>
      </c>
      <c r="C53" s="112" t="s">
        <v>170</v>
      </c>
      <c r="D53" s="128" t="s">
        <v>24</v>
      </c>
      <c r="E53" s="107">
        <v>1349</v>
      </c>
      <c r="F53" s="108"/>
      <c r="G53" s="108">
        <f t="shared" si="1"/>
        <v>0</v>
      </c>
    </row>
    <row r="54" spans="1:7" s="109" customFormat="1" ht="15" hidden="1" outlineLevel="1">
      <c r="A54" s="98" t="str">
        <f t="shared" si="5"/>
        <v>A.8.1.1.2.S.14.2</v>
      </c>
      <c r="B54" s="126" t="s">
        <v>407</v>
      </c>
      <c r="C54" s="112" t="s">
        <v>171</v>
      </c>
      <c r="D54" s="128" t="s">
        <v>24</v>
      </c>
      <c r="E54" s="107">
        <v>1113</v>
      </c>
      <c r="F54" s="108"/>
      <c r="G54" s="108">
        <f t="shared" si="1"/>
        <v>0</v>
      </c>
    </row>
    <row r="55" spans="1:7" s="109" customFormat="1" ht="76.5" hidden="1" outlineLevel="1">
      <c r="A55" s="98" t="str">
        <f t="shared" si="5"/>
        <v>A.8.1.1.2.S.15</v>
      </c>
      <c r="B55" s="126" t="s">
        <v>223</v>
      </c>
      <c r="C55" s="122" t="s">
        <v>409</v>
      </c>
      <c r="D55" s="123" t="s">
        <v>24</v>
      </c>
      <c r="E55" s="107">
        <v>50</v>
      </c>
      <c r="F55" s="108"/>
      <c r="G55" s="108">
        <f t="shared" si="1"/>
        <v>0</v>
      </c>
    </row>
    <row r="56" spans="1:7" s="109" customFormat="1" ht="76.5" hidden="1" outlineLevel="1">
      <c r="A56" s="98" t="str">
        <f t="shared" si="5"/>
        <v>A.8.1.1.2.S.16</v>
      </c>
      <c r="B56" s="126" t="s">
        <v>224</v>
      </c>
      <c r="C56" s="112" t="s">
        <v>3538</v>
      </c>
      <c r="D56" s="128" t="s">
        <v>24</v>
      </c>
      <c r="E56" s="107">
        <v>66</v>
      </c>
      <c r="F56" s="108"/>
      <c r="G56" s="108">
        <f t="shared" si="1"/>
        <v>0</v>
      </c>
    </row>
    <row r="57" spans="1:7" s="109" customFormat="1" ht="51" hidden="1" outlineLevel="1">
      <c r="A57" s="98" t="str">
        <f t="shared" si="5"/>
        <v>A.8.1.1.2.S.17</v>
      </c>
      <c r="B57" s="126" t="s">
        <v>225</v>
      </c>
      <c r="C57" s="129" t="s">
        <v>212</v>
      </c>
      <c r="D57" s="128" t="s">
        <v>25</v>
      </c>
      <c r="E57" s="107">
        <f>(2250-776)*0.5</f>
        <v>737</v>
      </c>
      <c r="F57" s="108"/>
      <c r="G57" s="108">
        <f t="shared" si="1"/>
        <v>0</v>
      </c>
    </row>
    <row r="58" spans="1:7" s="109" customFormat="1" ht="63.75" hidden="1" outlineLevel="1">
      <c r="A58" s="98" t="str">
        <f t="shared" si="5"/>
        <v>A.8.1.1.2.S.18</v>
      </c>
      <c r="B58" s="126" t="s">
        <v>259</v>
      </c>
      <c r="C58" s="129" t="s">
        <v>179</v>
      </c>
      <c r="D58" s="128" t="s">
        <v>25</v>
      </c>
      <c r="E58" s="107">
        <v>165</v>
      </c>
      <c r="F58" s="108"/>
      <c r="G58" s="108">
        <f t="shared" si="1"/>
        <v>0</v>
      </c>
    </row>
    <row r="59" spans="1:7" s="109" customFormat="1" ht="153" hidden="1" outlineLevel="1">
      <c r="A59" s="98" t="str">
        <f t="shared" si="5"/>
        <v>A.8.1.1.2.S.19</v>
      </c>
      <c r="B59" s="126" t="s">
        <v>332</v>
      </c>
      <c r="C59" s="129" t="s">
        <v>211</v>
      </c>
      <c r="D59" s="128" t="s">
        <v>24</v>
      </c>
      <c r="E59" s="107">
        <v>11792</v>
      </c>
      <c r="F59" s="108"/>
      <c r="G59" s="108">
        <f t="shared" si="1"/>
        <v>0</v>
      </c>
    </row>
    <row r="60" spans="1:7" s="109" customFormat="1" ht="51" hidden="1" outlineLevel="1">
      <c r="A60" s="98" t="str">
        <f t="shared" si="5"/>
        <v>A.8.1.1.2.S.20</v>
      </c>
      <c r="B60" s="126" t="s">
        <v>333</v>
      </c>
      <c r="C60" s="254" t="s">
        <v>2863</v>
      </c>
      <c r="D60" s="128" t="s">
        <v>24</v>
      </c>
      <c r="E60" s="107">
        <v>177</v>
      </c>
      <c r="F60" s="108"/>
      <c r="G60" s="108">
        <f t="shared" si="1"/>
        <v>0</v>
      </c>
    </row>
    <row r="61" spans="1:7" s="97" customFormat="1" ht="15" collapsed="1">
      <c r="A61" s="90" t="str">
        <f aca="true" t="shared" si="9" ref="A61">B61</f>
        <v>A.8.1.1.3</v>
      </c>
      <c r="B61" s="91" t="s">
        <v>838</v>
      </c>
      <c r="C61" s="92" t="s">
        <v>19</v>
      </c>
      <c r="D61" s="93"/>
      <c r="E61" s="94"/>
      <c r="F61" s="95"/>
      <c r="G61" s="96"/>
    </row>
    <row r="62" spans="1:7" s="109" customFormat="1" ht="178.5" hidden="1" outlineLevel="1">
      <c r="A62" s="98" t="str">
        <f>""&amp;$B$61&amp;"."&amp;B62&amp;""</f>
        <v>A.8.1.1.3.S.1</v>
      </c>
      <c r="B62" s="126" t="s">
        <v>206</v>
      </c>
      <c r="C62" s="120" t="s">
        <v>3118</v>
      </c>
      <c r="D62" s="119"/>
      <c r="E62" s="132"/>
      <c r="F62" s="108"/>
      <c r="G62" s="108"/>
    </row>
    <row r="63" spans="1:7" s="109" customFormat="1" ht="15" hidden="1" outlineLevel="1">
      <c r="A63" s="98" t="str">
        <f aca="true" t="shared" si="10" ref="A63:A87">""&amp;$B$61&amp;"."&amp;B63&amp;""</f>
        <v>A.8.1.1.3.S.1.1</v>
      </c>
      <c r="B63" s="126" t="s">
        <v>226</v>
      </c>
      <c r="C63" s="120" t="s">
        <v>452</v>
      </c>
      <c r="D63" s="119"/>
      <c r="E63" s="132"/>
      <c r="F63" s="108"/>
      <c r="G63" s="108"/>
    </row>
    <row r="64" spans="1:7" s="109" customFormat="1" ht="25.5" hidden="1" outlineLevel="1">
      <c r="A64" s="98" t="str">
        <f t="shared" si="10"/>
        <v>A.8.1.1.3.S.1.1.1</v>
      </c>
      <c r="B64" s="126" t="s">
        <v>237</v>
      </c>
      <c r="C64" s="112" t="s">
        <v>417</v>
      </c>
      <c r="D64" s="119" t="s">
        <v>90</v>
      </c>
      <c r="E64" s="107">
        <v>25</v>
      </c>
      <c r="F64" s="108"/>
      <c r="G64" s="108">
        <f aca="true" t="shared" si="11" ref="G64:G66">E64*F64</f>
        <v>0</v>
      </c>
    </row>
    <row r="65" spans="1:7" s="109" customFormat="1" ht="38.25" hidden="1" outlineLevel="1">
      <c r="A65" s="98" t="str">
        <f t="shared" si="10"/>
        <v>A.8.1.1.3.S.1.1.2</v>
      </c>
      <c r="B65" s="126" t="s">
        <v>238</v>
      </c>
      <c r="C65" s="112" t="s">
        <v>421</v>
      </c>
      <c r="D65" s="119" t="s">
        <v>90</v>
      </c>
      <c r="E65" s="107">
        <v>11</v>
      </c>
      <c r="F65" s="108"/>
      <c r="G65" s="108">
        <f t="shared" si="11"/>
        <v>0</v>
      </c>
    </row>
    <row r="66" spans="1:7" s="109" customFormat="1" ht="38.25" hidden="1" outlineLevel="1">
      <c r="A66" s="98" t="str">
        <f t="shared" si="10"/>
        <v>A.8.1.1.3.S.1.1.3</v>
      </c>
      <c r="B66" s="126" t="s">
        <v>239</v>
      </c>
      <c r="C66" s="112" t="s">
        <v>839</v>
      </c>
      <c r="D66" s="119" t="s">
        <v>90</v>
      </c>
      <c r="E66" s="107">
        <v>7</v>
      </c>
      <c r="F66" s="108"/>
      <c r="G66" s="108">
        <f t="shared" si="11"/>
        <v>0</v>
      </c>
    </row>
    <row r="67" spans="1:7" s="109" customFormat="1" ht="76.5" hidden="1" outlineLevel="1">
      <c r="A67" s="98" t="str">
        <f t="shared" si="10"/>
        <v>A.8.1.1.3.S.2</v>
      </c>
      <c r="B67" s="126" t="s">
        <v>207</v>
      </c>
      <c r="C67" s="112" t="s">
        <v>3458</v>
      </c>
      <c r="D67" s="113"/>
      <c r="E67" s="107"/>
      <c r="F67" s="108"/>
      <c r="G67" s="108"/>
    </row>
    <row r="68" spans="1:7" s="109" customFormat="1" ht="25.5" hidden="1" outlineLevel="1">
      <c r="A68" s="98" t="str">
        <f t="shared" si="10"/>
        <v>A.8.1.1.3.S.2.1</v>
      </c>
      <c r="B68" s="126" t="s">
        <v>228</v>
      </c>
      <c r="C68" s="260" t="s">
        <v>3250</v>
      </c>
      <c r="D68" s="119" t="s">
        <v>90</v>
      </c>
      <c r="E68" s="107">
        <v>15</v>
      </c>
      <c r="F68" s="108"/>
      <c r="G68" s="108">
        <f aca="true" t="shared" si="12" ref="G68:G83">E68*F68</f>
        <v>0</v>
      </c>
    </row>
    <row r="69" spans="1:7" s="109" customFormat="1" ht="15" hidden="1" outlineLevel="1">
      <c r="A69" s="98" t="str">
        <f t="shared" si="10"/>
        <v>A.8.1.1.3.S.2.2</v>
      </c>
      <c r="B69" s="126" t="s">
        <v>261</v>
      </c>
      <c r="C69" s="260" t="s">
        <v>840</v>
      </c>
      <c r="D69" s="119" t="s">
        <v>90</v>
      </c>
      <c r="E69" s="107">
        <v>132</v>
      </c>
      <c r="F69" s="108"/>
      <c r="G69" s="108">
        <f t="shared" si="12"/>
        <v>0</v>
      </c>
    </row>
    <row r="70" spans="1:7" s="109" customFormat="1" ht="38.25" hidden="1" outlineLevel="1">
      <c r="A70" s="98" t="str">
        <f t="shared" si="10"/>
        <v>A.8.1.1.3.S.3</v>
      </c>
      <c r="B70" s="126" t="s">
        <v>208</v>
      </c>
      <c r="C70" s="120" t="s">
        <v>2884</v>
      </c>
      <c r="D70" s="134" t="s">
        <v>24</v>
      </c>
      <c r="E70" s="107">
        <v>25</v>
      </c>
      <c r="F70" s="108"/>
      <c r="G70" s="108">
        <f>E70*F70</f>
        <v>0</v>
      </c>
    </row>
    <row r="71" spans="1:7" s="109" customFormat="1" ht="89.25" hidden="1" outlineLevel="1">
      <c r="A71" s="98" t="str">
        <f t="shared" si="10"/>
        <v>A.8.1.1.3.S.4</v>
      </c>
      <c r="B71" s="126" t="s">
        <v>209</v>
      </c>
      <c r="C71" s="127" t="s">
        <v>3554</v>
      </c>
      <c r="D71" s="134" t="s">
        <v>24</v>
      </c>
      <c r="E71" s="107">
        <v>10</v>
      </c>
      <c r="F71" s="108"/>
      <c r="G71" s="108">
        <f t="shared" si="12"/>
        <v>0</v>
      </c>
    </row>
    <row r="72" spans="1:7" s="109" customFormat="1" ht="76.5" hidden="1" outlineLevel="1">
      <c r="A72" s="98" t="str">
        <f t="shared" si="10"/>
        <v>A.8.1.1.3.S.5</v>
      </c>
      <c r="B72" s="126" t="s">
        <v>213</v>
      </c>
      <c r="C72" s="120" t="s">
        <v>169</v>
      </c>
      <c r="D72" s="119" t="s">
        <v>91</v>
      </c>
      <c r="E72" s="107">
        <v>2</v>
      </c>
      <c r="F72" s="108"/>
      <c r="G72" s="108">
        <f t="shared" si="12"/>
        <v>0</v>
      </c>
    </row>
    <row r="73" spans="1:7" s="109" customFormat="1" ht="153" hidden="1" outlineLevel="1">
      <c r="A73" s="98" t="str">
        <f t="shared" si="10"/>
        <v>A.8.1.1.3.S.6</v>
      </c>
      <c r="B73" s="126" t="s">
        <v>214</v>
      </c>
      <c r="C73" s="127" t="s">
        <v>3550</v>
      </c>
      <c r="D73" s="135" t="s">
        <v>25</v>
      </c>
      <c r="E73" s="107">
        <v>315</v>
      </c>
      <c r="F73" s="108"/>
      <c r="G73" s="108">
        <f t="shared" si="12"/>
        <v>0</v>
      </c>
    </row>
    <row r="74" spans="1:7" s="109" customFormat="1" ht="102" hidden="1" outlineLevel="1">
      <c r="A74" s="98" t="str">
        <f t="shared" si="10"/>
        <v>A.8.1.1.3.S.7</v>
      </c>
      <c r="B74" s="126" t="s">
        <v>215</v>
      </c>
      <c r="C74" s="127" t="s">
        <v>3565</v>
      </c>
      <c r="D74" s="135" t="s">
        <v>25</v>
      </c>
      <c r="E74" s="107">
        <v>10</v>
      </c>
      <c r="F74" s="108"/>
      <c r="G74" s="108">
        <f t="shared" si="12"/>
        <v>0</v>
      </c>
    </row>
    <row r="75" spans="1:7" s="109" customFormat="1" ht="89.25" hidden="1" outlineLevel="1">
      <c r="A75" s="98" t="str">
        <f t="shared" si="10"/>
        <v>A.8.1.1.3.S.8</v>
      </c>
      <c r="B75" s="126" t="s">
        <v>216</v>
      </c>
      <c r="C75" s="127" t="s">
        <v>2898</v>
      </c>
      <c r="D75" s="135" t="s">
        <v>25</v>
      </c>
      <c r="E75" s="107">
        <v>10</v>
      </c>
      <c r="F75" s="108"/>
      <c r="G75" s="108">
        <f t="shared" si="12"/>
        <v>0</v>
      </c>
    </row>
    <row r="76" spans="1:7" s="109" customFormat="1" ht="140.25" hidden="1" outlineLevel="1">
      <c r="A76" s="98" t="str">
        <f t="shared" si="10"/>
        <v>A.8.1.1.3.S.9</v>
      </c>
      <c r="B76" s="126" t="s">
        <v>217</v>
      </c>
      <c r="C76" s="127" t="s">
        <v>3552</v>
      </c>
      <c r="D76" s="135"/>
      <c r="E76" s="107"/>
      <c r="F76" s="108"/>
      <c r="G76" s="108"/>
    </row>
    <row r="77" spans="1:7" s="109" customFormat="1" ht="15" hidden="1" outlineLevel="1">
      <c r="A77" s="98" t="str">
        <f t="shared" si="10"/>
        <v>A.8.1.1.3.S.9.1</v>
      </c>
      <c r="B77" s="126" t="s">
        <v>309</v>
      </c>
      <c r="C77" s="127" t="s">
        <v>286</v>
      </c>
      <c r="D77" s="135" t="s">
        <v>25</v>
      </c>
      <c r="E77" s="107">
        <v>150</v>
      </c>
      <c r="F77" s="108"/>
      <c r="G77" s="108">
        <f aca="true" t="shared" si="13" ref="G77">E77*F77</f>
        <v>0</v>
      </c>
    </row>
    <row r="78" spans="1:7" s="109" customFormat="1" ht="89.25" hidden="1" outlineLevel="1">
      <c r="A78" s="98" t="str">
        <f t="shared" si="10"/>
        <v>A.8.1.1.3.S.10</v>
      </c>
      <c r="B78" s="126" t="s">
        <v>218</v>
      </c>
      <c r="C78" s="127" t="s">
        <v>3541</v>
      </c>
      <c r="D78" s="113"/>
      <c r="E78" s="107"/>
      <c r="F78" s="108"/>
      <c r="G78" s="108"/>
    </row>
    <row r="79" spans="1:7" s="109" customFormat="1" ht="15" hidden="1" outlineLevel="1">
      <c r="A79" s="98" t="str">
        <f t="shared" si="10"/>
        <v>A.8.1.1.3.S.10.1</v>
      </c>
      <c r="B79" s="126" t="s">
        <v>312</v>
      </c>
      <c r="C79" s="133" t="s">
        <v>3543</v>
      </c>
      <c r="D79" s="113" t="s">
        <v>22</v>
      </c>
      <c r="E79" s="107">
        <v>200</v>
      </c>
      <c r="F79" s="108"/>
      <c r="G79" s="108">
        <f t="shared" si="12"/>
        <v>0</v>
      </c>
    </row>
    <row r="80" spans="1:7" s="109" customFormat="1" ht="76.5" hidden="1" outlineLevel="1">
      <c r="A80" s="98" t="str">
        <f t="shared" si="10"/>
        <v>A.8.1.1.3.S.11</v>
      </c>
      <c r="B80" s="126" t="s">
        <v>219</v>
      </c>
      <c r="C80" s="105" t="s">
        <v>547</v>
      </c>
      <c r="D80" s="106" t="s">
        <v>25</v>
      </c>
      <c r="E80" s="107">
        <v>165</v>
      </c>
      <c r="F80" s="108"/>
      <c r="G80" s="108">
        <f>E80*F80</f>
        <v>0</v>
      </c>
    </row>
    <row r="81" spans="1:7" s="109" customFormat="1" ht="89.25" hidden="1" outlineLevel="1">
      <c r="A81" s="98" t="str">
        <f t="shared" si="10"/>
        <v>A.8.1.1.3.S.12</v>
      </c>
      <c r="B81" s="126" t="s">
        <v>220</v>
      </c>
      <c r="C81" s="120" t="s">
        <v>200</v>
      </c>
      <c r="D81" s="136"/>
      <c r="E81" s="107"/>
      <c r="F81" s="108"/>
      <c r="G81" s="108"/>
    </row>
    <row r="82" spans="1:7" s="109" customFormat="1" ht="15" hidden="1" outlineLevel="1">
      <c r="A82" s="98" t="str">
        <f t="shared" si="10"/>
        <v>A.8.1.1.3.S.12.1</v>
      </c>
      <c r="B82" s="126" t="s">
        <v>300</v>
      </c>
      <c r="C82" s="120" t="s">
        <v>202</v>
      </c>
      <c r="D82" s="136" t="s">
        <v>90</v>
      </c>
      <c r="E82" s="107">
        <v>1</v>
      </c>
      <c r="F82" s="108"/>
      <c r="G82" s="108">
        <f>E82*F82</f>
        <v>0</v>
      </c>
    </row>
    <row r="83" spans="1:7" s="109" customFormat="1" ht="127.5" hidden="1" outlineLevel="1">
      <c r="A83" s="98" t="str">
        <f t="shared" si="10"/>
        <v>A.8.1.1.3.S.13</v>
      </c>
      <c r="B83" s="126" t="s">
        <v>221</v>
      </c>
      <c r="C83" s="120" t="s">
        <v>203</v>
      </c>
      <c r="D83" s="136" t="s">
        <v>22</v>
      </c>
      <c r="E83" s="107">
        <v>12</v>
      </c>
      <c r="F83" s="108"/>
      <c r="G83" s="108">
        <f t="shared" si="12"/>
        <v>0</v>
      </c>
    </row>
    <row r="84" spans="1:7" s="109" customFormat="1" ht="142.5" hidden="1" outlineLevel="1">
      <c r="A84" s="98" t="str">
        <f t="shared" si="10"/>
        <v>A.8.1.1.3.S.14</v>
      </c>
      <c r="B84" s="126" t="s">
        <v>222</v>
      </c>
      <c r="C84" s="261" t="s">
        <v>3253</v>
      </c>
      <c r="D84" s="119"/>
      <c r="E84" s="132"/>
      <c r="F84" s="108"/>
      <c r="G84" s="108"/>
    </row>
    <row r="85" spans="1:7" s="109" customFormat="1" ht="15" hidden="1" outlineLevel="1">
      <c r="A85" s="98" t="str">
        <f t="shared" si="10"/>
        <v>A.8.1.1.3.S.14.1</v>
      </c>
      <c r="B85" s="126" t="s">
        <v>406</v>
      </c>
      <c r="C85" s="261" t="s">
        <v>3251</v>
      </c>
      <c r="D85" s="119" t="s">
        <v>90</v>
      </c>
      <c r="E85" s="107">
        <v>6</v>
      </c>
      <c r="F85" s="108"/>
      <c r="G85" s="108"/>
    </row>
    <row r="86" spans="1:7" s="109" customFormat="1" ht="15" hidden="1" outlineLevel="1">
      <c r="A86" s="98" t="str">
        <f t="shared" si="10"/>
        <v>A.8.1.1.3.S.14.2</v>
      </c>
      <c r="B86" s="126" t="s">
        <v>407</v>
      </c>
      <c r="C86" s="261" t="s">
        <v>3252</v>
      </c>
      <c r="D86" s="119" t="s">
        <v>90</v>
      </c>
      <c r="E86" s="107">
        <v>1</v>
      </c>
      <c r="F86" s="108"/>
      <c r="G86" s="108"/>
    </row>
    <row r="87" spans="1:7" s="663" customFormat="1" ht="51" hidden="1" outlineLevel="1">
      <c r="A87" s="98" t="str">
        <f t="shared" si="10"/>
        <v>A.8.1.1.3.S.15</v>
      </c>
      <c r="B87" s="126" t="s">
        <v>223</v>
      </c>
      <c r="C87" s="664" t="s">
        <v>3595</v>
      </c>
      <c r="D87" s="665" t="s">
        <v>90</v>
      </c>
      <c r="E87" s="661">
        <v>7</v>
      </c>
      <c r="F87" s="662"/>
      <c r="G87" s="662">
        <f aca="true" t="shared" si="14" ref="G87">E87*F87</f>
        <v>0</v>
      </c>
    </row>
    <row r="88" spans="1:7" s="97" customFormat="1" ht="15" collapsed="1">
      <c r="A88" s="90" t="str">
        <f aca="true" t="shared" si="15" ref="A88">B88</f>
        <v>A.8.1.1.4</v>
      </c>
      <c r="B88" s="91" t="s">
        <v>841</v>
      </c>
      <c r="C88" s="92" t="s">
        <v>20</v>
      </c>
      <c r="D88" s="93"/>
      <c r="E88" s="124"/>
      <c r="F88" s="125"/>
      <c r="G88" s="96"/>
    </row>
    <row r="89" spans="1:7" s="109" customFormat="1" ht="153" hidden="1" outlineLevel="1">
      <c r="A89" s="98" t="str">
        <f>""&amp;$B$88&amp;"."&amp;B89&amp;""</f>
        <v>A.8.1.1.4.S.1</v>
      </c>
      <c r="B89" s="126" t="s">
        <v>206</v>
      </c>
      <c r="C89" s="112" t="s">
        <v>3140</v>
      </c>
      <c r="D89" s="128"/>
      <c r="E89" s="107"/>
      <c r="F89" s="108"/>
      <c r="G89" s="108"/>
    </row>
    <row r="90" spans="1:7" s="109" customFormat="1" ht="15" hidden="1" outlineLevel="1">
      <c r="A90" s="98" t="str">
        <f aca="true" t="shared" si="16" ref="A90:A99">""&amp;$B$88&amp;"."&amp;B90&amp;""</f>
        <v>A.8.1.1.4.S.1.1</v>
      </c>
      <c r="B90" s="126" t="s">
        <v>226</v>
      </c>
      <c r="C90" s="112" t="s">
        <v>394</v>
      </c>
      <c r="D90" s="128"/>
      <c r="E90" s="107"/>
      <c r="F90" s="108"/>
      <c r="G90" s="108"/>
    </row>
    <row r="91" spans="1:7" s="109" customFormat="1" ht="15" hidden="1" outlineLevel="1">
      <c r="A91" s="98" t="str">
        <f t="shared" si="16"/>
        <v>A.8.1.1.4.S.1.1.1</v>
      </c>
      <c r="B91" s="126" t="s">
        <v>237</v>
      </c>
      <c r="C91" s="138" t="s">
        <v>2822</v>
      </c>
      <c r="D91" s="128" t="s">
        <v>25</v>
      </c>
      <c r="E91" s="107">
        <v>2696</v>
      </c>
      <c r="F91" s="108"/>
      <c r="G91" s="108">
        <f aca="true" t="shared" si="17" ref="G91:G92">E91*F91</f>
        <v>0</v>
      </c>
    </row>
    <row r="92" spans="1:7" s="109" customFormat="1" ht="15" hidden="1" outlineLevel="1">
      <c r="A92" s="98" t="str">
        <f t="shared" si="16"/>
        <v>A.8.1.1.4.S.1.1.2</v>
      </c>
      <c r="B92" s="126" t="s">
        <v>238</v>
      </c>
      <c r="C92" s="138" t="s">
        <v>336</v>
      </c>
      <c r="D92" s="128" t="s">
        <v>25</v>
      </c>
      <c r="E92" s="107">
        <v>2696</v>
      </c>
      <c r="F92" s="108"/>
      <c r="G92" s="108">
        <f t="shared" si="17"/>
        <v>0</v>
      </c>
    </row>
    <row r="93" spans="1:7" s="109" customFormat="1" ht="15" hidden="1" outlineLevel="1">
      <c r="A93" s="98" t="str">
        <f t="shared" si="16"/>
        <v>A.8.1.1.4.S.1.2</v>
      </c>
      <c r="B93" s="126" t="s">
        <v>227</v>
      </c>
      <c r="C93" s="112" t="s">
        <v>395</v>
      </c>
      <c r="D93" s="128"/>
      <c r="E93" s="107"/>
      <c r="F93" s="108"/>
      <c r="G93" s="108"/>
    </row>
    <row r="94" spans="1:7" s="109" customFormat="1" ht="15" hidden="1" outlineLevel="1">
      <c r="A94" s="98" t="str">
        <f t="shared" si="16"/>
        <v>A.8.1.1.4.S.1.2.1</v>
      </c>
      <c r="B94" s="126" t="s">
        <v>262</v>
      </c>
      <c r="C94" s="138" t="s">
        <v>842</v>
      </c>
      <c r="D94" s="128" t="s">
        <v>25</v>
      </c>
      <c r="E94" s="107">
        <v>2340</v>
      </c>
      <c r="F94" s="108"/>
      <c r="G94" s="108">
        <f aca="true" t="shared" si="18" ref="G94:G95">E94*F94</f>
        <v>0</v>
      </c>
    </row>
    <row r="95" spans="1:7" s="109" customFormat="1" ht="15" hidden="1" outlineLevel="1">
      <c r="A95" s="98" t="str">
        <f t="shared" si="16"/>
        <v>A.8.1.1.4.S.1.2.2</v>
      </c>
      <c r="B95" s="126" t="s">
        <v>263</v>
      </c>
      <c r="C95" s="138" t="s">
        <v>337</v>
      </c>
      <c r="D95" s="128" t="s">
        <v>25</v>
      </c>
      <c r="E95" s="107">
        <v>2340</v>
      </c>
      <c r="F95" s="108"/>
      <c r="G95" s="108">
        <f t="shared" si="18"/>
        <v>0</v>
      </c>
    </row>
    <row r="96" spans="1:7" s="109" customFormat="1" ht="127.5" hidden="1" outlineLevel="1">
      <c r="A96" s="98" t="str">
        <f t="shared" si="16"/>
        <v>A.8.1.1.4.S.2</v>
      </c>
      <c r="B96" s="126" t="s">
        <v>207</v>
      </c>
      <c r="C96" s="112" t="s">
        <v>2890</v>
      </c>
      <c r="D96" s="128"/>
      <c r="E96" s="107"/>
      <c r="F96" s="108"/>
      <c r="G96" s="108"/>
    </row>
    <row r="97" spans="1:7" s="109" customFormat="1" ht="25.5" hidden="1" outlineLevel="1">
      <c r="A97" s="98" t="str">
        <f t="shared" si="16"/>
        <v>A.8.1.1.4.S.2.1</v>
      </c>
      <c r="B97" s="126" t="s">
        <v>228</v>
      </c>
      <c r="C97" s="112" t="s">
        <v>947</v>
      </c>
      <c r="D97" s="128" t="s">
        <v>25</v>
      </c>
      <c r="E97" s="107">
        <v>6080</v>
      </c>
      <c r="F97" s="108"/>
      <c r="G97" s="108">
        <f aca="true" t="shared" si="19" ref="G97">E97*F97</f>
        <v>0</v>
      </c>
    </row>
    <row r="98" spans="1:7" s="109" customFormat="1" ht="114.75" hidden="1" outlineLevel="1">
      <c r="A98" s="98" t="str">
        <f t="shared" si="16"/>
        <v>A.8.1.1.4.S.3</v>
      </c>
      <c r="B98" s="126" t="s">
        <v>208</v>
      </c>
      <c r="C98" s="112" t="s">
        <v>2891</v>
      </c>
      <c r="D98" s="128"/>
      <c r="E98" s="107"/>
      <c r="F98" s="108"/>
      <c r="G98" s="108"/>
    </row>
    <row r="99" spans="1:7" s="109" customFormat="1" ht="25.5" hidden="1" outlineLevel="1">
      <c r="A99" s="98" t="str">
        <f t="shared" si="16"/>
        <v>A.8.1.1.4.S.3.1</v>
      </c>
      <c r="B99" s="126" t="s">
        <v>244</v>
      </c>
      <c r="C99" s="112" t="s">
        <v>338</v>
      </c>
      <c r="D99" s="128" t="s">
        <v>25</v>
      </c>
      <c r="E99" s="107">
        <v>30</v>
      </c>
      <c r="F99" s="108"/>
      <c r="G99" s="108">
        <f aca="true" t="shared" si="20" ref="G99">E99*F99</f>
        <v>0</v>
      </c>
    </row>
    <row r="100" spans="1:7" s="97" customFormat="1" ht="15" collapsed="1">
      <c r="A100" s="90" t="str">
        <f aca="true" t="shared" si="21" ref="A100">B100</f>
        <v>A.8.1.1.5</v>
      </c>
      <c r="B100" s="91" t="s">
        <v>843</v>
      </c>
      <c r="C100" s="92" t="s">
        <v>2835</v>
      </c>
      <c r="D100" s="93"/>
      <c r="E100" s="94"/>
      <c r="F100" s="95"/>
      <c r="G100" s="96"/>
    </row>
    <row r="101" spans="1:7" s="109" customFormat="1" ht="63.75" hidden="1" outlineLevel="1">
      <c r="A101" s="98" t="str">
        <f aca="true" t="shared" si="22" ref="A101:A132">""&amp;$B$100&amp;"."&amp;B101&amp;""</f>
        <v>A.8.1.1.5.S.1</v>
      </c>
      <c r="B101" s="139" t="s">
        <v>206</v>
      </c>
      <c r="C101" s="140" t="s">
        <v>438</v>
      </c>
      <c r="D101" s="113"/>
      <c r="E101" s="132"/>
      <c r="F101" s="108"/>
      <c r="G101" s="108"/>
    </row>
    <row r="102" spans="1:7" s="109" customFormat="1" ht="127.5" hidden="1" outlineLevel="1">
      <c r="A102" s="98" t="str">
        <f t="shared" si="22"/>
        <v>A.8.1.1.5.S.2</v>
      </c>
      <c r="B102" s="139" t="s">
        <v>207</v>
      </c>
      <c r="C102" s="112" t="s">
        <v>3509</v>
      </c>
      <c r="D102" s="113"/>
      <c r="E102" s="132"/>
      <c r="F102" s="108"/>
      <c r="G102" s="108"/>
    </row>
    <row r="103" spans="1:7" s="109" customFormat="1" ht="15" hidden="1" outlineLevel="1">
      <c r="A103" s="98" t="str">
        <f t="shared" si="22"/>
        <v>A.8.1.1.5.S.2.1</v>
      </c>
      <c r="B103" s="139" t="s">
        <v>228</v>
      </c>
      <c r="C103" s="112" t="s">
        <v>133</v>
      </c>
      <c r="D103" s="119" t="s">
        <v>90</v>
      </c>
      <c r="E103" s="107">
        <v>55</v>
      </c>
      <c r="F103" s="108"/>
      <c r="G103" s="108">
        <f aca="true" t="shared" si="23" ref="G103:G105">E103*F103</f>
        <v>0</v>
      </c>
    </row>
    <row r="104" spans="1:7" s="109" customFormat="1" ht="15" hidden="1" outlineLevel="1">
      <c r="A104" s="98" t="str">
        <f t="shared" si="22"/>
        <v>A.8.1.1.5.S.2.2</v>
      </c>
      <c r="B104" s="139" t="s">
        <v>261</v>
      </c>
      <c r="C104" s="133" t="s">
        <v>134</v>
      </c>
      <c r="D104" s="119" t="s">
        <v>90</v>
      </c>
      <c r="E104" s="107">
        <v>7</v>
      </c>
      <c r="F104" s="108"/>
      <c r="G104" s="108">
        <f t="shared" si="23"/>
        <v>0</v>
      </c>
    </row>
    <row r="105" spans="1:7" s="109" customFormat="1" ht="15" hidden="1" outlineLevel="1">
      <c r="A105" s="98" t="str">
        <f t="shared" si="22"/>
        <v>A.8.1.1.5.S.2.3</v>
      </c>
      <c r="B105" s="139" t="s">
        <v>367</v>
      </c>
      <c r="C105" s="133" t="s">
        <v>439</v>
      </c>
      <c r="D105" s="119" t="s">
        <v>90</v>
      </c>
      <c r="E105" s="107">
        <v>35</v>
      </c>
      <c r="F105" s="108"/>
      <c r="G105" s="108">
        <f t="shared" si="23"/>
        <v>0</v>
      </c>
    </row>
    <row r="106" spans="1:7" s="109" customFormat="1" ht="114.75" hidden="1" outlineLevel="1">
      <c r="A106" s="98" t="str">
        <f t="shared" si="22"/>
        <v>A.8.1.1.5.S.3</v>
      </c>
      <c r="B106" s="139" t="s">
        <v>208</v>
      </c>
      <c r="C106" s="112" t="s">
        <v>3510</v>
      </c>
      <c r="D106" s="119"/>
      <c r="E106" s="107"/>
      <c r="F106" s="108"/>
      <c r="G106" s="108"/>
    </row>
    <row r="107" spans="1:7" s="109" customFormat="1" ht="15" hidden="1" outlineLevel="1">
      <c r="A107" s="98" t="str">
        <f t="shared" si="22"/>
        <v>A.8.1.1.5.S.3.1</v>
      </c>
      <c r="B107" s="139" t="s">
        <v>244</v>
      </c>
      <c r="C107" s="141" t="s">
        <v>844</v>
      </c>
      <c r="D107" s="119" t="s">
        <v>90</v>
      </c>
      <c r="E107" s="107">
        <v>6</v>
      </c>
      <c r="F107" s="108"/>
      <c r="G107" s="108">
        <f aca="true" t="shared" si="24" ref="G107:G108">E107*F107</f>
        <v>0</v>
      </c>
    </row>
    <row r="108" spans="1:7" s="109" customFormat="1" ht="15" hidden="1" outlineLevel="1">
      <c r="A108" s="98" t="str">
        <f t="shared" si="22"/>
        <v>A.8.1.1.5.S.3.2</v>
      </c>
      <c r="B108" s="139" t="s">
        <v>245</v>
      </c>
      <c r="C108" s="141" t="s">
        <v>845</v>
      </c>
      <c r="D108" s="119" t="s">
        <v>90</v>
      </c>
      <c r="E108" s="107">
        <v>1</v>
      </c>
      <c r="F108" s="108"/>
      <c r="G108" s="108">
        <f t="shared" si="24"/>
        <v>0</v>
      </c>
    </row>
    <row r="109" spans="1:7" s="109" customFormat="1" ht="102" hidden="1" outlineLevel="1">
      <c r="A109" s="98" t="str">
        <f t="shared" si="22"/>
        <v>A.8.1.1.5.S.4</v>
      </c>
      <c r="B109" s="139" t="s">
        <v>209</v>
      </c>
      <c r="C109" s="112" t="s">
        <v>3486</v>
      </c>
      <c r="D109" s="113"/>
      <c r="E109" s="107"/>
      <c r="F109" s="310"/>
      <c r="G109" s="108"/>
    </row>
    <row r="110" spans="1:7" s="109" customFormat="1" ht="15" hidden="1" outlineLevel="1">
      <c r="A110" s="98" t="str">
        <f t="shared" si="22"/>
        <v>A.8.1.1.5.S.4.1.1</v>
      </c>
      <c r="B110" s="139" t="s">
        <v>241</v>
      </c>
      <c r="C110" s="141" t="s">
        <v>267</v>
      </c>
      <c r="D110" s="123" t="s">
        <v>22</v>
      </c>
      <c r="E110" s="107">
        <v>2004</v>
      </c>
      <c r="F110" s="108"/>
      <c r="G110" s="108">
        <f aca="true" t="shared" si="25" ref="G110">E110*F110</f>
        <v>0</v>
      </c>
    </row>
    <row r="111" spans="1:7" s="109" customFormat="1" ht="89.25" hidden="1" outlineLevel="1">
      <c r="A111" s="98" t="str">
        <f t="shared" si="22"/>
        <v>A.8.1.1.5.S.5</v>
      </c>
      <c r="B111" s="139" t="s">
        <v>213</v>
      </c>
      <c r="C111" s="112" t="s">
        <v>3199</v>
      </c>
      <c r="D111" s="123"/>
      <c r="E111" s="132"/>
      <c r="F111" s="311"/>
      <c r="G111" s="108"/>
    </row>
    <row r="112" spans="1:7" s="109" customFormat="1" ht="15" hidden="1" outlineLevel="1">
      <c r="A112" s="98" t="str">
        <f t="shared" si="22"/>
        <v>A.8.1.1.5.S.5.1.1</v>
      </c>
      <c r="B112" s="139" t="s">
        <v>330</v>
      </c>
      <c r="C112" s="141" t="s">
        <v>233</v>
      </c>
      <c r="D112" s="123" t="s">
        <v>22</v>
      </c>
      <c r="E112" s="107">
        <v>1500</v>
      </c>
      <c r="F112" s="108"/>
      <c r="G112" s="108">
        <f aca="true" t="shared" si="26" ref="G112">E112*F112</f>
        <v>0</v>
      </c>
    </row>
    <row r="113" spans="1:7" s="109" customFormat="1" ht="63.75" hidden="1" outlineLevel="1">
      <c r="A113" s="98" t="str">
        <f t="shared" si="22"/>
        <v>A.8.1.1.5.S.6</v>
      </c>
      <c r="B113" s="139" t="s">
        <v>214</v>
      </c>
      <c r="C113" s="147" t="s">
        <v>3248</v>
      </c>
      <c r="D113" s="148"/>
      <c r="E113" s="107"/>
      <c r="F113" s="311"/>
      <c r="G113" s="108"/>
    </row>
    <row r="114" spans="1:7" s="109" customFormat="1" ht="15" hidden="1" outlineLevel="1">
      <c r="A114" s="98" t="str">
        <f t="shared" si="22"/>
        <v>A.8.1.1.5.S.6.1</v>
      </c>
      <c r="B114" s="139" t="s">
        <v>319</v>
      </c>
      <c r="C114" s="149" t="s">
        <v>303</v>
      </c>
      <c r="D114" s="113" t="s">
        <v>22</v>
      </c>
      <c r="E114" s="107">
        <f>102*5</f>
        <v>510</v>
      </c>
      <c r="F114" s="108"/>
      <c r="G114" s="108">
        <f aca="true" t="shared" si="27" ref="G114:G119">E114*F114</f>
        <v>0</v>
      </c>
    </row>
    <row r="115" spans="1:7" s="109" customFormat="1" ht="51" hidden="1" outlineLevel="1">
      <c r="A115" s="98" t="str">
        <f t="shared" si="22"/>
        <v>A.8.1.1.5.S.7</v>
      </c>
      <c r="B115" s="139" t="s">
        <v>215</v>
      </c>
      <c r="C115" s="150" t="s">
        <v>2920</v>
      </c>
      <c r="D115" s="151" t="s">
        <v>90</v>
      </c>
      <c r="E115" s="107">
        <v>121</v>
      </c>
      <c r="F115" s="108"/>
      <c r="G115" s="108">
        <f t="shared" si="27"/>
        <v>0</v>
      </c>
    </row>
    <row r="116" spans="1:7" s="109" customFormat="1" ht="38.25" hidden="1" outlineLevel="1">
      <c r="A116" s="98" t="str">
        <f t="shared" si="22"/>
        <v>A.8.1.1.5.S.8</v>
      </c>
      <c r="B116" s="139" t="s">
        <v>216</v>
      </c>
      <c r="C116" s="150" t="s">
        <v>2956</v>
      </c>
      <c r="D116" s="151"/>
      <c r="E116" s="107"/>
      <c r="F116" s="108"/>
      <c r="G116" s="108"/>
    </row>
    <row r="117" spans="1:7" s="109" customFormat="1" ht="15" hidden="1" outlineLevel="1">
      <c r="A117" s="98" t="str">
        <f t="shared" si="22"/>
        <v>A.8.1.1.5.S.8.1</v>
      </c>
      <c r="B117" s="139" t="s">
        <v>250</v>
      </c>
      <c r="C117" s="142" t="s">
        <v>846</v>
      </c>
      <c r="D117" s="143" t="s">
        <v>90</v>
      </c>
      <c r="E117" s="107">
        <f>28*2</f>
        <v>56</v>
      </c>
      <c r="F117" s="108"/>
      <c r="G117" s="108">
        <f t="shared" si="27"/>
        <v>0</v>
      </c>
    </row>
    <row r="118" spans="1:7" s="109" customFormat="1" ht="204" hidden="1" outlineLevel="1">
      <c r="A118" s="98" t="str">
        <f t="shared" si="22"/>
        <v>A.8.1.1.5.S.9</v>
      </c>
      <c r="B118" s="139" t="s">
        <v>217</v>
      </c>
      <c r="C118" s="115" t="s">
        <v>3464</v>
      </c>
      <c r="D118" s="128"/>
      <c r="E118" s="107"/>
      <c r="F118" s="108"/>
      <c r="G118" s="108"/>
    </row>
    <row r="119" spans="1:7" s="109" customFormat="1" ht="25.5" hidden="1" outlineLevel="1">
      <c r="A119" s="98" t="str">
        <f t="shared" si="22"/>
        <v>A.8.1.1.5.S.9.1</v>
      </c>
      <c r="B119" s="139" t="s">
        <v>309</v>
      </c>
      <c r="C119" s="263" t="s">
        <v>847</v>
      </c>
      <c r="D119" s="153" t="s">
        <v>90</v>
      </c>
      <c r="E119" s="107">
        <v>15</v>
      </c>
      <c r="F119" s="108"/>
      <c r="G119" s="108">
        <f t="shared" si="27"/>
        <v>0</v>
      </c>
    </row>
    <row r="120" spans="1:7" s="109" customFormat="1" ht="140.25" hidden="1" outlineLevel="1">
      <c r="A120" s="98" t="str">
        <f t="shared" si="22"/>
        <v>A.8.1.1.5.S.10</v>
      </c>
      <c r="B120" s="139" t="s">
        <v>218</v>
      </c>
      <c r="C120" s="115" t="s">
        <v>3461</v>
      </c>
      <c r="D120" s="128"/>
      <c r="E120" s="107"/>
      <c r="F120" s="108"/>
      <c r="G120" s="108"/>
    </row>
    <row r="121" spans="1:7" s="109" customFormat="1" ht="15" hidden="1" outlineLevel="1">
      <c r="A121" s="98" t="str">
        <f t="shared" si="22"/>
        <v>A.8.1.1.5.S.10.1</v>
      </c>
      <c r="B121" s="139" t="s">
        <v>312</v>
      </c>
      <c r="C121" s="263" t="s">
        <v>848</v>
      </c>
      <c r="D121" s="153" t="s">
        <v>90</v>
      </c>
      <c r="E121" s="107">
        <v>116</v>
      </c>
      <c r="F121" s="108"/>
      <c r="G121" s="108">
        <f aca="true" t="shared" si="28" ref="G121:G124">E121*F121</f>
        <v>0</v>
      </c>
    </row>
    <row r="122" spans="1:7" s="109" customFormat="1" ht="25.5" hidden="1" outlineLevel="1">
      <c r="A122" s="98" t="str">
        <f t="shared" si="22"/>
        <v>A.8.1.1.5.S.10.2</v>
      </c>
      <c r="B122" s="139" t="s">
        <v>313</v>
      </c>
      <c r="C122" s="263" t="s">
        <v>849</v>
      </c>
      <c r="D122" s="153" t="s">
        <v>90</v>
      </c>
      <c r="E122" s="107">
        <v>121</v>
      </c>
      <c r="F122" s="108"/>
      <c r="G122" s="108">
        <f t="shared" si="28"/>
        <v>0</v>
      </c>
    </row>
    <row r="123" spans="1:7" s="109" customFormat="1" ht="15" hidden="1" outlineLevel="1">
      <c r="A123" s="98" t="str">
        <f t="shared" si="22"/>
        <v>A.8.1.1.5.S.10.3</v>
      </c>
      <c r="B123" s="139" t="s">
        <v>314</v>
      </c>
      <c r="C123" s="263" t="s">
        <v>850</v>
      </c>
      <c r="D123" s="153" t="s">
        <v>90</v>
      </c>
      <c r="E123" s="107">
        <v>16</v>
      </c>
      <c r="F123" s="108"/>
      <c r="G123" s="108">
        <f t="shared" si="28"/>
        <v>0</v>
      </c>
    </row>
    <row r="124" spans="1:7" s="109" customFormat="1" ht="140.25" hidden="1" outlineLevel="1">
      <c r="A124" s="98" t="str">
        <f t="shared" si="22"/>
        <v>A.8.1.1.5.S.11</v>
      </c>
      <c r="B124" s="139" t="s">
        <v>219</v>
      </c>
      <c r="C124" s="159" t="s">
        <v>3222</v>
      </c>
      <c r="D124" s="113" t="s">
        <v>90</v>
      </c>
      <c r="E124" s="107">
        <v>16</v>
      </c>
      <c r="F124" s="108"/>
      <c r="G124" s="108">
        <f t="shared" si="28"/>
        <v>0</v>
      </c>
    </row>
    <row r="125" spans="1:7" s="109" customFormat="1" ht="76.5" hidden="1" outlineLevel="1">
      <c r="A125" s="98" t="str">
        <f t="shared" si="22"/>
        <v>A.8.1.1.5.S.12</v>
      </c>
      <c r="B125" s="139" t="s">
        <v>220</v>
      </c>
      <c r="C125" s="260" t="s">
        <v>2973</v>
      </c>
      <c r="D125" s="113"/>
      <c r="E125" s="107"/>
      <c r="F125" s="108"/>
      <c r="G125" s="108"/>
    </row>
    <row r="126" spans="1:7" s="109" customFormat="1" ht="15" hidden="1" outlineLevel="1">
      <c r="A126" s="98" t="str">
        <f t="shared" si="22"/>
        <v>A.8.1.1.5.S.12.1</v>
      </c>
      <c r="B126" s="139" t="s">
        <v>300</v>
      </c>
      <c r="C126" s="260" t="s">
        <v>3249</v>
      </c>
      <c r="D126" s="119" t="s">
        <v>90</v>
      </c>
      <c r="E126" s="107">
        <v>28</v>
      </c>
      <c r="F126" s="108"/>
      <c r="G126" s="108">
        <f aca="true" t="shared" si="29" ref="G126">E126*F126</f>
        <v>0</v>
      </c>
    </row>
    <row r="127" spans="1:7" s="109" customFormat="1" ht="89.25" hidden="1" outlineLevel="1">
      <c r="A127" s="98" t="str">
        <f t="shared" si="22"/>
        <v>A.8.1.1.5.S.13</v>
      </c>
      <c r="B127" s="139" t="s">
        <v>221</v>
      </c>
      <c r="C127" s="260" t="s">
        <v>2974</v>
      </c>
      <c r="D127" s="113"/>
      <c r="E127" s="107"/>
      <c r="F127" s="108"/>
      <c r="G127" s="108"/>
    </row>
    <row r="128" spans="1:7" s="109" customFormat="1" ht="15" hidden="1" outlineLevel="1">
      <c r="A128" s="98" t="str">
        <f t="shared" si="22"/>
        <v>A.8.1.1.5.S.13.1</v>
      </c>
      <c r="B128" s="139" t="s">
        <v>253</v>
      </c>
      <c r="C128" s="260" t="s">
        <v>851</v>
      </c>
      <c r="D128" s="119" t="s">
        <v>90</v>
      </c>
      <c r="E128" s="107">
        <v>5</v>
      </c>
      <c r="F128" s="108"/>
      <c r="G128" s="108">
        <f aca="true" t="shared" si="30" ref="G128">E128*F128</f>
        <v>0</v>
      </c>
    </row>
    <row r="129" spans="1:7" s="109" customFormat="1" ht="76.5" hidden="1" outlineLevel="1">
      <c r="A129" s="98" t="str">
        <f t="shared" si="22"/>
        <v>A.8.1.1.5.S.14</v>
      </c>
      <c r="B129" s="139" t="s">
        <v>222</v>
      </c>
      <c r="C129" s="312" t="s">
        <v>2957</v>
      </c>
      <c r="D129" s="148"/>
      <c r="E129" s="107"/>
      <c r="F129" s="108"/>
      <c r="G129" s="108"/>
    </row>
    <row r="130" spans="1:7" s="109" customFormat="1" ht="15" hidden="1" outlineLevel="1">
      <c r="A130" s="98" t="str">
        <f t="shared" si="22"/>
        <v>A.8.1.1.5.S.14.1</v>
      </c>
      <c r="B130" s="139" t="s">
        <v>406</v>
      </c>
      <c r="C130" s="313" t="s">
        <v>303</v>
      </c>
      <c r="D130" s="113" t="s">
        <v>22</v>
      </c>
      <c r="E130" s="107">
        <f>19*5</f>
        <v>95</v>
      </c>
      <c r="F130" s="108"/>
      <c r="G130" s="108">
        <f aca="true" t="shared" si="31" ref="G130">E130*F130</f>
        <v>0</v>
      </c>
    </row>
    <row r="131" spans="1:7" s="109" customFormat="1" ht="51" hidden="1" outlineLevel="1">
      <c r="A131" s="98" t="str">
        <f t="shared" si="22"/>
        <v>A.8.1.1.5.S.15</v>
      </c>
      <c r="B131" s="139" t="s">
        <v>223</v>
      </c>
      <c r="C131" s="314" t="s">
        <v>2958</v>
      </c>
      <c r="D131" s="151"/>
      <c r="E131" s="107"/>
      <c r="F131" s="108"/>
      <c r="G131" s="108"/>
    </row>
    <row r="132" spans="1:7" s="109" customFormat="1" ht="15" hidden="1" outlineLevel="1">
      <c r="A132" s="98" t="str">
        <f t="shared" si="22"/>
        <v>A.8.1.1.5.S.15.1</v>
      </c>
      <c r="B132" s="139" t="s">
        <v>441</v>
      </c>
      <c r="C132" s="255" t="s">
        <v>852</v>
      </c>
      <c r="D132" s="143" t="s">
        <v>90</v>
      </c>
      <c r="E132" s="107">
        <f>2*5</f>
        <v>10</v>
      </c>
      <c r="F132" s="108"/>
      <c r="G132" s="108">
        <f aca="true" t="shared" si="32" ref="G132">E132*F132</f>
        <v>0</v>
      </c>
    </row>
    <row r="133" spans="1:7" s="97" customFormat="1" ht="15" collapsed="1">
      <c r="A133" s="90" t="str">
        <f aca="true" t="shared" si="33" ref="A133">B133</f>
        <v>A.8.1.1.6</v>
      </c>
      <c r="B133" s="91" t="s">
        <v>853</v>
      </c>
      <c r="C133" s="165" t="s">
        <v>117</v>
      </c>
      <c r="D133" s="166"/>
      <c r="E133" s="94"/>
      <c r="F133" s="95"/>
      <c r="G133" s="96"/>
    </row>
    <row r="134" spans="1:7" s="109" customFormat="1" ht="114.75" hidden="1" outlineLevel="1">
      <c r="A134" s="98" t="str">
        <f aca="true" t="shared" si="34" ref="A134:A145">""&amp;$B$133&amp;"."&amp;B134&amp;""</f>
        <v>A.8.1.1.6.S.1</v>
      </c>
      <c r="B134" s="139" t="s">
        <v>206</v>
      </c>
      <c r="C134" s="112" t="s">
        <v>178</v>
      </c>
      <c r="D134" s="113"/>
      <c r="E134" s="107"/>
      <c r="F134" s="108"/>
      <c r="G134" s="108"/>
    </row>
    <row r="135" spans="1:7" s="109" customFormat="1" ht="15" hidden="1" outlineLevel="1">
      <c r="A135" s="98" t="str">
        <f t="shared" si="34"/>
        <v>A.8.1.1.6.S.1.1</v>
      </c>
      <c r="B135" s="139" t="s">
        <v>226</v>
      </c>
      <c r="C135" s="112" t="s">
        <v>133</v>
      </c>
      <c r="D135" s="119" t="s">
        <v>90</v>
      </c>
      <c r="E135" s="107">
        <v>55</v>
      </c>
      <c r="F135" s="108"/>
      <c r="G135" s="108">
        <f aca="true" t="shared" si="35" ref="G135:G140">E135*F135</f>
        <v>0</v>
      </c>
    </row>
    <row r="136" spans="1:7" s="109" customFormat="1" ht="15" hidden="1" outlineLevel="1">
      <c r="A136" s="98" t="str">
        <f t="shared" si="34"/>
        <v>A.8.1.1.6.S.1.2</v>
      </c>
      <c r="B136" s="139" t="s">
        <v>227</v>
      </c>
      <c r="C136" s="133" t="s">
        <v>134</v>
      </c>
      <c r="D136" s="119" t="s">
        <v>90</v>
      </c>
      <c r="E136" s="107">
        <v>7</v>
      </c>
      <c r="F136" s="108"/>
      <c r="G136" s="108">
        <f t="shared" si="35"/>
        <v>0</v>
      </c>
    </row>
    <row r="137" spans="1:7" s="109" customFormat="1" ht="15" hidden="1" outlineLevel="1">
      <c r="A137" s="98" t="str">
        <f t="shared" si="34"/>
        <v>A.8.1.1.6.S.1.3</v>
      </c>
      <c r="B137" s="139" t="s">
        <v>265</v>
      </c>
      <c r="C137" s="133" t="s">
        <v>439</v>
      </c>
      <c r="D137" s="119" t="s">
        <v>90</v>
      </c>
      <c r="E137" s="107">
        <v>35</v>
      </c>
      <c r="F137" s="108"/>
      <c r="G137" s="108">
        <f t="shared" si="35"/>
        <v>0</v>
      </c>
    </row>
    <row r="138" spans="1:7" s="109" customFormat="1" ht="114.75" hidden="1" outlineLevel="1">
      <c r="A138" s="98" t="str">
        <f t="shared" si="34"/>
        <v>A.8.1.1.6.S.2</v>
      </c>
      <c r="B138" s="139" t="s">
        <v>207</v>
      </c>
      <c r="C138" s="112" t="s">
        <v>2823</v>
      </c>
      <c r="D138" s="119"/>
      <c r="E138" s="107"/>
      <c r="F138" s="108"/>
      <c r="G138" s="108">
        <f t="shared" si="35"/>
        <v>0</v>
      </c>
    </row>
    <row r="139" spans="1:7" s="109" customFormat="1" ht="15" hidden="1" outlineLevel="1">
      <c r="A139" s="98" t="str">
        <f aca="true" t="shared" si="36" ref="A139:A140">""&amp;$B$100&amp;"."&amp;B139&amp;""</f>
        <v>A.8.1.1.5.S.2.1</v>
      </c>
      <c r="B139" s="139" t="s">
        <v>228</v>
      </c>
      <c r="C139" s="141" t="s">
        <v>844</v>
      </c>
      <c r="D139" s="119" t="s">
        <v>90</v>
      </c>
      <c r="E139" s="107">
        <v>6</v>
      </c>
      <c r="F139" s="108"/>
      <c r="G139" s="108">
        <f t="shared" si="35"/>
        <v>0</v>
      </c>
    </row>
    <row r="140" spans="1:7" s="109" customFormat="1" ht="15" hidden="1" outlineLevel="1">
      <c r="A140" s="98" t="str">
        <f t="shared" si="36"/>
        <v>A.8.1.1.5.S.2.2</v>
      </c>
      <c r="B140" s="139" t="s">
        <v>261</v>
      </c>
      <c r="C140" s="141" t="s">
        <v>845</v>
      </c>
      <c r="D140" s="119" t="s">
        <v>90</v>
      </c>
      <c r="E140" s="107">
        <v>1</v>
      </c>
      <c r="F140" s="108"/>
      <c r="G140" s="108">
        <f t="shared" si="35"/>
        <v>0</v>
      </c>
    </row>
    <row r="141" spans="1:7" s="109" customFormat="1" ht="89.25" hidden="1" outlineLevel="1">
      <c r="A141" s="98" t="str">
        <f t="shared" si="34"/>
        <v>A.8.1.1.6.S.3</v>
      </c>
      <c r="B141" s="139" t="s">
        <v>208</v>
      </c>
      <c r="C141" s="112" t="s">
        <v>396</v>
      </c>
      <c r="D141" s="113"/>
      <c r="E141" s="107"/>
      <c r="F141" s="108"/>
      <c r="G141" s="108"/>
    </row>
    <row r="142" spans="1:7" s="109" customFormat="1" ht="15" hidden="1" outlineLevel="1">
      <c r="A142" s="98" t="str">
        <f aca="true" t="shared" si="37" ref="A142">""&amp;$B$100&amp;"."&amp;B142&amp;""</f>
        <v>A.8.1.1.5.S.3.1.1</v>
      </c>
      <c r="B142" s="139" t="s">
        <v>322</v>
      </c>
      <c r="C142" s="141" t="s">
        <v>267</v>
      </c>
      <c r="D142" s="123" t="s">
        <v>22</v>
      </c>
      <c r="E142" s="107">
        <v>1999</v>
      </c>
      <c r="F142" s="108"/>
      <c r="G142" s="108">
        <f aca="true" t="shared" si="38" ref="G142">E142*F142</f>
        <v>0</v>
      </c>
    </row>
    <row r="143" spans="1:7" s="109" customFormat="1" ht="89.25" hidden="1" outlineLevel="1">
      <c r="A143" s="98" t="str">
        <f t="shared" si="34"/>
        <v>A.8.1.1.6.S.4</v>
      </c>
      <c r="B143" s="139" t="s">
        <v>209</v>
      </c>
      <c r="C143" s="112" t="s">
        <v>302</v>
      </c>
      <c r="D143" s="113"/>
      <c r="E143" s="107"/>
      <c r="F143" s="108"/>
      <c r="G143" s="108"/>
    </row>
    <row r="144" spans="1:7" s="109" customFormat="1" ht="15" hidden="1" outlineLevel="1">
      <c r="A144" s="98" t="str">
        <f t="shared" si="34"/>
        <v>A.8.1.1.6.S.4.1.1</v>
      </c>
      <c r="B144" s="139" t="s">
        <v>241</v>
      </c>
      <c r="C144" s="141" t="s">
        <v>233</v>
      </c>
      <c r="D144" s="123" t="s">
        <v>22</v>
      </c>
      <c r="E144" s="107">
        <v>1498</v>
      </c>
      <c r="F144" s="108"/>
      <c r="G144" s="108">
        <f aca="true" t="shared" si="39" ref="G144:G145">E144*F144</f>
        <v>0</v>
      </c>
    </row>
    <row r="145" spans="1:7" s="109" customFormat="1" ht="38.25" hidden="1" outlineLevel="1">
      <c r="A145" s="98" t="str">
        <f t="shared" si="34"/>
        <v>A.8.1.1.6.S.5</v>
      </c>
      <c r="B145" s="139" t="s">
        <v>213</v>
      </c>
      <c r="C145" s="142" t="s">
        <v>397</v>
      </c>
      <c r="D145" s="128" t="s">
        <v>90</v>
      </c>
      <c r="E145" s="107">
        <v>16</v>
      </c>
      <c r="F145" s="108"/>
      <c r="G145" s="108">
        <f t="shared" si="39"/>
        <v>0</v>
      </c>
    </row>
    <row r="146" spans="1:7" s="97" customFormat="1" ht="15" collapsed="1">
      <c r="A146" s="90" t="str">
        <f aca="true" t="shared" si="40" ref="A146">B146</f>
        <v>A.8.1.1.7</v>
      </c>
      <c r="B146" s="91" t="s">
        <v>854</v>
      </c>
      <c r="C146" s="169" t="s">
        <v>119</v>
      </c>
      <c r="D146" s="170"/>
      <c r="E146" s="94"/>
      <c r="F146" s="95"/>
      <c r="G146" s="96"/>
    </row>
    <row r="147" spans="1:7" s="109" customFormat="1" ht="127.5" hidden="1" outlineLevel="1">
      <c r="A147" s="98" t="str">
        <f>""&amp;$B$146&amp;"."&amp;B147&amp;""</f>
        <v>A.8.1.1.7.S.1</v>
      </c>
      <c r="B147" s="139" t="s">
        <v>206</v>
      </c>
      <c r="C147" s="112" t="s">
        <v>234</v>
      </c>
      <c r="D147" s="113"/>
      <c r="E147" s="132"/>
      <c r="F147" s="108"/>
      <c r="G147" s="108"/>
    </row>
    <row r="148" spans="1:7" s="109" customFormat="1" ht="15" hidden="1" outlineLevel="1">
      <c r="A148" s="98" t="str">
        <f aca="true" t="shared" si="41" ref="A148:A150">""&amp;$B$146&amp;"."&amp;B148&amp;""</f>
        <v>A.8.1.1.7.S.1.1</v>
      </c>
      <c r="B148" s="139" t="s">
        <v>226</v>
      </c>
      <c r="C148" s="141" t="s">
        <v>267</v>
      </c>
      <c r="D148" s="171" t="s">
        <v>22</v>
      </c>
      <c r="E148" s="172">
        <v>1999</v>
      </c>
      <c r="F148" s="108"/>
      <c r="G148" s="108">
        <f aca="true" t="shared" si="42" ref="G148:G150">E148*F148</f>
        <v>0</v>
      </c>
    </row>
    <row r="149" spans="1:7" s="109" customFormat="1" ht="15" hidden="1" outlineLevel="1">
      <c r="A149" s="98" t="str">
        <f t="shared" si="41"/>
        <v>A.8.1.1.7.S.1.2</v>
      </c>
      <c r="B149" s="139" t="s">
        <v>227</v>
      </c>
      <c r="C149" s="141" t="s">
        <v>233</v>
      </c>
      <c r="D149" s="171" t="s">
        <v>22</v>
      </c>
      <c r="E149" s="172">
        <f>2250-776</f>
        <v>1474</v>
      </c>
      <c r="F149" s="108"/>
      <c r="G149" s="108">
        <f t="shared" si="42"/>
        <v>0</v>
      </c>
    </row>
    <row r="150" spans="1:7" s="109" customFormat="1" ht="102" hidden="1" outlineLevel="1">
      <c r="A150" s="98" t="str">
        <f t="shared" si="41"/>
        <v>A.8.1.1.7.S.2</v>
      </c>
      <c r="B150" s="139" t="s">
        <v>207</v>
      </c>
      <c r="C150" s="112" t="s">
        <v>156</v>
      </c>
      <c r="D150" s="113" t="s">
        <v>22</v>
      </c>
      <c r="E150" s="107">
        <f>E148+E149</f>
        <v>3473</v>
      </c>
      <c r="F150" s="108"/>
      <c r="G150" s="108">
        <f t="shared" si="42"/>
        <v>0</v>
      </c>
    </row>
    <row r="151" spans="1:7" s="97" customFormat="1" ht="15" collapsed="1">
      <c r="A151" s="90" t="str">
        <f aca="true" t="shared" si="43" ref="A151">B151</f>
        <v>A.8.1.1.8</v>
      </c>
      <c r="B151" s="91" t="s">
        <v>855</v>
      </c>
      <c r="C151" s="169" t="s">
        <v>118</v>
      </c>
      <c r="D151" s="170"/>
      <c r="E151" s="94"/>
      <c r="F151" s="95"/>
      <c r="G151" s="96"/>
    </row>
    <row r="152" spans="1:7" s="109" customFormat="1" ht="63.75" hidden="1" outlineLevel="1">
      <c r="A152" s="98" t="str">
        <f>""&amp;$B$151&amp;"."&amp;B152&amp;""</f>
        <v>A.8.1.1.8.S.1</v>
      </c>
      <c r="B152" s="139" t="s">
        <v>206</v>
      </c>
      <c r="C152" s="112" t="s">
        <v>3328</v>
      </c>
      <c r="D152" s="113"/>
      <c r="E152" s="107"/>
      <c r="F152" s="108"/>
      <c r="G152" s="108"/>
    </row>
    <row r="153" spans="1:7" s="109" customFormat="1" ht="76.5" hidden="1" outlineLevel="1">
      <c r="A153" s="98" t="str">
        <f aca="true" t="shared" si="44" ref="A153:A156">""&amp;$B$151&amp;"."&amp;B153&amp;""</f>
        <v>A.8.1.1.8.S.1.1</v>
      </c>
      <c r="B153" s="139" t="s">
        <v>226</v>
      </c>
      <c r="C153" s="174" t="s">
        <v>182</v>
      </c>
      <c r="D153" s="113" t="s">
        <v>90</v>
      </c>
      <c r="E153" s="107">
        <v>121</v>
      </c>
      <c r="F153" s="108"/>
      <c r="G153" s="108">
        <f aca="true" t="shared" si="45" ref="G153:G156">E153*F153</f>
        <v>0</v>
      </c>
    </row>
    <row r="154" spans="1:7" s="109" customFormat="1" ht="63.75" hidden="1" outlineLevel="1">
      <c r="A154" s="98" t="str">
        <f t="shared" si="44"/>
        <v>A.8.1.1.8.S.2</v>
      </c>
      <c r="B154" s="139" t="s">
        <v>207</v>
      </c>
      <c r="C154" s="175" t="s">
        <v>3205</v>
      </c>
      <c r="D154" s="148"/>
      <c r="E154" s="130"/>
      <c r="F154" s="108"/>
      <c r="G154" s="108"/>
    </row>
    <row r="155" spans="1:7" s="109" customFormat="1" ht="38.25" hidden="1" outlineLevel="1">
      <c r="A155" s="98" t="str">
        <f t="shared" si="44"/>
        <v>A.8.1.1.8.S.2.1</v>
      </c>
      <c r="B155" s="139" t="s">
        <v>228</v>
      </c>
      <c r="C155" s="176" t="s">
        <v>388</v>
      </c>
      <c r="D155" s="119" t="s">
        <v>90</v>
      </c>
      <c r="E155" s="107">
        <v>121</v>
      </c>
      <c r="F155" s="108"/>
      <c r="G155" s="108">
        <f t="shared" si="45"/>
        <v>0</v>
      </c>
    </row>
    <row r="156" spans="1:7" s="109" customFormat="1" ht="204" hidden="1" outlineLevel="1">
      <c r="A156" s="98" t="str">
        <f t="shared" si="44"/>
        <v>A.8.1.1.8.S.3</v>
      </c>
      <c r="B156" s="139" t="s">
        <v>208</v>
      </c>
      <c r="C156" s="120" t="s">
        <v>3333</v>
      </c>
      <c r="D156" s="119" t="s">
        <v>90</v>
      </c>
      <c r="E156" s="107">
        <v>121</v>
      </c>
      <c r="F156" s="108"/>
      <c r="G156" s="108">
        <f t="shared" si="45"/>
        <v>0</v>
      </c>
    </row>
    <row r="157" spans="1:7" s="97" customFormat="1" ht="15" collapsed="1">
      <c r="A157" s="90" t="str">
        <f aca="true" t="shared" si="46" ref="A157">B157</f>
        <v>A.8.1.1.9</v>
      </c>
      <c r="B157" s="91" t="s">
        <v>856</v>
      </c>
      <c r="C157" s="92" t="s">
        <v>21</v>
      </c>
      <c r="D157" s="93"/>
      <c r="E157" s="94"/>
      <c r="F157" s="95"/>
      <c r="G157" s="96"/>
    </row>
    <row r="158" spans="1:7" s="104" customFormat="1" ht="15" hidden="1" outlineLevel="1">
      <c r="A158" s="98" t="str">
        <f>""&amp;$B$157&amp;"."&amp;B158&amp;""</f>
        <v>A.8.1.1.9.S.1</v>
      </c>
      <c r="B158" s="139" t="s">
        <v>206</v>
      </c>
      <c r="C158" s="100" t="s">
        <v>210</v>
      </c>
      <c r="D158" s="101"/>
      <c r="E158" s="102"/>
      <c r="F158" s="103"/>
      <c r="G158" s="103"/>
    </row>
    <row r="159" spans="1:7" s="109" customFormat="1" ht="127.5" hidden="1" outlineLevel="1">
      <c r="A159" s="98" t="str">
        <f aca="true" t="shared" si="47" ref="A159:A185">""&amp;$B$157&amp;"."&amp;B159&amp;""</f>
        <v>A.8.1.1.9.S.2</v>
      </c>
      <c r="B159" s="139" t="s">
        <v>207</v>
      </c>
      <c r="C159" s="105" t="s">
        <v>3490</v>
      </c>
      <c r="D159" s="114"/>
      <c r="E159" s="107"/>
      <c r="F159" s="108"/>
      <c r="G159" s="108"/>
    </row>
    <row r="160" spans="1:7" s="109" customFormat="1" ht="15" hidden="1" outlineLevel="1">
      <c r="A160" s="98" t="str">
        <f t="shared" si="47"/>
        <v>A.8.1.1.9.S.2.1</v>
      </c>
      <c r="B160" s="139" t="s">
        <v>228</v>
      </c>
      <c r="C160" s="105" t="s">
        <v>413</v>
      </c>
      <c r="D160" s="177" t="s">
        <v>90</v>
      </c>
      <c r="E160" s="107">
        <v>4</v>
      </c>
      <c r="F160" s="108"/>
      <c r="G160" s="108">
        <f aca="true" t="shared" si="48" ref="G160:G184">E160*F160</f>
        <v>0</v>
      </c>
    </row>
    <row r="161" spans="1:7" s="109" customFormat="1" ht="15" hidden="1" outlineLevel="1">
      <c r="A161" s="98" t="str">
        <f t="shared" si="47"/>
        <v>A.8.1.1.9.S.2.2</v>
      </c>
      <c r="B161" s="139" t="s">
        <v>261</v>
      </c>
      <c r="C161" s="105" t="s">
        <v>128</v>
      </c>
      <c r="D161" s="177" t="s">
        <v>90</v>
      </c>
      <c r="E161" s="107">
        <v>4</v>
      </c>
      <c r="F161" s="108"/>
      <c r="G161" s="108">
        <f t="shared" si="48"/>
        <v>0</v>
      </c>
    </row>
    <row r="162" spans="1:7" s="109" customFormat="1" ht="114.75" hidden="1" outlineLevel="1">
      <c r="A162" s="98" t="str">
        <f t="shared" si="47"/>
        <v>A.8.1.1.9.S.3</v>
      </c>
      <c r="B162" s="139" t="s">
        <v>208</v>
      </c>
      <c r="C162" s="105" t="s">
        <v>456</v>
      </c>
      <c r="D162" s="177"/>
      <c r="E162" s="107"/>
      <c r="F162" s="178"/>
      <c r="G162" s="178"/>
    </row>
    <row r="163" spans="1:7" s="109" customFormat="1" ht="15" hidden="1" outlineLevel="1">
      <c r="A163" s="98" t="str">
        <f t="shared" si="47"/>
        <v>A.8.1.1.9.S.3.1</v>
      </c>
      <c r="B163" s="139" t="s">
        <v>244</v>
      </c>
      <c r="C163" s="105" t="s">
        <v>414</v>
      </c>
      <c r="D163" s="180" t="s">
        <v>22</v>
      </c>
      <c r="E163" s="107">
        <f>2*(2250-776)</f>
        <v>2948</v>
      </c>
      <c r="F163" s="108"/>
      <c r="G163" s="108">
        <f t="shared" si="48"/>
        <v>0</v>
      </c>
    </row>
    <row r="164" spans="1:7" s="109" customFormat="1" ht="15" hidden="1" outlineLevel="1">
      <c r="A164" s="98" t="str">
        <f t="shared" si="47"/>
        <v>A.8.1.1.9.S.3.2</v>
      </c>
      <c r="B164" s="139" t="s">
        <v>245</v>
      </c>
      <c r="C164" s="105" t="s">
        <v>129</v>
      </c>
      <c r="D164" s="180" t="s">
        <v>22</v>
      </c>
      <c r="E164" s="107">
        <f>E163</f>
        <v>2948</v>
      </c>
      <c r="F164" s="108"/>
      <c r="G164" s="108">
        <f t="shared" si="48"/>
        <v>0</v>
      </c>
    </row>
    <row r="165" spans="1:7" s="109" customFormat="1" ht="15" hidden="1" outlineLevel="1">
      <c r="A165" s="98" t="str">
        <f t="shared" si="47"/>
        <v>A.8.1.1.9.S.3.3</v>
      </c>
      <c r="B165" s="139" t="s">
        <v>246</v>
      </c>
      <c r="C165" s="105" t="s">
        <v>130</v>
      </c>
      <c r="D165" s="180" t="s">
        <v>22</v>
      </c>
      <c r="E165" s="107">
        <f>E164</f>
        <v>2948</v>
      </c>
      <c r="F165" s="108"/>
      <c r="G165" s="108">
        <f t="shared" si="48"/>
        <v>0</v>
      </c>
    </row>
    <row r="166" spans="1:7" s="109" customFormat="1" ht="140.25" hidden="1" outlineLevel="1">
      <c r="A166" s="98" t="str">
        <f t="shared" si="47"/>
        <v>A.8.1.1.9.S.4</v>
      </c>
      <c r="B166" s="139" t="s">
        <v>209</v>
      </c>
      <c r="C166" s="105" t="s">
        <v>3207</v>
      </c>
      <c r="D166" s="177" t="s">
        <v>91</v>
      </c>
      <c r="E166" s="107">
        <f>90+21</f>
        <v>111</v>
      </c>
      <c r="F166" s="108"/>
      <c r="G166" s="108">
        <f t="shared" si="48"/>
        <v>0</v>
      </c>
    </row>
    <row r="167" spans="1:7" s="109" customFormat="1" ht="114.75" hidden="1" outlineLevel="1">
      <c r="A167" s="98" t="str">
        <f t="shared" si="47"/>
        <v>A.8.1.1.9.S.5</v>
      </c>
      <c r="B167" s="139" t="s">
        <v>213</v>
      </c>
      <c r="C167" s="105" t="s">
        <v>3208</v>
      </c>
      <c r="D167" s="177" t="s">
        <v>91</v>
      </c>
      <c r="E167" s="107">
        <v>24</v>
      </c>
      <c r="F167" s="108"/>
      <c r="G167" s="108">
        <f t="shared" si="48"/>
        <v>0</v>
      </c>
    </row>
    <row r="168" spans="1:7" s="109" customFormat="1" ht="102" hidden="1" outlineLevel="1">
      <c r="A168" s="98" t="str">
        <f t="shared" si="47"/>
        <v>A.8.1.1.9.S.6</v>
      </c>
      <c r="B168" s="139" t="s">
        <v>214</v>
      </c>
      <c r="C168" s="105" t="s">
        <v>445</v>
      </c>
      <c r="D168" s="177" t="s">
        <v>91</v>
      </c>
      <c r="E168" s="107">
        <v>3</v>
      </c>
      <c r="F168" s="108"/>
      <c r="G168" s="108">
        <f t="shared" si="48"/>
        <v>0</v>
      </c>
    </row>
    <row r="169" spans="1:7" s="109" customFormat="1" ht="153" hidden="1" outlineLevel="1">
      <c r="A169" s="98" t="str">
        <f t="shared" si="47"/>
        <v>A.8.1.1.9.S.7</v>
      </c>
      <c r="B169" s="139" t="s">
        <v>215</v>
      </c>
      <c r="C169" s="112" t="s">
        <v>2846</v>
      </c>
      <c r="D169" s="177" t="s">
        <v>91</v>
      </c>
      <c r="E169" s="107">
        <f>E166+E167</f>
        <v>135</v>
      </c>
      <c r="F169" s="108"/>
      <c r="G169" s="108">
        <f t="shared" si="48"/>
        <v>0</v>
      </c>
    </row>
    <row r="170" spans="1:7" s="109" customFormat="1" ht="51" hidden="1" outlineLevel="1">
      <c r="A170" s="98" t="str">
        <f t="shared" si="47"/>
        <v>A.8.1.1.9.S.8</v>
      </c>
      <c r="B170" s="139" t="s">
        <v>216</v>
      </c>
      <c r="C170" s="112" t="s">
        <v>180</v>
      </c>
      <c r="D170" s="180" t="s">
        <v>22</v>
      </c>
      <c r="E170" s="107">
        <f>4249-776+1474</f>
        <v>4947</v>
      </c>
      <c r="F170" s="108"/>
      <c r="G170" s="108">
        <f t="shared" si="48"/>
        <v>0</v>
      </c>
    </row>
    <row r="171" spans="1:7" s="109" customFormat="1" ht="76.5" hidden="1" outlineLevel="1">
      <c r="A171" s="98" t="str">
        <f t="shared" si="47"/>
        <v>A.8.1.1.9.S.9</v>
      </c>
      <c r="B171" s="139" t="s">
        <v>217</v>
      </c>
      <c r="C171" s="112" t="s">
        <v>23</v>
      </c>
      <c r="D171" s="177" t="s">
        <v>91</v>
      </c>
      <c r="E171" s="107">
        <v>1</v>
      </c>
      <c r="F171" s="108"/>
      <c r="G171" s="108">
        <f t="shared" si="48"/>
        <v>0</v>
      </c>
    </row>
    <row r="172" spans="1:7" s="109" customFormat="1" ht="51" hidden="1" outlineLevel="1">
      <c r="A172" s="98" t="str">
        <f t="shared" si="47"/>
        <v>A.8.1.1.9.S.10</v>
      </c>
      <c r="B172" s="139" t="s">
        <v>218</v>
      </c>
      <c r="C172" s="152" t="s">
        <v>154</v>
      </c>
      <c r="D172" s="177" t="s">
        <v>91</v>
      </c>
      <c r="E172" s="107">
        <v>1</v>
      </c>
      <c r="F172" s="108"/>
      <c r="G172" s="108">
        <f t="shared" si="48"/>
        <v>0</v>
      </c>
    </row>
    <row r="173" spans="1:7" s="109" customFormat="1" ht="63.75" hidden="1" outlineLevel="1">
      <c r="A173" s="98" t="str">
        <f t="shared" si="47"/>
        <v>A.8.1.1.9.S.11</v>
      </c>
      <c r="B173" s="139" t="s">
        <v>219</v>
      </c>
      <c r="C173" s="127" t="s">
        <v>84</v>
      </c>
      <c r="D173" s="180"/>
      <c r="E173" s="107"/>
      <c r="F173" s="178"/>
      <c r="G173" s="178"/>
    </row>
    <row r="174" spans="1:7" s="109" customFormat="1" ht="15" hidden="1" outlineLevel="1">
      <c r="A174" s="98" t="str">
        <f t="shared" si="47"/>
        <v>A.8.1.1.9.S.11.1</v>
      </c>
      <c r="B174" s="139" t="s">
        <v>298</v>
      </c>
      <c r="C174" s="127" t="s">
        <v>85</v>
      </c>
      <c r="D174" s="180" t="s">
        <v>22</v>
      </c>
      <c r="E174" s="107">
        <f>1420+730+(7*3)-3-3-776</f>
        <v>1389</v>
      </c>
      <c r="F174" s="108"/>
      <c r="G174" s="108">
        <f t="shared" si="48"/>
        <v>0</v>
      </c>
    </row>
    <row r="175" spans="1:7" s="109" customFormat="1" ht="25.5" hidden="1" outlineLevel="1">
      <c r="A175" s="98" t="str">
        <f t="shared" si="47"/>
        <v>A.8.1.1.9.S.11.2</v>
      </c>
      <c r="B175" s="139" t="s">
        <v>299</v>
      </c>
      <c r="C175" s="127" t="s">
        <v>86</v>
      </c>
      <c r="D175" s="180" t="s">
        <v>90</v>
      </c>
      <c r="E175" s="107">
        <v>40</v>
      </c>
      <c r="F175" s="108"/>
      <c r="G175" s="108">
        <f t="shared" si="48"/>
        <v>0</v>
      </c>
    </row>
    <row r="176" spans="1:7" s="109" customFormat="1" ht="153" hidden="1" outlineLevel="1">
      <c r="A176" s="98" t="str">
        <f t="shared" si="47"/>
        <v>A.8.1.1.9.S.12</v>
      </c>
      <c r="B176" s="139" t="s">
        <v>220</v>
      </c>
      <c r="C176" s="127" t="s">
        <v>3540</v>
      </c>
      <c r="D176" s="184"/>
      <c r="E176" s="107"/>
      <c r="F176" s="178"/>
      <c r="G176" s="178"/>
    </row>
    <row r="177" spans="1:7" s="109" customFormat="1" ht="15" hidden="1" outlineLevel="1">
      <c r="A177" s="98" t="str">
        <f t="shared" si="47"/>
        <v>A.8.1.1.9.S.12.1</v>
      </c>
      <c r="B177" s="139" t="s">
        <v>300</v>
      </c>
      <c r="C177" s="264" t="s">
        <v>268</v>
      </c>
      <c r="D177" s="177" t="s">
        <v>90</v>
      </c>
      <c r="E177" s="107">
        <v>5</v>
      </c>
      <c r="F177" s="108"/>
      <c r="G177" s="108">
        <f t="shared" si="48"/>
        <v>0</v>
      </c>
    </row>
    <row r="178" spans="1:7" s="109" customFormat="1" ht="15" hidden="1" outlineLevel="1">
      <c r="A178" s="98" t="str">
        <f t="shared" si="47"/>
        <v>A.8.1.1.9.S.12.2</v>
      </c>
      <c r="B178" s="139" t="s">
        <v>301</v>
      </c>
      <c r="C178" s="264" t="s">
        <v>271</v>
      </c>
      <c r="D178" s="180" t="s">
        <v>22</v>
      </c>
      <c r="E178" s="107">
        <v>20</v>
      </c>
      <c r="F178" s="108"/>
      <c r="G178" s="108">
        <f t="shared" si="48"/>
        <v>0</v>
      </c>
    </row>
    <row r="179" spans="1:7" s="109" customFormat="1" ht="51" hidden="1" outlineLevel="1">
      <c r="A179" s="98" t="str">
        <f t="shared" si="47"/>
        <v>A.8.1.1.9.S.13</v>
      </c>
      <c r="B179" s="99" t="s">
        <v>221</v>
      </c>
      <c r="C179" s="112" t="s">
        <v>297</v>
      </c>
      <c r="D179" s="113"/>
      <c r="E179" s="107"/>
      <c r="F179" s="108"/>
      <c r="G179" s="108"/>
    </row>
    <row r="180" spans="1:7" s="109" customFormat="1" ht="15" hidden="1" outlineLevel="1">
      <c r="A180" s="98" t="str">
        <f t="shared" si="47"/>
        <v>A.8.1.1.9.S.13.1</v>
      </c>
      <c r="B180" s="99" t="s">
        <v>253</v>
      </c>
      <c r="C180" s="116" t="s">
        <v>295</v>
      </c>
      <c r="D180" s="119" t="s">
        <v>90</v>
      </c>
      <c r="E180" s="107">
        <v>10</v>
      </c>
      <c r="F180" s="108"/>
      <c r="G180" s="108">
        <f aca="true" t="shared" si="49" ref="G180:G181">E180*F180</f>
        <v>0</v>
      </c>
    </row>
    <row r="181" spans="1:7" s="109" customFormat="1" ht="15" hidden="1" outlineLevel="1">
      <c r="A181" s="98" t="str">
        <f t="shared" si="47"/>
        <v>A.8.1.1.9.S.13.2</v>
      </c>
      <c r="B181" s="99" t="s">
        <v>254</v>
      </c>
      <c r="C181" s="118" t="s">
        <v>296</v>
      </c>
      <c r="D181" s="119" t="s">
        <v>90</v>
      </c>
      <c r="E181" s="107">
        <v>2</v>
      </c>
      <c r="F181" s="108"/>
      <c r="G181" s="108">
        <f t="shared" si="49"/>
        <v>0</v>
      </c>
    </row>
    <row r="182" spans="1:7" s="109" customFormat="1" ht="51" hidden="1" outlineLevel="1">
      <c r="A182" s="98" t="str">
        <f t="shared" si="47"/>
        <v>A.8.1.1.9.S.14</v>
      </c>
      <c r="B182" s="139" t="s">
        <v>222</v>
      </c>
      <c r="C182" s="147" t="s">
        <v>93</v>
      </c>
      <c r="D182" s="188" t="s">
        <v>22</v>
      </c>
      <c r="E182" s="107">
        <v>20</v>
      </c>
      <c r="F182" s="108"/>
      <c r="G182" s="108">
        <f t="shared" si="48"/>
        <v>0</v>
      </c>
    </row>
    <row r="183" spans="1:7" s="109" customFormat="1" ht="51" hidden="1" outlineLevel="1">
      <c r="A183" s="98" t="str">
        <f t="shared" si="47"/>
        <v>A.8.1.1.9.S.15</v>
      </c>
      <c r="B183" s="139" t="s">
        <v>223</v>
      </c>
      <c r="C183" s="147" t="s">
        <v>3211</v>
      </c>
      <c r="D183" s="188" t="s">
        <v>24</v>
      </c>
      <c r="E183" s="107">
        <v>1</v>
      </c>
      <c r="F183" s="108"/>
      <c r="G183" s="108">
        <f t="shared" si="48"/>
        <v>0</v>
      </c>
    </row>
    <row r="184" spans="1:7" s="109" customFormat="1" ht="76.5" hidden="1" outlineLevel="1">
      <c r="A184" s="98" t="str">
        <f t="shared" si="47"/>
        <v>A.8.1.1.9.S.16</v>
      </c>
      <c r="B184" s="139" t="s">
        <v>224</v>
      </c>
      <c r="C184" s="147" t="s">
        <v>398</v>
      </c>
      <c r="D184" s="188" t="s">
        <v>155</v>
      </c>
      <c r="E184" s="107">
        <v>120</v>
      </c>
      <c r="F184" s="108"/>
      <c r="G184" s="108">
        <f t="shared" si="48"/>
        <v>0</v>
      </c>
    </row>
    <row r="185" spans="1:7" s="109" customFormat="1" ht="216.75" hidden="1" outlineLevel="1">
      <c r="A185" s="98" t="str">
        <f t="shared" si="47"/>
        <v>A.8.1.1.9.S.17</v>
      </c>
      <c r="B185" s="139" t="s">
        <v>225</v>
      </c>
      <c r="C185" s="527" t="s">
        <v>3231</v>
      </c>
      <c r="D185" s="177" t="s">
        <v>91</v>
      </c>
      <c r="E185" s="107">
        <v>1</v>
      </c>
      <c r="F185" s="108"/>
      <c r="G185" s="108">
        <f>E185*F185</f>
        <v>0</v>
      </c>
    </row>
    <row r="186" spans="1:7" s="526" customFormat="1" ht="178.5" hidden="1" outlineLevel="1">
      <c r="A186" s="98" t="str">
        <f aca="true" t="shared" si="50" ref="A186:A187">""&amp;$B$157&amp;"."&amp;B186&amp;""</f>
        <v>A.8.1.1.9.S.18</v>
      </c>
      <c r="B186" s="139" t="s">
        <v>259</v>
      </c>
      <c r="C186" s="528" t="s">
        <v>3232</v>
      </c>
      <c r="D186" s="177" t="s">
        <v>91</v>
      </c>
      <c r="E186" s="107">
        <v>1</v>
      </c>
      <c r="F186" s="108"/>
      <c r="G186" s="108">
        <f aca="true" t="shared" si="51" ref="G186:G187">E186*F186</f>
        <v>0</v>
      </c>
    </row>
    <row r="187" spans="1:7" s="526" customFormat="1" ht="127.5" hidden="1" outlineLevel="1">
      <c r="A187" s="98" t="str">
        <f t="shared" si="50"/>
        <v>A.8.1.1.9.S.19</v>
      </c>
      <c r="B187" s="139" t="s">
        <v>332</v>
      </c>
      <c r="C187" s="527" t="s">
        <v>3233</v>
      </c>
      <c r="D187" s="177" t="s">
        <v>91</v>
      </c>
      <c r="E187" s="107">
        <v>1</v>
      </c>
      <c r="F187" s="108"/>
      <c r="G187" s="108">
        <f t="shared" si="51"/>
        <v>0</v>
      </c>
    </row>
    <row r="188" spans="1:7" s="89" customFormat="1" ht="15" collapsed="1">
      <c r="A188" s="82" t="str">
        <f aca="true" t="shared" si="52" ref="A188:A189">B188</f>
        <v>A.8.1.2</v>
      </c>
      <c r="B188" s="83" t="s">
        <v>857</v>
      </c>
      <c r="C188" s="84" t="s">
        <v>136</v>
      </c>
      <c r="D188" s="189"/>
      <c r="E188" s="86"/>
      <c r="F188" s="87"/>
      <c r="G188" s="88"/>
    </row>
    <row r="189" spans="1:7" s="97" customFormat="1" ht="15">
      <c r="A189" s="90" t="str">
        <f t="shared" si="52"/>
        <v>A.8.1.2.1</v>
      </c>
      <c r="B189" s="91" t="s">
        <v>858</v>
      </c>
      <c r="C189" s="92" t="s">
        <v>18</v>
      </c>
      <c r="D189" s="93"/>
      <c r="E189" s="124"/>
      <c r="F189" s="125"/>
      <c r="G189" s="96"/>
    </row>
    <row r="190" spans="1:7" s="109" customFormat="1" ht="178.5" hidden="1" outlineLevel="1">
      <c r="A190" s="98" t="str">
        <f>""&amp;$B$189&amp;"."&amp;B190&amp;""</f>
        <v>A.8.1.2.1.S.1</v>
      </c>
      <c r="B190" s="139" t="s">
        <v>206</v>
      </c>
      <c r="C190" s="115" t="str">
        <f>C38</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90" s="128" t="s">
        <v>24</v>
      </c>
      <c r="E190" s="107">
        <v>527</v>
      </c>
      <c r="F190" s="108"/>
      <c r="G190" s="108">
        <f aca="true" t="shared" si="53" ref="G190:G195">E190*F190</f>
        <v>0</v>
      </c>
    </row>
    <row r="191" spans="1:7" s="109" customFormat="1" ht="191.25" hidden="1" outlineLevel="1">
      <c r="A191" s="98" t="str">
        <f aca="true" t="shared" si="54" ref="A191:A208">""&amp;$B$189&amp;"."&amp;B191&amp;""</f>
        <v>A.8.1.2.1.S.2</v>
      </c>
      <c r="B191" s="139" t="s">
        <v>207</v>
      </c>
      <c r="C191" s="115" t="str">
        <f>C39</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91" s="128" t="s">
        <v>24</v>
      </c>
      <c r="E191" s="107">
        <v>57</v>
      </c>
      <c r="F191" s="108"/>
      <c r="G191" s="108">
        <f t="shared" si="53"/>
        <v>0</v>
      </c>
    </row>
    <row r="192" spans="1:7" s="109" customFormat="1" ht="89.25" hidden="1" outlineLevel="1">
      <c r="A192" s="98" t="str">
        <f t="shared" si="54"/>
        <v>A.8.1.2.1.S.3</v>
      </c>
      <c r="B192" s="139" t="s">
        <v>208</v>
      </c>
      <c r="C192" s="115" t="s">
        <v>859</v>
      </c>
      <c r="D192" s="128" t="s">
        <v>24</v>
      </c>
      <c r="E192" s="107">
        <f>69+8</f>
        <v>77</v>
      </c>
      <c r="F192" s="108"/>
      <c r="G192" s="108">
        <f t="shared" si="53"/>
        <v>0</v>
      </c>
    </row>
    <row r="193" spans="1:7" s="109" customFormat="1" ht="51" hidden="1" outlineLevel="1">
      <c r="A193" s="98" t="str">
        <f t="shared" si="54"/>
        <v>A.8.1.2.1.S.4</v>
      </c>
      <c r="B193" s="139" t="s">
        <v>209</v>
      </c>
      <c r="C193" s="115" t="str">
        <f>C44</f>
        <v>Nabava, doprema i ugradnja u rov pijeska frakcije 0-8 mm kao podloga cijevi. Jedinična cijena stavke uključuje sav potreban rad, materijal i transporte za kompletnu izvedbu stavke.
Obračun po m³ ugrađenog pijeska u zbijenom stanju.</v>
      </c>
      <c r="D193" s="128" t="s">
        <v>24</v>
      </c>
      <c r="E193" s="107">
        <v>30</v>
      </c>
      <c r="F193" s="108"/>
      <c r="G193" s="108">
        <f t="shared" si="53"/>
        <v>0</v>
      </c>
    </row>
    <row r="194" spans="1:7" s="109" customFormat="1" ht="51" hidden="1" outlineLevel="1">
      <c r="A194" s="98" t="str">
        <f t="shared" si="54"/>
        <v>A.8.1.2.1.S.5</v>
      </c>
      <c r="B194" s="139" t="s">
        <v>213</v>
      </c>
      <c r="C194" s="115" t="str">
        <f>C45</f>
        <v>Nabava, doprema i ugradnja u rov pijeska 0-8 mm koji se ugrađuje kao obloga i zaštita cijevi bočno i iznad tjemena cijevi, prema detalju rova.
Obračun po m³ ugrađenog pijeska u zbijenom stanju.</v>
      </c>
      <c r="D194" s="128" t="s">
        <v>24</v>
      </c>
      <c r="E194" s="107">
        <v>140</v>
      </c>
      <c r="F194" s="108"/>
      <c r="G194" s="108">
        <f t="shared" si="53"/>
        <v>0</v>
      </c>
    </row>
    <row r="195" spans="1:7" s="109" customFormat="1" ht="63.75" hidden="1" outlineLevel="1">
      <c r="A195" s="98" t="str">
        <f t="shared" si="54"/>
        <v>A.8.1.2.1.S.6</v>
      </c>
      <c r="B195" s="139" t="s">
        <v>214</v>
      </c>
      <c r="C195" s="115" t="s">
        <v>2877</v>
      </c>
      <c r="D195" s="128" t="s">
        <v>24</v>
      </c>
      <c r="E195" s="107">
        <f>39+8</f>
        <v>47</v>
      </c>
      <c r="F195" s="108"/>
      <c r="G195" s="108">
        <f t="shared" si="53"/>
        <v>0</v>
      </c>
    </row>
    <row r="196" spans="1:7" s="109" customFormat="1" ht="89.25" hidden="1" outlineLevel="1">
      <c r="A196" s="98" t="str">
        <f t="shared" si="54"/>
        <v>A.8.1.2.1.S.7</v>
      </c>
      <c r="B196" s="139" t="s">
        <v>215</v>
      </c>
      <c r="C196" s="115" t="str">
        <f>C48</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196" s="128"/>
      <c r="E196" s="107"/>
      <c r="F196" s="108"/>
      <c r="G196" s="108"/>
    </row>
    <row r="197" spans="1:7" s="109" customFormat="1" ht="15" hidden="1" outlineLevel="1">
      <c r="A197" s="98" t="str">
        <f t="shared" si="54"/>
        <v>A.8.1.2.1.S.7.1</v>
      </c>
      <c r="B197" s="139" t="s">
        <v>364</v>
      </c>
      <c r="C197" s="115" t="str">
        <f>C49</f>
        <v>Zamjenski materijal zbijenosti sloja min. Me = 40 MN/m²</v>
      </c>
      <c r="D197" s="128" t="s">
        <v>24</v>
      </c>
      <c r="E197" s="107">
        <v>485</v>
      </c>
      <c r="F197" s="108"/>
      <c r="G197" s="108">
        <f aca="true" t="shared" si="55" ref="G197">E197*F197</f>
        <v>0</v>
      </c>
    </row>
    <row r="198" spans="1:7" s="109" customFormat="1" ht="114.75" hidden="1" outlineLevel="1">
      <c r="A198" s="98" t="str">
        <f t="shared" si="54"/>
        <v>A.8.1.2.1.S.8</v>
      </c>
      <c r="B198" s="139" t="s">
        <v>216</v>
      </c>
      <c r="C198" s="115" t="str">
        <f>C52</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198" s="128"/>
      <c r="E198" s="107"/>
      <c r="F198" s="108"/>
      <c r="G198" s="108"/>
    </row>
    <row r="199" spans="1:7" s="109" customFormat="1" ht="15" hidden="1" outlineLevel="1">
      <c r="A199" s="98" t="str">
        <f t="shared" si="54"/>
        <v>A.8.1.2.1.S.8.1</v>
      </c>
      <c r="B199" s="139" t="s">
        <v>250</v>
      </c>
      <c r="C199" s="115" t="str">
        <f>C53</f>
        <v>Tampon zbijenosti sloja min. Me = 80 MN/m²</v>
      </c>
      <c r="D199" s="128" t="s">
        <v>24</v>
      </c>
      <c r="E199" s="107">
        <v>119</v>
      </c>
      <c r="F199" s="108"/>
      <c r="G199" s="108">
        <f aca="true" t="shared" si="56" ref="G199:G201">E199*F199</f>
        <v>0</v>
      </c>
    </row>
    <row r="200" spans="1:7" s="109" customFormat="1" ht="153" hidden="1" outlineLevel="1">
      <c r="A200" s="98" t="str">
        <f t="shared" si="54"/>
        <v>A.8.1.2.1.S.9</v>
      </c>
      <c r="B200" s="139" t="s">
        <v>217</v>
      </c>
      <c r="C200" s="115" t="str">
        <f>C59</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200" s="128" t="s">
        <v>24</v>
      </c>
      <c r="E200" s="107">
        <v>527</v>
      </c>
      <c r="F200" s="108"/>
      <c r="G200" s="108">
        <f t="shared" si="56"/>
        <v>0</v>
      </c>
    </row>
    <row r="201" spans="1:7" s="109" customFormat="1" ht="89.25" hidden="1" outlineLevel="1">
      <c r="A201" s="98" t="str">
        <f t="shared" si="54"/>
        <v>A.8.1.2.1.S.10</v>
      </c>
      <c r="B201" s="139" t="s">
        <v>218</v>
      </c>
      <c r="C201" s="105" t="s">
        <v>291</v>
      </c>
      <c r="D201" s="106" t="s">
        <v>90</v>
      </c>
      <c r="E201" s="107">
        <v>1</v>
      </c>
      <c r="F201" s="108"/>
      <c r="G201" s="108">
        <f t="shared" si="56"/>
        <v>0</v>
      </c>
    </row>
    <row r="202" spans="1:7" s="109" customFormat="1" ht="114.75" hidden="1" outlineLevel="1">
      <c r="A202" s="98" t="str">
        <f t="shared" si="54"/>
        <v>A.8.1.2.1.S.11</v>
      </c>
      <c r="B202" s="139" t="s">
        <v>219</v>
      </c>
      <c r="C202" s="105" t="s">
        <v>293</v>
      </c>
      <c r="D202" s="106"/>
      <c r="E202" s="107"/>
      <c r="F202" s="108"/>
      <c r="G202" s="108"/>
    </row>
    <row r="203" spans="1:7" s="109" customFormat="1" ht="15" hidden="1" outlineLevel="1">
      <c r="A203" s="98" t="str">
        <f t="shared" si="54"/>
        <v>A.8.1.2.1.S.11.1</v>
      </c>
      <c r="B203" s="139" t="s">
        <v>298</v>
      </c>
      <c r="C203" s="105" t="s">
        <v>860</v>
      </c>
      <c r="D203" s="106" t="s">
        <v>22</v>
      </c>
      <c r="E203" s="107">
        <v>78</v>
      </c>
      <c r="F203" s="108"/>
      <c r="G203" s="108">
        <f aca="true" t="shared" si="57" ref="G203:G208">E203*F203</f>
        <v>0</v>
      </c>
    </row>
    <row r="204" spans="1:7" s="109" customFormat="1" ht="15" hidden="1" outlineLevel="1">
      <c r="A204" s="98" t="str">
        <f t="shared" si="54"/>
        <v>A.8.1.2.1.S.11.2</v>
      </c>
      <c r="B204" s="139" t="s">
        <v>299</v>
      </c>
      <c r="C204" s="105" t="s">
        <v>861</v>
      </c>
      <c r="D204" s="106" t="s">
        <v>22</v>
      </c>
      <c r="E204" s="107">
        <v>120</v>
      </c>
      <c r="F204" s="108"/>
      <c r="G204" s="108">
        <f t="shared" si="57"/>
        <v>0</v>
      </c>
    </row>
    <row r="205" spans="1:7" s="109" customFormat="1" ht="15" hidden="1" outlineLevel="1">
      <c r="A205" s="98" t="str">
        <f t="shared" si="54"/>
        <v>A.8.1.2.1.S.11.3</v>
      </c>
      <c r="B205" s="139" t="s">
        <v>387</v>
      </c>
      <c r="C205" s="105" t="s">
        <v>862</v>
      </c>
      <c r="D205" s="106" t="s">
        <v>22</v>
      </c>
      <c r="E205" s="107">
        <v>55</v>
      </c>
      <c r="F205" s="108"/>
      <c r="G205" s="108">
        <f t="shared" si="57"/>
        <v>0</v>
      </c>
    </row>
    <row r="206" spans="1:7" s="109" customFormat="1" ht="15" hidden="1" outlineLevel="1">
      <c r="A206" s="98" t="str">
        <f t="shared" si="54"/>
        <v>A.8.1.2.1.S.11.4</v>
      </c>
      <c r="B206" s="139" t="s">
        <v>811</v>
      </c>
      <c r="C206" s="105" t="s">
        <v>863</v>
      </c>
      <c r="D206" s="106" t="s">
        <v>22</v>
      </c>
      <c r="E206" s="107">
        <v>55</v>
      </c>
      <c r="F206" s="108"/>
      <c r="G206" s="108">
        <f t="shared" si="57"/>
        <v>0</v>
      </c>
    </row>
    <row r="207" spans="1:7" s="109" customFormat="1" ht="216.75" hidden="1" outlineLevel="1">
      <c r="A207" s="98" t="str">
        <f t="shared" si="54"/>
        <v>A.8.1.2.1.S.12</v>
      </c>
      <c r="B207" s="139" t="s">
        <v>220</v>
      </c>
      <c r="C207" s="105" t="s">
        <v>3476</v>
      </c>
      <c r="D207" s="106" t="s">
        <v>90</v>
      </c>
      <c r="E207" s="107">
        <v>5</v>
      </c>
      <c r="F207" s="108"/>
      <c r="G207" s="108">
        <f t="shared" si="57"/>
        <v>0</v>
      </c>
    </row>
    <row r="208" spans="1:7" s="109" customFormat="1" ht="63.75" hidden="1" outlineLevel="1">
      <c r="A208" s="98" t="str">
        <f t="shared" si="54"/>
        <v>A.8.1.2.1.S.13</v>
      </c>
      <c r="B208" s="139" t="s">
        <v>221</v>
      </c>
      <c r="C208" s="263" t="s">
        <v>3254</v>
      </c>
      <c r="D208" s="128" t="s">
        <v>24</v>
      </c>
      <c r="E208" s="107">
        <v>2</v>
      </c>
      <c r="F208" s="108"/>
      <c r="G208" s="108">
        <f t="shared" si="57"/>
        <v>0</v>
      </c>
    </row>
    <row r="209" spans="1:7" s="97" customFormat="1" ht="15" collapsed="1">
      <c r="A209" s="90" t="str">
        <f aca="true" t="shared" si="58" ref="A209">B209</f>
        <v>A.8.1.2.2</v>
      </c>
      <c r="B209" s="91" t="s">
        <v>864</v>
      </c>
      <c r="C209" s="92" t="s">
        <v>19</v>
      </c>
      <c r="D209" s="93"/>
      <c r="E209" s="94"/>
      <c r="F209" s="95"/>
      <c r="G209" s="96"/>
    </row>
    <row r="210" spans="1:7" s="109" customFormat="1" ht="242.25" hidden="1" outlineLevel="1">
      <c r="A210" s="98" t="str">
        <f>""&amp;$B$209&amp;"."&amp;B210&amp;""</f>
        <v>A.8.1.2.2.S.1</v>
      </c>
      <c r="B210" s="139" t="s">
        <v>206</v>
      </c>
      <c r="C210" s="375" t="s">
        <v>3126</v>
      </c>
      <c r="D210" s="134"/>
      <c r="E210" s="132"/>
      <c r="F210" s="132"/>
      <c r="G210" s="108"/>
    </row>
    <row r="211" spans="1:7" s="109" customFormat="1" ht="15" hidden="1" outlineLevel="1">
      <c r="A211" s="98" t="str">
        <f aca="true" t="shared" si="59" ref="A211:A221">""&amp;$B$209&amp;"."&amp;B211&amp;""</f>
        <v>A.8.1.2.2.S.1.1</v>
      </c>
      <c r="B211" s="126" t="s">
        <v>226</v>
      </c>
      <c r="C211" s="120" t="s">
        <v>454</v>
      </c>
      <c r="D211" s="119"/>
      <c r="E211" s="107"/>
      <c r="F211" s="108"/>
      <c r="G211" s="108"/>
    </row>
    <row r="212" spans="1:7" s="109" customFormat="1" ht="25.5" hidden="1" outlineLevel="1">
      <c r="A212" s="98" t="str">
        <f t="shared" si="59"/>
        <v>A.8.1.2.2.S.1.1.1</v>
      </c>
      <c r="B212" s="126" t="s">
        <v>237</v>
      </c>
      <c r="C212" s="112" t="s">
        <v>865</v>
      </c>
      <c r="D212" s="119" t="s">
        <v>90</v>
      </c>
      <c r="E212" s="107">
        <v>1</v>
      </c>
      <c r="F212" s="108"/>
      <c r="G212" s="108">
        <f aca="true" t="shared" si="60" ref="G212:G214">E212*F212</f>
        <v>0</v>
      </c>
    </row>
    <row r="213" spans="1:7" s="109" customFormat="1" ht="25.5" hidden="1" outlineLevel="1">
      <c r="A213" s="98" t="str">
        <f t="shared" si="59"/>
        <v>A.8.1.2.2.S.1.1.2</v>
      </c>
      <c r="B213" s="126" t="s">
        <v>238</v>
      </c>
      <c r="C213" s="112" t="s">
        <v>866</v>
      </c>
      <c r="D213" s="119" t="s">
        <v>90</v>
      </c>
      <c r="E213" s="107">
        <v>3</v>
      </c>
      <c r="F213" s="108"/>
      <c r="G213" s="108">
        <f t="shared" si="60"/>
        <v>0</v>
      </c>
    </row>
    <row r="214" spans="1:7" s="109" customFormat="1" ht="25.5" hidden="1" outlineLevel="1">
      <c r="A214" s="98" t="str">
        <f t="shared" si="59"/>
        <v>A.8.1.2.2.S.1.1.3</v>
      </c>
      <c r="B214" s="126" t="s">
        <v>239</v>
      </c>
      <c r="C214" s="112" t="s">
        <v>867</v>
      </c>
      <c r="D214" s="119" t="s">
        <v>90</v>
      </c>
      <c r="E214" s="107">
        <v>1</v>
      </c>
      <c r="F214" s="108"/>
      <c r="G214" s="108">
        <f t="shared" si="60"/>
        <v>0</v>
      </c>
    </row>
    <row r="215" spans="1:7" s="109" customFormat="1" ht="76.5" hidden="1" outlineLevel="1">
      <c r="A215" s="98" t="str">
        <f t="shared" si="59"/>
        <v>A.8.1.2.2.S.2</v>
      </c>
      <c r="B215" s="126" t="s">
        <v>207</v>
      </c>
      <c r="C215" s="112" t="str">
        <f>C67</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215" s="113"/>
      <c r="E215" s="107"/>
      <c r="F215" s="108"/>
      <c r="G215" s="108"/>
    </row>
    <row r="216" spans="1:7" s="109" customFormat="1" ht="15" hidden="1" outlineLevel="1">
      <c r="A216" s="98" t="str">
        <f t="shared" si="59"/>
        <v>A.8.1.2.2.S.2.1</v>
      </c>
      <c r="B216" s="126" t="s">
        <v>228</v>
      </c>
      <c r="C216" s="260" t="s">
        <v>868</v>
      </c>
      <c r="D216" s="119" t="s">
        <v>90</v>
      </c>
      <c r="E216" s="107">
        <v>5</v>
      </c>
      <c r="F216" s="108"/>
      <c r="G216" s="108">
        <f aca="true" t="shared" si="61" ref="G216:G221">E216*F216</f>
        <v>0</v>
      </c>
    </row>
    <row r="217" spans="1:7" s="109" customFormat="1" ht="76.5" hidden="1" outlineLevel="1">
      <c r="A217" s="98" t="str">
        <f t="shared" si="59"/>
        <v>A.8.1.2.2.S.3</v>
      </c>
      <c r="B217" s="126" t="s">
        <v>208</v>
      </c>
      <c r="C217" s="127" t="s">
        <v>412</v>
      </c>
      <c r="D217" s="135" t="s">
        <v>90</v>
      </c>
      <c r="E217" s="107">
        <v>12</v>
      </c>
      <c r="F217" s="108"/>
      <c r="G217" s="108">
        <f t="shared" si="61"/>
        <v>0</v>
      </c>
    </row>
    <row r="218" spans="1:7" s="109" customFormat="1" ht="76.5" hidden="1" outlineLevel="1">
      <c r="A218" s="98" t="str">
        <f t="shared" si="59"/>
        <v>A.8.1.2.2.S.4</v>
      </c>
      <c r="B218" s="126" t="s">
        <v>209</v>
      </c>
      <c r="C218" s="127" t="s">
        <v>3561</v>
      </c>
      <c r="D218" s="135" t="s">
        <v>90</v>
      </c>
      <c r="E218" s="107">
        <v>5</v>
      </c>
      <c r="F218" s="108"/>
      <c r="G218" s="108">
        <f t="shared" si="61"/>
        <v>0</v>
      </c>
    </row>
    <row r="219" spans="1:7" s="109" customFormat="1" ht="89.25" hidden="1" outlineLevel="1">
      <c r="A219" s="98" t="str">
        <f t="shared" si="59"/>
        <v>A.8.1.2.2.S.5</v>
      </c>
      <c r="B219" s="126" t="s">
        <v>213</v>
      </c>
      <c r="C219" s="127" t="s">
        <v>2892</v>
      </c>
      <c r="D219" s="135" t="s">
        <v>90</v>
      </c>
      <c r="E219" s="107">
        <v>6</v>
      </c>
      <c r="F219" s="108"/>
      <c r="G219" s="108">
        <f t="shared" si="61"/>
        <v>0</v>
      </c>
    </row>
    <row r="220" spans="1:7" s="109" customFormat="1" ht="76.5" hidden="1" outlineLevel="1">
      <c r="A220" s="98" t="str">
        <f t="shared" si="59"/>
        <v>A.8.1.2.2.S.6</v>
      </c>
      <c r="B220" s="126" t="s">
        <v>214</v>
      </c>
      <c r="C220" s="127" t="s">
        <v>2893</v>
      </c>
      <c r="D220" s="135" t="s">
        <v>90</v>
      </c>
      <c r="E220" s="107">
        <v>8</v>
      </c>
      <c r="F220" s="108"/>
      <c r="G220" s="108">
        <f t="shared" si="61"/>
        <v>0</v>
      </c>
    </row>
    <row r="221" spans="1:7" s="109" customFormat="1" ht="63.75" hidden="1" outlineLevel="1">
      <c r="A221" s="98" t="str">
        <f t="shared" si="59"/>
        <v>A.8.1.2.2.S.7</v>
      </c>
      <c r="B221" s="126" t="s">
        <v>215</v>
      </c>
      <c r="C221" s="127" t="s">
        <v>132</v>
      </c>
      <c r="D221" s="135" t="s">
        <v>90</v>
      </c>
      <c r="E221" s="107">
        <v>8</v>
      </c>
      <c r="F221" s="108"/>
      <c r="G221" s="108">
        <f t="shared" si="61"/>
        <v>0</v>
      </c>
    </row>
    <row r="222" spans="1:7" s="97" customFormat="1" ht="15" collapsed="1">
      <c r="A222" s="90" t="str">
        <f aca="true" t="shared" si="62" ref="A222">B222</f>
        <v>A.8.1.2.3</v>
      </c>
      <c r="B222" s="91" t="s">
        <v>869</v>
      </c>
      <c r="C222" s="92" t="s">
        <v>20</v>
      </c>
      <c r="D222" s="93"/>
      <c r="E222" s="94"/>
      <c r="F222" s="125"/>
      <c r="G222" s="96"/>
    </row>
    <row r="223" spans="1:7" s="109" customFormat="1" ht="127.5" hidden="1" outlineLevel="1">
      <c r="A223" s="98" t="str">
        <f aca="true" t="shared" si="63" ref="A223:A224">""&amp;$B$222&amp;"."&amp;B223&amp;""</f>
        <v>A.8.1.2.3.S.1</v>
      </c>
      <c r="B223" s="139" t="s">
        <v>206</v>
      </c>
      <c r="C223" s="112" t="str">
        <f>C96</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23" s="128"/>
      <c r="E223" s="107"/>
      <c r="F223" s="108"/>
      <c r="G223" s="108"/>
    </row>
    <row r="224" spans="1:7" s="109" customFormat="1" ht="25.5" hidden="1" outlineLevel="1">
      <c r="A224" s="98" t="str">
        <f t="shared" si="63"/>
        <v>A.8.1.2.3.S.1.1</v>
      </c>
      <c r="B224" s="139" t="s">
        <v>226</v>
      </c>
      <c r="C224" s="112" t="str">
        <f>C97</f>
        <v>Bitumenizirani nosivo-habajući sloj
AC 16 surf 50/70, debljine 6,0 cm</v>
      </c>
      <c r="D224" s="128" t="s">
        <v>25</v>
      </c>
      <c r="E224" s="107">
        <v>485</v>
      </c>
      <c r="F224" s="108"/>
      <c r="G224" s="108">
        <f aca="true" t="shared" si="64" ref="G224">E224*F224</f>
        <v>0</v>
      </c>
    </row>
    <row r="225" spans="1:7" s="97" customFormat="1" ht="15" collapsed="1">
      <c r="A225" s="90" t="str">
        <f aca="true" t="shared" si="65" ref="A225">B225</f>
        <v>A.8.1.2.4</v>
      </c>
      <c r="B225" s="91" t="s">
        <v>870</v>
      </c>
      <c r="C225" s="92" t="s">
        <v>2844</v>
      </c>
      <c r="D225" s="93"/>
      <c r="E225" s="94"/>
      <c r="F225" s="95"/>
      <c r="G225" s="96"/>
    </row>
    <row r="226" spans="1:7" s="109" customFormat="1" ht="114.75" hidden="1" outlineLevel="1">
      <c r="A226" s="98" t="str">
        <f>""&amp;$B$225&amp;"."&amp;B226&amp;""</f>
        <v>A.8.1.2.4.S.1</v>
      </c>
      <c r="B226" s="139" t="s">
        <v>206</v>
      </c>
      <c r="C226" s="112" t="s">
        <v>2928</v>
      </c>
      <c r="D226" s="113"/>
      <c r="E226" s="107"/>
      <c r="F226" s="262"/>
      <c r="G226" s="108"/>
    </row>
    <row r="227" spans="1:7" s="109" customFormat="1" ht="15" hidden="1" outlineLevel="1">
      <c r="A227" s="98" t="str">
        <f aca="true" t="shared" si="66" ref="A227:A311">""&amp;$B$225&amp;"."&amp;B227&amp;""</f>
        <v>A.8.1.2.4.S.1.1</v>
      </c>
      <c r="B227" s="139" t="s">
        <v>226</v>
      </c>
      <c r="C227" s="146" t="s">
        <v>105</v>
      </c>
      <c r="D227" s="143"/>
      <c r="E227" s="107"/>
      <c r="F227" s="108"/>
      <c r="G227" s="108"/>
    </row>
    <row r="228" spans="1:7" s="109" customFormat="1" ht="15" hidden="1" outlineLevel="1">
      <c r="A228" s="98" t="str">
        <f t="shared" si="66"/>
        <v>A.8.1.2.4.S.1.1.1</v>
      </c>
      <c r="B228" s="139" t="s">
        <v>237</v>
      </c>
      <c r="C228" s="142" t="s">
        <v>112</v>
      </c>
      <c r="D228" s="143" t="s">
        <v>22</v>
      </c>
      <c r="E228" s="107">
        <v>330</v>
      </c>
      <c r="F228" s="108"/>
      <c r="G228" s="108">
        <f aca="true" t="shared" si="67" ref="G228:G229">E228*F228</f>
        <v>0</v>
      </c>
    </row>
    <row r="229" spans="1:7" s="109" customFormat="1" ht="15" hidden="1" outlineLevel="1">
      <c r="A229" s="98" t="str">
        <f t="shared" si="66"/>
        <v>A.8.1.2.4.S.1.1.2</v>
      </c>
      <c r="B229" s="139" t="s">
        <v>238</v>
      </c>
      <c r="C229" s="142" t="s">
        <v>339</v>
      </c>
      <c r="D229" s="143" t="s">
        <v>22</v>
      </c>
      <c r="E229" s="107">
        <v>90</v>
      </c>
      <c r="F229" s="108"/>
      <c r="G229" s="108">
        <f t="shared" si="67"/>
        <v>0</v>
      </c>
    </row>
    <row r="230" spans="1:7" s="109" customFormat="1" ht="102" hidden="1" outlineLevel="1">
      <c r="A230" s="98" t="str">
        <f t="shared" si="66"/>
        <v>A.8.1.2.4.S.2</v>
      </c>
      <c r="B230" s="139" t="s">
        <v>207</v>
      </c>
      <c r="C230" s="112" t="s">
        <v>2929</v>
      </c>
      <c r="D230" s="113"/>
      <c r="E230" s="107"/>
      <c r="F230" s="108"/>
      <c r="G230" s="108"/>
    </row>
    <row r="231" spans="1:7" s="109" customFormat="1" ht="15" hidden="1" outlineLevel="1">
      <c r="A231" s="98" t="str">
        <f t="shared" si="66"/>
        <v>A.8.1.2.4.S.2.1</v>
      </c>
      <c r="B231" s="139" t="s">
        <v>228</v>
      </c>
      <c r="C231" s="146" t="s">
        <v>105</v>
      </c>
      <c r="D231" s="143"/>
      <c r="E231" s="107"/>
      <c r="F231" s="108"/>
      <c r="G231" s="108"/>
    </row>
    <row r="232" spans="1:7" s="109" customFormat="1" ht="15" hidden="1" outlineLevel="1">
      <c r="A232" s="98" t="str">
        <f t="shared" si="66"/>
        <v>A.8.1.2.4.S.2.1.1</v>
      </c>
      <c r="B232" s="139" t="s">
        <v>229</v>
      </c>
      <c r="C232" s="145" t="s">
        <v>143</v>
      </c>
      <c r="D232" s="142"/>
      <c r="E232" s="107"/>
      <c r="F232" s="108"/>
      <c r="G232" s="108"/>
    </row>
    <row r="233" spans="1:7" s="109" customFormat="1" ht="15" hidden="1" outlineLevel="1">
      <c r="A233" s="98" t="str">
        <f t="shared" si="66"/>
        <v>A.8.1.2.4.S.2.1.1.1</v>
      </c>
      <c r="B233" s="139" t="s">
        <v>340</v>
      </c>
      <c r="C233" s="142" t="s">
        <v>109</v>
      </c>
      <c r="D233" s="143" t="s">
        <v>90</v>
      </c>
      <c r="E233" s="107">
        <v>5</v>
      </c>
      <c r="F233" s="108"/>
      <c r="G233" s="108">
        <f aca="true" t="shared" si="68" ref="G233:G236">E233*F233</f>
        <v>0</v>
      </c>
    </row>
    <row r="234" spans="1:7" s="109" customFormat="1" ht="15" hidden="1" outlineLevel="1">
      <c r="A234" s="98" t="str">
        <f t="shared" si="66"/>
        <v>A.8.1.2.4.S.2.1.1.2</v>
      </c>
      <c r="B234" s="139" t="s">
        <v>341</v>
      </c>
      <c r="C234" s="142" t="s">
        <v>690</v>
      </c>
      <c r="D234" s="143" t="s">
        <v>90</v>
      </c>
      <c r="E234" s="107">
        <v>5</v>
      </c>
      <c r="F234" s="108"/>
      <c r="G234" s="108">
        <f t="shared" si="68"/>
        <v>0</v>
      </c>
    </row>
    <row r="235" spans="1:7" s="109" customFormat="1" ht="15" hidden="1" outlineLevel="1">
      <c r="A235" s="98" t="str">
        <f t="shared" si="66"/>
        <v>A.8.1.2.4.S.2.1.2</v>
      </c>
      <c r="B235" s="139" t="s">
        <v>230</v>
      </c>
      <c r="C235" s="145" t="s">
        <v>144</v>
      </c>
      <c r="D235" s="143"/>
      <c r="E235" s="107"/>
      <c r="F235" s="108"/>
      <c r="G235" s="108"/>
    </row>
    <row r="236" spans="1:7" s="109" customFormat="1" ht="15" hidden="1" outlineLevel="1">
      <c r="A236" s="98" t="str">
        <f t="shared" si="66"/>
        <v>A.8.1.2.4.S.2.1.2.1</v>
      </c>
      <c r="B236" s="139" t="s">
        <v>343</v>
      </c>
      <c r="C236" s="142" t="s">
        <v>109</v>
      </c>
      <c r="D236" s="143" t="s">
        <v>90</v>
      </c>
      <c r="E236" s="107">
        <v>1</v>
      </c>
      <c r="F236" s="108"/>
      <c r="G236" s="108">
        <f t="shared" si="68"/>
        <v>0</v>
      </c>
    </row>
    <row r="237" spans="1:7" s="109" customFormat="1" ht="15" hidden="1" outlineLevel="1">
      <c r="A237" s="98" t="str">
        <f t="shared" si="66"/>
        <v>A.8.1.2.4.S.2.1.3</v>
      </c>
      <c r="B237" s="139" t="s">
        <v>691</v>
      </c>
      <c r="C237" s="145" t="s">
        <v>692</v>
      </c>
      <c r="D237" s="143"/>
      <c r="E237" s="107"/>
      <c r="F237" s="108"/>
      <c r="G237" s="108"/>
    </row>
    <row r="238" spans="1:7" s="109" customFormat="1" ht="15" hidden="1" outlineLevel="1">
      <c r="A238" s="98" t="str">
        <f t="shared" si="66"/>
        <v>A.8.1.2.4.S.2.1.3.1</v>
      </c>
      <c r="B238" s="139" t="s">
        <v>693</v>
      </c>
      <c r="C238" s="142" t="s">
        <v>109</v>
      </c>
      <c r="D238" s="143" t="s">
        <v>90</v>
      </c>
      <c r="E238" s="107">
        <v>1</v>
      </c>
      <c r="F238" s="108"/>
      <c r="G238" s="108">
        <f aca="true" t="shared" si="69" ref="G238">E238*F238</f>
        <v>0</v>
      </c>
    </row>
    <row r="239" spans="1:7" s="109" customFormat="1" ht="15" hidden="1" outlineLevel="1">
      <c r="A239" s="98" t="str">
        <f t="shared" si="66"/>
        <v>A.8.1.2.4.S.2.1.4</v>
      </c>
      <c r="B239" s="139" t="s">
        <v>694</v>
      </c>
      <c r="C239" s="145" t="s">
        <v>695</v>
      </c>
      <c r="D239" s="143"/>
      <c r="E239" s="107"/>
      <c r="F239" s="108"/>
      <c r="G239" s="108"/>
    </row>
    <row r="240" spans="1:7" s="109" customFormat="1" ht="15" hidden="1" outlineLevel="1">
      <c r="A240" s="98" t="str">
        <f t="shared" si="66"/>
        <v>A.8.1.2.4.S.2.1.4.1</v>
      </c>
      <c r="B240" s="139" t="s">
        <v>696</v>
      </c>
      <c r="C240" s="142" t="s">
        <v>109</v>
      </c>
      <c r="D240" s="143" t="s">
        <v>90</v>
      </c>
      <c r="E240" s="107">
        <v>1</v>
      </c>
      <c r="F240" s="108"/>
      <c r="G240" s="108">
        <f aca="true" t="shared" si="70" ref="G240">E240*F240</f>
        <v>0</v>
      </c>
    </row>
    <row r="241" spans="1:7" s="109" customFormat="1" ht="15" hidden="1" outlineLevel="1">
      <c r="A241" s="98" t="str">
        <f t="shared" si="66"/>
        <v>A.8.1.2.4.S.2.1.5</v>
      </c>
      <c r="B241" s="139" t="s">
        <v>871</v>
      </c>
      <c r="C241" s="145" t="s">
        <v>872</v>
      </c>
      <c r="D241" s="143"/>
      <c r="E241" s="107"/>
      <c r="F241" s="108"/>
      <c r="G241" s="108"/>
    </row>
    <row r="242" spans="1:7" s="109" customFormat="1" ht="15" hidden="1" outlineLevel="1">
      <c r="A242" s="98" t="str">
        <f t="shared" si="66"/>
        <v>A.8.1.2.4.S.2.1.5.1</v>
      </c>
      <c r="B242" s="139" t="s">
        <v>873</v>
      </c>
      <c r="C242" s="142" t="s">
        <v>690</v>
      </c>
      <c r="D242" s="143" t="s">
        <v>90</v>
      </c>
      <c r="E242" s="107">
        <v>1</v>
      </c>
      <c r="F242" s="108"/>
      <c r="G242" s="108">
        <f aca="true" t="shared" si="71" ref="G242">E242*F242</f>
        <v>0</v>
      </c>
    </row>
    <row r="243" spans="1:7" s="109" customFormat="1" ht="165.75" hidden="1" outlineLevel="1">
      <c r="A243" s="98" t="str">
        <f t="shared" si="66"/>
        <v>A.8.1.2.4.S.3</v>
      </c>
      <c r="B243" s="139" t="s">
        <v>208</v>
      </c>
      <c r="C243" s="112" t="s">
        <v>2930</v>
      </c>
      <c r="D243" s="113"/>
      <c r="E243" s="107"/>
      <c r="F243" s="108"/>
      <c r="G243" s="108"/>
    </row>
    <row r="244" spans="1:7" s="109" customFormat="1" ht="15" hidden="1" outlineLevel="1">
      <c r="A244" s="98" t="str">
        <f t="shared" si="66"/>
        <v>A.8.1.2.4.S.3.1</v>
      </c>
      <c r="B244" s="139" t="s">
        <v>244</v>
      </c>
      <c r="C244" s="146" t="s">
        <v>105</v>
      </c>
      <c r="D244" s="143"/>
      <c r="E244" s="107"/>
      <c r="F244" s="108"/>
      <c r="G244" s="108"/>
    </row>
    <row r="245" spans="1:7" s="109" customFormat="1" ht="15" hidden="1" outlineLevel="1">
      <c r="A245" s="98" t="str">
        <f t="shared" si="66"/>
        <v>A.8.1.2.4.S.3.1.1</v>
      </c>
      <c r="B245" s="139" t="s">
        <v>322</v>
      </c>
      <c r="C245" s="145" t="s">
        <v>137</v>
      </c>
      <c r="D245" s="143"/>
      <c r="E245" s="107"/>
      <c r="F245" s="108"/>
      <c r="G245" s="108"/>
    </row>
    <row r="246" spans="1:7" s="109" customFormat="1" ht="15" hidden="1" outlineLevel="1">
      <c r="A246" s="98" t="str">
        <f t="shared" si="66"/>
        <v>A.8.1.2.4.S.3.1.1.1</v>
      </c>
      <c r="B246" s="139" t="s">
        <v>323</v>
      </c>
      <c r="C246" s="142" t="s">
        <v>101</v>
      </c>
      <c r="D246" s="143" t="s">
        <v>90</v>
      </c>
      <c r="E246" s="107">
        <v>7</v>
      </c>
      <c r="F246" s="108"/>
      <c r="G246" s="108">
        <f aca="true" t="shared" si="72" ref="G246:G251">E246*F246</f>
        <v>0</v>
      </c>
    </row>
    <row r="247" spans="1:7" s="109" customFormat="1" ht="15" hidden="1" outlineLevel="1">
      <c r="A247" s="98" t="str">
        <f t="shared" si="66"/>
        <v>A.8.1.2.4.S.3.1.1.2</v>
      </c>
      <c r="B247" s="139" t="s">
        <v>346</v>
      </c>
      <c r="C247" s="142" t="s">
        <v>104</v>
      </c>
      <c r="D247" s="143" t="s">
        <v>90</v>
      </c>
      <c r="E247" s="107">
        <v>3</v>
      </c>
      <c r="F247" s="108"/>
      <c r="G247" s="108">
        <f t="shared" si="72"/>
        <v>0</v>
      </c>
    </row>
    <row r="248" spans="1:7" s="109" customFormat="1" ht="15" hidden="1" outlineLevel="1">
      <c r="A248" s="98" t="str">
        <f t="shared" si="66"/>
        <v>A.8.1.2.4.S.3.1.1.3</v>
      </c>
      <c r="B248" s="139" t="s">
        <v>347</v>
      </c>
      <c r="C248" s="142" t="s">
        <v>645</v>
      </c>
      <c r="D248" s="143" t="s">
        <v>90</v>
      </c>
      <c r="E248" s="107">
        <v>2</v>
      </c>
      <c r="F248" s="108"/>
      <c r="G248" s="108">
        <f t="shared" si="72"/>
        <v>0</v>
      </c>
    </row>
    <row r="249" spans="1:7" s="109" customFormat="1" ht="15" hidden="1" outlineLevel="1">
      <c r="A249" s="98" t="str">
        <f t="shared" si="66"/>
        <v>A.8.1.2.4.S.3.1.1.4</v>
      </c>
      <c r="B249" s="139" t="s">
        <v>348</v>
      </c>
      <c r="C249" s="142" t="s">
        <v>641</v>
      </c>
      <c r="D249" s="143" t="s">
        <v>90</v>
      </c>
      <c r="E249" s="107">
        <v>9</v>
      </c>
      <c r="F249" s="108"/>
      <c r="G249" s="108">
        <f t="shared" si="72"/>
        <v>0</v>
      </c>
    </row>
    <row r="250" spans="1:7" s="109" customFormat="1" ht="15" hidden="1" outlineLevel="1">
      <c r="A250" s="98" t="str">
        <f t="shared" si="66"/>
        <v>A.8.1.2.4.S.3.1.1.5</v>
      </c>
      <c r="B250" s="139" t="s">
        <v>349</v>
      </c>
      <c r="C250" s="142" t="s">
        <v>874</v>
      </c>
      <c r="D250" s="143" t="s">
        <v>90</v>
      </c>
      <c r="E250" s="107">
        <v>1</v>
      </c>
      <c r="F250" s="108"/>
      <c r="G250" s="108">
        <f t="shared" si="72"/>
        <v>0</v>
      </c>
    </row>
    <row r="251" spans="1:7" s="109" customFormat="1" ht="15" hidden="1" outlineLevel="1">
      <c r="A251" s="98" t="str">
        <f t="shared" si="66"/>
        <v>A.8.1.2.4.S.3.1.1.6</v>
      </c>
      <c r="B251" s="139" t="s">
        <v>350</v>
      </c>
      <c r="C251" s="142" t="s">
        <v>875</v>
      </c>
      <c r="D251" s="143" t="s">
        <v>90</v>
      </c>
      <c r="E251" s="107">
        <v>4</v>
      </c>
      <c r="F251" s="108"/>
      <c r="G251" s="108">
        <f t="shared" si="72"/>
        <v>0</v>
      </c>
    </row>
    <row r="252" spans="1:7" s="109" customFormat="1" ht="15" hidden="1" outlineLevel="1">
      <c r="A252" s="98" t="str">
        <f t="shared" si="66"/>
        <v>A.8.1.2.4.S.3.1.2</v>
      </c>
      <c r="B252" s="139" t="s">
        <v>381</v>
      </c>
      <c r="C252" s="145" t="s">
        <v>138</v>
      </c>
      <c r="D252" s="143"/>
      <c r="E252" s="107"/>
      <c r="F252" s="108"/>
      <c r="G252" s="108"/>
    </row>
    <row r="253" spans="1:7" s="109" customFormat="1" ht="15" hidden="1" outlineLevel="1">
      <c r="A253" s="98" t="str">
        <f t="shared" si="66"/>
        <v>A.8.1.2.4.S.3.1.2.1</v>
      </c>
      <c r="B253" s="139" t="s">
        <v>646</v>
      </c>
      <c r="C253" s="142" t="s">
        <v>109</v>
      </c>
      <c r="D253" s="143" t="s">
        <v>90</v>
      </c>
      <c r="E253" s="107">
        <v>7</v>
      </c>
      <c r="F253" s="108"/>
      <c r="G253" s="108">
        <f aca="true" t="shared" si="73" ref="G253:G267">E253*F253</f>
        <v>0</v>
      </c>
    </row>
    <row r="254" spans="1:7" s="109" customFormat="1" ht="15" hidden="1" outlineLevel="1">
      <c r="A254" s="98" t="str">
        <f t="shared" si="66"/>
        <v>A.8.1.2.4.S.3.1.2.2</v>
      </c>
      <c r="B254" s="139" t="s">
        <v>876</v>
      </c>
      <c r="C254" s="142" t="s">
        <v>690</v>
      </c>
      <c r="D254" s="143" t="s">
        <v>90</v>
      </c>
      <c r="E254" s="107">
        <v>4</v>
      </c>
      <c r="F254" s="108"/>
      <c r="G254" s="108">
        <f t="shared" si="73"/>
        <v>0</v>
      </c>
    </row>
    <row r="255" spans="1:7" s="109" customFormat="1" ht="15" hidden="1" outlineLevel="1">
      <c r="A255" s="98" t="str">
        <f t="shared" si="66"/>
        <v>A.8.1.2.4.S.3.1.3</v>
      </c>
      <c r="B255" s="139" t="s">
        <v>647</v>
      </c>
      <c r="C255" s="145" t="s">
        <v>139</v>
      </c>
      <c r="D255" s="143"/>
      <c r="E255" s="107"/>
      <c r="F255" s="108"/>
      <c r="G255" s="108"/>
    </row>
    <row r="256" spans="1:7" s="109" customFormat="1" ht="15" hidden="1" outlineLevel="1">
      <c r="A256" s="98" t="str">
        <f t="shared" si="66"/>
        <v>A.8.1.2.4.S.3.1.3.1</v>
      </c>
      <c r="B256" s="139" t="s">
        <v>649</v>
      </c>
      <c r="C256" s="142" t="s">
        <v>108</v>
      </c>
      <c r="D256" s="143" t="s">
        <v>90</v>
      </c>
      <c r="E256" s="107">
        <v>6</v>
      </c>
      <c r="F256" s="108"/>
      <c r="G256" s="108">
        <f t="shared" si="73"/>
        <v>0</v>
      </c>
    </row>
    <row r="257" spans="1:7" s="109" customFormat="1" ht="15" hidden="1" outlineLevel="1">
      <c r="A257" s="98" t="str">
        <f t="shared" si="66"/>
        <v>A.8.1.2.4.S.3.1.4</v>
      </c>
      <c r="B257" s="139" t="s">
        <v>651</v>
      </c>
      <c r="C257" s="145" t="s">
        <v>140</v>
      </c>
      <c r="D257" s="143"/>
      <c r="E257" s="107"/>
      <c r="F257" s="108"/>
      <c r="G257" s="108"/>
    </row>
    <row r="258" spans="1:7" s="109" customFormat="1" ht="15" hidden="1" outlineLevel="1">
      <c r="A258" s="98" t="str">
        <f t="shared" si="66"/>
        <v>A.8.1.2.4.S.3.1.4.1</v>
      </c>
      <c r="B258" s="139" t="s">
        <v>653</v>
      </c>
      <c r="C258" s="142" t="s">
        <v>702</v>
      </c>
      <c r="D258" s="143" t="s">
        <v>90</v>
      </c>
      <c r="E258" s="107">
        <v>1</v>
      </c>
      <c r="F258" s="108"/>
      <c r="G258" s="108">
        <f aca="true" t="shared" si="74" ref="G258:G259">E258*F258</f>
        <v>0</v>
      </c>
    </row>
    <row r="259" spans="1:7" s="109" customFormat="1" ht="15" hidden="1" outlineLevel="1">
      <c r="A259" s="98" t="str">
        <f t="shared" si="66"/>
        <v>A.8.1.2.4.S.3.1.4.2</v>
      </c>
      <c r="B259" s="139" t="s">
        <v>822</v>
      </c>
      <c r="C259" s="142" t="s">
        <v>146</v>
      </c>
      <c r="D259" s="143" t="s">
        <v>90</v>
      </c>
      <c r="E259" s="107">
        <v>2</v>
      </c>
      <c r="F259" s="108"/>
      <c r="G259" s="108">
        <f t="shared" si="74"/>
        <v>0</v>
      </c>
    </row>
    <row r="260" spans="1:7" s="109" customFormat="1" ht="15" hidden="1" outlineLevel="1">
      <c r="A260" s="98" t="str">
        <f t="shared" si="66"/>
        <v>A.8.1.2.4.S.3.1.4.3</v>
      </c>
      <c r="B260" s="139" t="s">
        <v>823</v>
      </c>
      <c r="C260" s="142" t="s">
        <v>145</v>
      </c>
      <c r="D260" s="143" t="s">
        <v>90</v>
      </c>
      <c r="E260" s="107">
        <v>2</v>
      </c>
      <c r="F260" s="108"/>
      <c r="G260" s="108">
        <f t="shared" si="73"/>
        <v>0</v>
      </c>
    </row>
    <row r="261" spans="1:7" s="109" customFormat="1" ht="15" hidden="1" outlineLevel="1">
      <c r="A261" s="98" t="str">
        <f t="shared" si="66"/>
        <v>A.8.1.2.4.S.3.1.4.4</v>
      </c>
      <c r="B261" s="139" t="s">
        <v>877</v>
      </c>
      <c r="C261" s="142" t="s">
        <v>704</v>
      </c>
      <c r="D261" s="143" t="s">
        <v>90</v>
      </c>
      <c r="E261" s="107">
        <v>1</v>
      </c>
      <c r="F261" s="108"/>
      <c r="G261" s="108">
        <f t="shared" si="73"/>
        <v>0</v>
      </c>
    </row>
    <row r="262" spans="1:7" s="109" customFormat="1" ht="15" hidden="1" outlineLevel="1">
      <c r="A262" s="98" t="str">
        <f t="shared" si="66"/>
        <v>A.8.1.2.4.S.3.1.4.5</v>
      </c>
      <c r="B262" s="139" t="s">
        <v>878</v>
      </c>
      <c r="C262" s="142" t="s">
        <v>719</v>
      </c>
      <c r="D262" s="143" t="s">
        <v>90</v>
      </c>
      <c r="E262" s="107">
        <v>1</v>
      </c>
      <c r="F262" s="108"/>
      <c r="G262" s="108">
        <f t="shared" si="73"/>
        <v>0</v>
      </c>
    </row>
    <row r="263" spans="1:7" s="109" customFormat="1" ht="15" hidden="1" outlineLevel="1">
      <c r="A263" s="98" t="str">
        <f t="shared" si="66"/>
        <v>A.8.1.2.4.S.3.1.4.6</v>
      </c>
      <c r="B263" s="139" t="s">
        <v>879</v>
      </c>
      <c r="C263" s="142" t="s">
        <v>708</v>
      </c>
      <c r="D263" s="143" t="s">
        <v>90</v>
      </c>
      <c r="E263" s="107">
        <v>1</v>
      </c>
      <c r="F263" s="108"/>
      <c r="G263" s="108">
        <f t="shared" si="73"/>
        <v>0</v>
      </c>
    </row>
    <row r="264" spans="1:7" s="109" customFormat="1" ht="15" hidden="1" outlineLevel="1">
      <c r="A264" s="98" t="str">
        <f t="shared" si="66"/>
        <v>A.8.1.2.4.S.3.1.4.7</v>
      </c>
      <c r="B264" s="139" t="s">
        <v>880</v>
      </c>
      <c r="C264" s="142" t="s">
        <v>881</v>
      </c>
      <c r="D264" s="143" t="s">
        <v>90</v>
      </c>
      <c r="E264" s="107">
        <v>1</v>
      </c>
      <c r="F264" s="108"/>
      <c r="G264" s="108">
        <f t="shared" si="73"/>
        <v>0</v>
      </c>
    </row>
    <row r="265" spans="1:7" s="109" customFormat="1" ht="15" hidden="1" outlineLevel="1">
      <c r="A265" s="98" t="str">
        <f t="shared" si="66"/>
        <v>A.8.1.2.4.S.3.1.5</v>
      </c>
      <c r="B265" s="139" t="s">
        <v>654</v>
      </c>
      <c r="C265" s="145" t="s">
        <v>142</v>
      </c>
      <c r="D265" s="143"/>
      <c r="E265" s="107"/>
      <c r="F265" s="108"/>
      <c r="G265" s="108"/>
    </row>
    <row r="266" spans="1:7" s="109" customFormat="1" ht="15" hidden="1" outlineLevel="1">
      <c r="A266" s="98" t="str">
        <f t="shared" si="66"/>
        <v>A.8.1.2.4.S.3.1.5.1</v>
      </c>
      <c r="B266" s="139" t="s">
        <v>656</v>
      </c>
      <c r="C266" s="142" t="s">
        <v>146</v>
      </c>
      <c r="D266" s="143" t="s">
        <v>90</v>
      </c>
      <c r="E266" s="107">
        <v>2</v>
      </c>
      <c r="F266" s="108"/>
      <c r="G266" s="108">
        <f t="shared" si="73"/>
        <v>0</v>
      </c>
    </row>
    <row r="267" spans="1:7" s="109" customFormat="1" ht="15" hidden="1" outlineLevel="1">
      <c r="A267" s="98" t="str">
        <f t="shared" si="66"/>
        <v>A.8.1.2.4.S.3.1.5.2</v>
      </c>
      <c r="B267" s="139" t="s">
        <v>657</v>
      </c>
      <c r="C267" s="142" t="s">
        <v>719</v>
      </c>
      <c r="D267" s="143" t="s">
        <v>90</v>
      </c>
      <c r="E267" s="107">
        <v>1</v>
      </c>
      <c r="F267" s="108"/>
      <c r="G267" s="108">
        <f t="shared" si="73"/>
        <v>0</v>
      </c>
    </row>
    <row r="268" spans="1:7" s="109" customFormat="1" ht="15" hidden="1" outlineLevel="1">
      <c r="A268" s="98" t="str">
        <f t="shared" si="66"/>
        <v>A.8.1.2.4.S.3.1.6</v>
      </c>
      <c r="B268" s="139" t="s">
        <v>659</v>
      </c>
      <c r="C268" s="145" t="s">
        <v>882</v>
      </c>
      <c r="D268" s="143"/>
      <c r="E268" s="107"/>
      <c r="F268" s="108"/>
      <c r="G268" s="108"/>
    </row>
    <row r="269" spans="1:7" s="109" customFormat="1" ht="15" hidden="1" outlineLevel="1">
      <c r="A269" s="98" t="str">
        <f t="shared" si="66"/>
        <v>A.8.1.2.4.S.3.1.6.1</v>
      </c>
      <c r="B269" s="139" t="s">
        <v>661</v>
      </c>
      <c r="C269" s="142" t="s">
        <v>711</v>
      </c>
      <c r="D269" s="143" t="s">
        <v>90</v>
      </c>
      <c r="E269" s="107">
        <v>1</v>
      </c>
      <c r="F269" s="108"/>
      <c r="G269" s="108">
        <f aca="true" t="shared" si="75" ref="G269:G270">E269*F269</f>
        <v>0</v>
      </c>
    </row>
    <row r="270" spans="1:7" s="109" customFormat="1" ht="15" hidden="1" outlineLevel="1">
      <c r="A270" s="98" t="str">
        <f t="shared" si="66"/>
        <v>A.8.1.2.4.S.3.1.6.2</v>
      </c>
      <c r="B270" s="139" t="s">
        <v>662</v>
      </c>
      <c r="C270" s="142" t="s">
        <v>708</v>
      </c>
      <c r="D270" s="143" t="s">
        <v>90</v>
      </c>
      <c r="E270" s="107">
        <v>2</v>
      </c>
      <c r="F270" s="108"/>
      <c r="G270" s="108">
        <f t="shared" si="75"/>
        <v>0</v>
      </c>
    </row>
    <row r="271" spans="1:7" s="109" customFormat="1" ht="15" hidden="1" outlineLevel="1">
      <c r="A271" s="98" t="str">
        <f t="shared" si="66"/>
        <v>A.8.1.2.4.S.3.1.7</v>
      </c>
      <c r="B271" s="139" t="s">
        <v>715</v>
      </c>
      <c r="C271" s="145" t="s">
        <v>883</v>
      </c>
      <c r="D271" s="143"/>
      <c r="E271" s="107"/>
      <c r="F271" s="108"/>
      <c r="G271" s="108"/>
    </row>
    <row r="272" spans="1:7" s="109" customFormat="1" ht="15" hidden="1" outlineLevel="1">
      <c r="A272" s="98" t="str">
        <f t="shared" si="66"/>
        <v>A.8.1.2.4.S.3.1.7.1</v>
      </c>
      <c r="B272" s="139" t="s">
        <v>716</v>
      </c>
      <c r="C272" s="142" t="s">
        <v>690</v>
      </c>
      <c r="D272" s="143" t="s">
        <v>90</v>
      </c>
      <c r="E272" s="107">
        <v>1</v>
      </c>
      <c r="F272" s="108"/>
      <c r="G272" s="108">
        <f aca="true" t="shared" si="76" ref="G272">E272*F272</f>
        <v>0</v>
      </c>
    </row>
    <row r="273" spans="1:7" s="109" customFormat="1" ht="15" hidden="1" outlineLevel="1">
      <c r="A273" s="98" t="str">
        <f t="shared" si="66"/>
        <v>A.8.1.2.4.S.3.1.8</v>
      </c>
      <c r="B273" s="139" t="s">
        <v>720</v>
      </c>
      <c r="C273" s="145" t="s">
        <v>884</v>
      </c>
      <c r="D273" s="143"/>
      <c r="E273" s="107"/>
      <c r="F273" s="108"/>
      <c r="G273" s="108"/>
    </row>
    <row r="274" spans="1:7" s="109" customFormat="1" ht="15" hidden="1" outlineLevel="1">
      <c r="A274" s="98" t="str">
        <f t="shared" si="66"/>
        <v>A.8.1.2.4.S.3.1.8.1</v>
      </c>
      <c r="B274" s="139" t="s">
        <v>722</v>
      </c>
      <c r="C274" s="142" t="s">
        <v>109</v>
      </c>
      <c r="D274" s="143" t="s">
        <v>90</v>
      </c>
      <c r="E274" s="107">
        <v>5</v>
      </c>
      <c r="F274" s="108"/>
      <c r="G274" s="108">
        <f aca="true" t="shared" si="77" ref="G274:G275">E274*F274</f>
        <v>0</v>
      </c>
    </row>
    <row r="275" spans="1:7" s="109" customFormat="1" ht="15" hidden="1" outlineLevel="1">
      <c r="A275" s="98" t="str">
        <f t="shared" si="66"/>
        <v>A.8.1.2.4.S.3.1.8.2</v>
      </c>
      <c r="B275" s="139" t="s">
        <v>885</v>
      </c>
      <c r="C275" s="142" t="s">
        <v>690</v>
      </c>
      <c r="D275" s="143" t="s">
        <v>90</v>
      </c>
      <c r="E275" s="107">
        <v>1</v>
      </c>
      <c r="F275" s="108"/>
      <c r="G275" s="108">
        <f t="shared" si="77"/>
        <v>0</v>
      </c>
    </row>
    <row r="276" spans="1:7" s="109" customFormat="1" ht="15" hidden="1" outlineLevel="1">
      <c r="A276" s="98" t="str">
        <f t="shared" si="66"/>
        <v>A.8.1.2.4.S.3.1.9</v>
      </c>
      <c r="B276" s="139" t="s">
        <v>723</v>
      </c>
      <c r="C276" s="145" t="s">
        <v>886</v>
      </c>
      <c r="D276" s="143"/>
      <c r="E276" s="107"/>
      <c r="F276" s="108"/>
      <c r="G276" s="108"/>
    </row>
    <row r="277" spans="1:7" s="109" customFormat="1" ht="15" hidden="1" outlineLevel="1">
      <c r="A277" s="98" t="str">
        <f t="shared" si="66"/>
        <v>A.8.1.2.4.S.3.1.9.1</v>
      </c>
      <c r="B277" s="139" t="s">
        <v>725</v>
      </c>
      <c r="C277" s="142" t="s">
        <v>109</v>
      </c>
      <c r="D277" s="143" t="s">
        <v>90</v>
      </c>
      <c r="E277" s="107">
        <v>3</v>
      </c>
      <c r="F277" s="108"/>
      <c r="G277" s="108">
        <f aca="true" t="shared" si="78" ref="G277:G278">E277*F277</f>
        <v>0</v>
      </c>
    </row>
    <row r="278" spans="1:7" s="109" customFormat="1" ht="15" hidden="1" outlineLevel="1">
      <c r="A278" s="98" t="str">
        <f t="shared" si="66"/>
        <v>A.8.1.2.4.S.3.1.9.2</v>
      </c>
      <c r="B278" s="139" t="s">
        <v>726</v>
      </c>
      <c r="C278" s="142" t="s">
        <v>690</v>
      </c>
      <c r="D278" s="143" t="s">
        <v>90</v>
      </c>
      <c r="E278" s="107">
        <v>1</v>
      </c>
      <c r="F278" s="108"/>
      <c r="G278" s="108">
        <f t="shared" si="78"/>
        <v>0</v>
      </c>
    </row>
    <row r="279" spans="1:7" s="109" customFormat="1" ht="76.5" hidden="1" outlineLevel="1">
      <c r="A279" s="98" t="str">
        <f t="shared" si="66"/>
        <v>A.8.1.2.4.S.4</v>
      </c>
      <c r="B279" s="139" t="s">
        <v>209</v>
      </c>
      <c r="C279" s="112" t="s">
        <v>2931</v>
      </c>
      <c r="D279" s="113"/>
      <c r="E279" s="107"/>
      <c r="F279" s="108"/>
      <c r="G279" s="108"/>
    </row>
    <row r="280" spans="1:7" s="109" customFormat="1" ht="15" hidden="1" outlineLevel="1">
      <c r="A280" s="98" t="str">
        <f t="shared" si="66"/>
        <v>A.8.1.2.4.S.4.1</v>
      </c>
      <c r="B280" s="139" t="s">
        <v>240</v>
      </c>
      <c r="C280" s="146" t="s">
        <v>105</v>
      </c>
      <c r="D280" s="143"/>
      <c r="E280" s="107"/>
      <c r="F280" s="108"/>
      <c r="G280" s="108"/>
    </row>
    <row r="281" spans="1:7" s="109" customFormat="1" ht="15" hidden="1" outlineLevel="1">
      <c r="A281" s="98" t="str">
        <f t="shared" si="66"/>
        <v>A.8.1.2.4.S.4.1.1</v>
      </c>
      <c r="B281" s="139" t="s">
        <v>241</v>
      </c>
      <c r="C281" s="140" t="s">
        <v>152</v>
      </c>
      <c r="D281" s="113"/>
      <c r="E281" s="107"/>
      <c r="F281" s="108"/>
      <c r="G281" s="108"/>
    </row>
    <row r="282" spans="1:7" s="109" customFormat="1" ht="15" hidden="1" outlineLevel="1">
      <c r="A282" s="98" t="str">
        <f t="shared" si="66"/>
        <v>A.8.1.2.4.S.4.1.1.1</v>
      </c>
      <c r="B282" s="139" t="s">
        <v>324</v>
      </c>
      <c r="C282" s="112" t="s">
        <v>771</v>
      </c>
      <c r="D282" s="143" t="s">
        <v>90</v>
      </c>
      <c r="E282" s="107">
        <v>2</v>
      </c>
      <c r="F282" s="108"/>
      <c r="G282" s="108">
        <f aca="true" t="shared" si="79" ref="G282:G286">E282*F282</f>
        <v>0</v>
      </c>
    </row>
    <row r="283" spans="1:7" s="109" customFormat="1" ht="15" hidden="1" outlineLevel="1">
      <c r="A283" s="98" t="str">
        <f t="shared" si="66"/>
        <v>A.8.1.2.4.S.4.1.1.2</v>
      </c>
      <c r="B283" s="139" t="s">
        <v>325</v>
      </c>
      <c r="C283" s="112" t="s">
        <v>147</v>
      </c>
      <c r="D283" s="143" t="s">
        <v>90</v>
      </c>
      <c r="E283" s="107">
        <v>4</v>
      </c>
      <c r="F283" s="108"/>
      <c r="G283" s="108">
        <f t="shared" si="79"/>
        <v>0</v>
      </c>
    </row>
    <row r="284" spans="1:7" s="109" customFormat="1" ht="15" hidden="1" outlineLevel="1">
      <c r="A284" s="98" t="str">
        <f t="shared" si="66"/>
        <v>A.8.1.2.4.S.4.1.1.3</v>
      </c>
      <c r="B284" s="139" t="s">
        <v>326</v>
      </c>
      <c r="C284" s="112" t="s">
        <v>887</v>
      </c>
      <c r="D284" s="143" t="s">
        <v>90</v>
      </c>
      <c r="E284" s="107">
        <v>1</v>
      </c>
      <c r="F284" s="108"/>
      <c r="G284" s="108">
        <f t="shared" si="79"/>
        <v>0</v>
      </c>
    </row>
    <row r="285" spans="1:7" s="109" customFormat="1" ht="15" hidden="1" outlineLevel="1">
      <c r="A285" s="98" t="str">
        <f t="shared" si="66"/>
        <v>A.8.1.2.4.S.4.1.2</v>
      </c>
      <c r="B285" s="139" t="s">
        <v>242</v>
      </c>
      <c r="C285" s="140" t="s">
        <v>153</v>
      </c>
      <c r="D285" s="143" t="s">
        <v>90</v>
      </c>
      <c r="E285" s="107">
        <v>7</v>
      </c>
      <c r="F285" s="108"/>
      <c r="G285" s="108">
        <f t="shared" si="79"/>
        <v>0</v>
      </c>
    </row>
    <row r="286" spans="1:7" s="109" customFormat="1" ht="15" hidden="1" outlineLevel="1">
      <c r="A286" s="98" t="str">
        <f t="shared" si="66"/>
        <v>A.8.1.2.4.S.4.1.3</v>
      </c>
      <c r="B286" s="139" t="s">
        <v>356</v>
      </c>
      <c r="C286" s="140" t="s">
        <v>888</v>
      </c>
      <c r="D286" s="143" t="s">
        <v>90</v>
      </c>
      <c r="E286" s="107">
        <v>2</v>
      </c>
      <c r="F286" s="108"/>
      <c r="G286" s="108">
        <f t="shared" si="79"/>
        <v>0</v>
      </c>
    </row>
    <row r="287" spans="1:7" s="109" customFormat="1" ht="15" hidden="1" outlineLevel="1">
      <c r="A287" s="98" t="str">
        <f>""&amp;$B$225&amp;"."&amp;B287&amp;""</f>
        <v>A.8.1.2.4.S.4.1.4</v>
      </c>
      <c r="B287" s="139" t="s">
        <v>357</v>
      </c>
      <c r="C287" s="140" t="s">
        <v>889</v>
      </c>
      <c r="D287" s="319"/>
      <c r="E287" s="107"/>
      <c r="F287" s="108"/>
      <c r="G287" s="108"/>
    </row>
    <row r="288" spans="1:7" s="109" customFormat="1" ht="15" hidden="1" outlineLevel="1">
      <c r="A288" s="98" t="str">
        <f>""&amp;$B$225&amp;"."&amp;B288&amp;""</f>
        <v>A.8.1.2.4.S.4.1.4.1</v>
      </c>
      <c r="B288" s="139" t="s">
        <v>362</v>
      </c>
      <c r="C288" s="112" t="s">
        <v>754</v>
      </c>
      <c r="D288" s="143" t="s">
        <v>90</v>
      </c>
      <c r="E288" s="107">
        <v>1</v>
      </c>
      <c r="F288" s="108"/>
      <c r="G288" s="108">
        <f aca="true" t="shared" si="80" ref="G288:G289">E288*F288</f>
        <v>0</v>
      </c>
    </row>
    <row r="289" spans="1:7" s="109" customFormat="1" ht="15" hidden="1" outlineLevel="1">
      <c r="A289" s="98" t="str">
        <f aca="true" t="shared" si="81" ref="A289">""&amp;$B$225&amp;"."&amp;B289&amp;""</f>
        <v>A.8.1.2.4.S.4.1.4.2</v>
      </c>
      <c r="B289" s="139" t="s">
        <v>772</v>
      </c>
      <c r="C289" s="112" t="s">
        <v>110</v>
      </c>
      <c r="D289" s="143" t="s">
        <v>90</v>
      </c>
      <c r="E289" s="107">
        <v>2</v>
      </c>
      <c r="F289" s="108"/>
      <c r="G289" s="108">
        <f t="shared" si="80"/>
        <v>0</v>
      </c>
    </row>
    <row r="290" spans="1:7" s="109" customFormat="1" ht="15" hidden="1" outlineLevel="1">
      <c r="A290" s="98" t="str">
        <f>""&amp;$B$225&amp;"."&amp;B290&amp;""</f>
        <v>A.8.1.2.4.S.4.2</v>
      </c>
      <c r="B290" s="139" t="s">
        <v>260</v>
      </c>
      <c r="C290" s="146" t="s">
        <v>106</v>
      </c>
      <c r="D290" s="143"/>
      <c r="E290" s="107"/>
      <c r="F290" s="108"/>
      <c r="G290" s="108"/>
    </row>
    <row r="291" spans="1:7" s="109" customFormat="1" ht="15" hidden="1" outlineLevel="1">
      <c r="A291" s="98" t="str">
        <f>""&amp;$B$225&amp;"."&amp;B291&amp;""</f>
        <v>A.8.1.2.4.S.4.2.1</v>
      </c>
      <c r="B291" s="139" t="s">
        <v>329</v>
      </c>
      <c r="C291" s="140" t="s">
        <v>890</v>
      </c>
      <c r="D291" s="113"/>
      <c r="E291" s="107"/>
      <c r="F291" s="108"/>
      <c r="G291" s="108"/>
    </row>
    <row r="292" spans="1:7" s="109" customFormat="1" ht="15" hidden="1" outlineLevel="1">
      <c r="A292" s="98" t="str">
        <f>""&amp;$B$225&amp;"."&amp;B292&amp;""</f>
        <v>A.8.1.2.4.S.4.2.1.1</v>
      </c>
      <c r="B292" s="139" t="s">
        <v>891</v>
      </c>
      <c r="C292" s="112" t="s">
        <v>744</v>
      </c>
      <c r="D292" s="143" t="s">
        <v>90</v>
      </c>
      <c r="E292" s="107">
        <v>2</v>
      </c>
      <c r="F292" s="108"/>
      <c r="G292" s="108">
        <f aca="true" t="shared" si="82" ref="G292:G294">E292*F292</f>
        <v>0</v>
      </c>
    </row>
    <row r="293" spans="1:7" s="109" customFormat="1" ht="15" hidden="1" outlineLevel="1">
      <c r="A293" s="98" t="str">
        <f>""&amp;$B$225&amp;"."&amp;B293&amp;""</f>
        <v>A.8.1.2.4.S.4.2.1.2</v>
      </c>
      <c r="B293" s="139" t="s">
        <v>892</v>
      </c>
      <c r="C293" s="112" t="s">
        <v>109</v>
      </c>
      <c r="D293" s="143" t="s">
        <v>90</v>
      </c>
      <c r="E293" s="107">
        <v>3</v>
      </c>
      <c r="F293" s="108"/>
      <c r="G293" s="108">
        <f t="shared" si="82"/>
        <v>0</v>
      </c>
    </row>
    <row r="294" spans="1:7" s="109" customFormat="1" ht="15" hidden="1" outlineLevel="1">
      <c r="A294" s="98" t="str">
        <f aca="true" t="shared" si="83" ref="A294">""&amp;$B$225&amp;"."&amp;B294&amp;""</f>
        <v>A.8.1.2.4.S.4.2.1.3</v>
      </c>
      <c r="B294" s="139" t="s">
        <v>893</v>
      </c>
      <c r="C294" s="112" t="s">
        <v>690</v>
      </c>
      <c r="D294" s="143" t="s">
        <v>90</v>
      </c>
      <c r="E294" s="107">
        <v>1</v>
      </c>
      <c r="F294" s="108"/>
      <c r="G294" s="108">
        <f t="shared" si="82"/>
        <v>0</v>
      </c>
    </row>
    <row r="295" spans="1:7" s="109" customFormat="1" ht="15" hidden="1" outlineLevel="1">
      <c r="A295" s="98" t="str">
        <f>""&amp;$B$225&amp;"."&amp;B295&amp;""</f>
        <v>A.8.1.2.4.S.4.2.2</v>
      </c>
      <c r="B295" s="139" t="s">
        <v>894</v>
      </c>
      <c r="C295" s="140" t="s">
        <v>895</v>
      </c>
      <c r="D295" s="113"/>
      <c r="E295" s="107"/>
      <c r="F295" s="108"/>
      <c r="G295" s="108"/>
    </row>
    <row r="296" spans="1:7" s="109" customFormat="1" ht="15" hidden="1" outlineLevel="1">
      <c r="A296" s="98" t="str">
        <f>""&amp;$B$225&amp;"."&amp;B296&amp;""</f>
        <v>A.8.1.2.4.S.4.2.2.1</v>
      </c>
      <c r="B296" s="139" t="s">
        <v>896</v>
      </c>
      <c r="C296" s="112" t="s">
        <v>108</v>
      </c>
      <c r="D296" s="143" t="s">
        <v>90</v>
      </c>
      <c r="E296" s="107">
        <v>6</v>
      </c>
      <c r="F296" s="108"/>
      <c r="G296" s="108">
        <f aca="true" t="shared" si="84" ref="G296:G297">E296*F296</f>
        <v>0</v>
      </c>
    </row>
    <row r="297" spans="1:7" s="109" customFormat="1" ht="15" hidden="1" outlineLevel="1">
      <c r="A297" s="98" t="str">
        <f aca="true" t="shared" si="85" ref="A297">""&amp;$B$225&amp;"."&amp;B297&amp;""</f>
        <v>A.8.1.2.4.S.4.2.2.2</v>
      </c>
      <c r="B297" s="139" t="s">
        <v>897</v>
      </c>
      <c r="C297" s="112" t="s">
        <v>109</v>
      </c>
      <c r="D297" s="143" t="s">
        <v>90</v>
      </c>
      <c r="E297" s="107">
        <v>1</v>
      </c>
      <c r="F297" s="108"/>
      <c r="G297" s="108">
        <f t="shared" si="84"/>
        <v>0</v>
      </c>
    </row>
    <row r="298" spans="1:7" s="109" customFormat="1" ht="15" hidden="1" outlineLevel="1">
      <c r="A298" s="98" t="str">
        <f>""&amp;$B$225&amp;"."&amp;B298&amp;""</f>
        <v>A.8.1.2.4.S.4.2.3</v>
      </c>
      <c r="B298" s="139" t="s">
        <v>898</v>
      </c>
      <c r="C298" s="140" t="s">
        <v>150</v>
      </c>
      <c r="D298" s="113"/>
      <c r="E298" s="107"/>
      <c r="F298" s="108"/>
      <c r="G298" s="108"/>
    </row>
    <row r="299" spans="1:7" s="109" customFormat="1" ht="15" hidden="1" outlineLevel="1">
      <c r="A299" s="98" t="str">
        <f>""&amp;$B$225&amp;"."&amp;B299&amp;""</f>
        <v>A.8.1.2.4.S.4.2.3.1</v>
      </c>
      <c r="B299" s="139" t="s">
        <v>899</v>
      </c>
      <c r="C299" s="112" t="s">
        <v>109</v>
      </c>
      <c r="D299" s="143" t="s">
        <v>90</v>
      </c>
      <c r="E299" s="107">
        <v>3</v>
      </c>
      <c r="F299" s="108"/>
      <c r="G299" s="108">
        <f aca="true" t="shared" si="86" ref="G299:G300">E299*F299</f>
        <v>0</v>
      </c>
    </row>
    <row r="300" spans="1:7" s="109" customFormat="1" ht="15" hidden="1" outlineLevel="1">
      <c r="A300" s="98" t="str">
        <f aca="true" t="shared" si="87" ref="A300">""&amp;$B$225&amp;"."&amp;B300&amp;""</f>
        <v>A.8.1.2.4.S.4.2.3.2</v>
      </c>
      <c r="B300" s="139" t="s">
        <v>900</v>
      </c>
      <c r="C300" s="112" t="s">
        <v>690</v>
      </c>
      <c r="D300" s="143" t="s">
        <v>90</v>
      </c>
      <c r="E300" s="107">
        <v>1</v>
      </c>
      <c r="F300" s="108"/>
      <c r="G300" s="108">
        <f t="shared" si="86"/>
        <v>0</v>
      </c>
    </row>
    <row r="301" spans="1:7" s="109" customFormat="1" ht="15" hidden="1" outlineLevel="1">
      <c r="A301" s="98" t="str">
        <f>""&amp;$B$225&amp;"."&amp;B301&amp;""</f>
        <v>A.8.1.2.4.S.4.2.4</v>
      </c>
      <c r="B301" s="139" t="s">
        <v>901</v>
      </c>
      <c r="C301" s="140" t="s">
        <v>151</v>
      </c>
      <c r="D301" s="319"/>
      <c r="E301" s="107"/>
      <c r="F301" s="108"/>
      <c r="G301" s="108"/>
    </row>
    <row r="302" spans="1:7" s="109" customFormat="1" ht="15" hidden="1" outlineLevel="1">
      <c r="A302" s="98" t="str">
        <f>""&amp;$B$225&amp;"."&amp;B302&amp;""</f>
        <v>A.8.1.2.4.S.4.2.4.1</v>
      </c>
      <c r="B302" s="139" t="s">
        <v>902</v>
      </c>
      <c r="C302" s="112" t="s">
        <v>147</v>
      </c>
      <c r="D302" s="143" t="s">
        <v>90</v>
      </c>
      <c r="E302" s="107">
        <v>3</v>
      </c>
      <c r="F302" s="108"/>
      <c r="G302" s="108">
        <f aca="true" t="shared" si="88" ref="G302:G303">E302*F302</f>
        <v>0</v>
      </c>
    </row>
    <row r="303" spans="1:7" s="109" customFormat="1" ht="15" hidden="1" outlineLevel="1">
      <c r="A303" s="98" t="str">
        <f aca="true" t="shared" si="89" ref="A303:A307">""&amp;$B$225&amp;"."&amp;B303&amp;""</f>
        <v>A.8.1.2.4.S.4.2.4.2</v>
      </c>
      <c r="B303" s="139" t="s">
        <v>903</v>
      </c>
      <c r="C303" s="112" t="s">
        <v>887</v>
      </c>
      <c r="D303" s="143" t="s">
        <v>90</v>
      </c>
      <c r="E303" s="107">
        <v>1</v>
      </c>
      <c r="F303" s="108"/>
      <c r="G303" s="108">
        <f t="shared" si="88"/>
        <v>0</v>
      </c>
    </row>
    <row r="304" spans="1:7" s="109" customFormat="1" ht="15" hidden="1" outlineLevel="1">
      <c r="A304" s="98" t="str">
        <f t="shared" si="89"/>
        <v>A.8.1.2.4.S.4.2.5</v>
      </c>
      <c r="B304" s="139" t="s">
        <v>904</v>
      </c>
      <c r="C304" s="140" t="s">
        <v>905</v>
      </c>
      <c r="D304" s="319"/>
      <c r="E304" s="107"/>
      <c r="F304" s="108"/>
      <c r="G304" s="108"/>
    </row>
    <row r="305" spans="1:7" s="109" customFormat="1" ht="15" hidden="1" outlineLevel="1">
      <c r="A305" s="98" t="str">
        <f t="shared" si="89"/>
        <v>A.8.1.2.4.S.4.2.5.1</v>
      </c>
      <c r="B305" s="139" t="s">
        <v>906</v>
      </c>
      <c r="C305" s="112" t="s">
        <v>771</v>
      </c>
      <c r="D305" s="143" t="s">
        <v>90</v>
      </c>
      <c r="E305" s="107">
        <v>2</v>
      </c>
      <c r="F305" s="108"/>
      <c r="G305" s="108">
        <f aca="true" t="shared" si="90" ref="G305">E305*F305</f>
        <v>0</v>
      </c>
    </row>
    <row r="306" spans="1:7" s="109" customFormat="1" ht="15" hidden="1" outlineLevel="1">
      <c r="A306" s="98" t="str">
        <f t="shared" si="89"/>
        <v>A.8.1.2.4.S.4.2.6</v>
      </c>
      <c r="B306" s="139" t="s">
        <v>907</v>
      </c>
      <c r="C306" s="140" t="s">
        <v>908</v>
      </c>
      <c r="D306" s="319"/>
      <c r="E306" s="107"/>
      <c r="F306" s="108"/>
      <c r="G306" s="108"/>
    </row>
    <row r="307" spans="1:7" s="109" customFormat="1" ht="15" hidden="1" outlineLevel="1">
      <c r="A307" s="98" t="str">
        <f t="shared" si="89"/>
        <v>A.8.1.2.4.S.4.2.6.1</v>
      </c>
      <c r="B307" s="139" t="s">
        <v>909</v>
      </c>
      <c r="C307" s="112" t="s">
        <v>744</v>
      </c>
      <c r="D307" s="143" t="s">
        <v>90</v>
      </c>
      <c r="E307" s="107">
        <v>2</v>
      </c>
      <c r="F307" s="108"/>
      <c r="G307" s="108">
        <f aca="true" t="shared" si="91" ref="G307">E307*F307</f>
        <v>0</v>
      </c>
    </row>
    <row r="308" spans="1:7" s="109" customFormat="1" ht="140.25" hidden="1" outlineLevel="1">
      <c r="A308" s="98" t="str">
        <f t="shared" si="66"/>
        <v>A.8.1.2.4.S.5</v>
      </c>
      <c r="B308" s="139" t="s">
        <v>213</v>
      </c>
      <c r="C308" s="115" t="s">
        <v>3462</v>
      </c>
      <c r="D308" s="128"/>
      <c r="E308" s="107"/>
      <c r="F308" s="108"/>
      <c r="G308" s="108"/>
    </row>
    <row r="309" spans="1:7" s="109" customFormat="1" ht="15" hidden="1" outlineLevel="1">
      <c r="A309" s="98" t="str">
        <f t="shared" si="66"/>
        <v>A.8.1.2.4.S.5.1</v>
      </c>
      <c r="B309" s="139" t="s">
        <v>315</v>
      </c>
      <c r="C309" s="263" t="s">
        <v>910</v>
      </c>
      <c r="D309" s="128"/>
      <c r="E309" s="107"/>
      <c r="F309" s="108"/>
      <c r="G309" s="108"/>
    </row>
    <row r="310" spans="1:7" s="109" customFormat="1" ht="15" hidden="1" outlineLevel="1">
      <c r="A310" s="98" t="str">
        <f t="shared" si="66"/>
        <v>A.8.1.2.4.S.5.1.1</v>
      </c>
      <c r="B310" s="139" t="s">
        <v>330</v>
      </c>
      <c r="C310" s="133" t="s">
        <v>164</v>
      </c>
      <c r="D310" s="143" t="s">
        <v>90</v>
      </c>
      <c r="E310" s="107">
        <v>5</v>
      </c>
      <c r="F310" s="108"/>
      <c r="G310" s="108">
        <f aca="true" t="shared" si="92" ref="G310:G311">E310*F310</f>
        <v>0</v>
      </c>
    </row>
    <row r="311" spans="1:7" s="109" customFormat="1" ht="204" hidden="1" outlineLevel="1">
      <c r="A311" s="98" t="str">
        <f t="shared" si="66"/>
        <v>A.8.1.2.4.S.6</v>
      </c>
      <c r="B311" s="126" t="s">
        <v>214</v>
      </c>
      <c r="C311" s="254" t="s">
        <v>3330</v>
      </c>
      <c r="D311" s="135" t="s">
        <v>90</v>
      </c>
      <c r="E311" s="107">
        <v>2</v>
      </c>
      <c r="F311" s="108"/>
      <c r="G311" s="108">
        <f t="shared" si="92"/>
        <v>0</v>
      </c>
    </row>
    <row r="312" spans="1:7" s="97" customFormat="1" ht="15" collapsed="1">
      <c r="A312" s="90" t="str">
        <f aca="true" t="shared" si="93" ref="A312">B312</f>
        <v>A.8.1.2.5</v>
      </c>
      <c r="B312" s="91" t="s">
        <v>911</v>
      </c>
      <c r="C312" s="165" t="s">
        <v>121</v>
      </c>
      <c r="D312" s="166"/>
      <c r="E312" s="94"/>
      <c r="F312" s="95"/>
      <c r="G312" s="96"/>
    </row>
    <row r="313" spans="1:7" s="109" customFormat="1" ht="165.75" hidden="1" outlineLevel="1">
      <c r="A313" s="98" t="str">
        <f aca="true" t="shared" si="94" ref="A313:A326">""&amp;$B$312&amp;"."&amp;B313&amp;""</f>
        <v>A.8.1.2.5.S.1</v>
      </c>
      <c r="B313" s="139" t="s">
        <v>206</v>
      </c>
      <c r="C313" s="112" t="s">
        <v>3545</v>
      </c>
      <c r="D313" s="113"/>
      <c r="E313" s="107"/>
      <c r="F313" s="108"/>
      <c r="G313" s="206"/>
    </row>
    <row r="314" spans="1:7" s="109" customFormat="1" ht="15" hidden="1" outlineLevel="1">
      <c r="A314" s="98" t="str">
        <f t="shared" si="94"/>
        <v>A.8.1.2.5.S.1.1</v>
      </c>
      <c r="B314" s="139" t="s">
        <v>226</v>
      </c>
      <c r="C314" s="112" t="s">
        <v>124</v>
      </c>
      <c r="D314" s="143" t="s">
        <v>22</v>
      </c>
      <c r="E314" s="107">
        <f>20+10+25+30</f>
        <v>85</v>
      </c>
      <c r="F314" s="108"/>
      <c r="G314" s="108">
        <f aca="true" t="shared" si="95" ref="G314:G326">E314*F314</f>
        <v>0</v>
      </c>
    </row>
    <row r="315" spans="1:7" s="109" customFormat="1" ht="15" hidden="1" outlineLevel="1">
      <c r="A315" s="98" t="str">
        <f t="shared" si="94"/>
        <v>A.8.1.2.5.S.1.2</v>
      </c>
      <c r="B315" s="139" t="s">
        <v>227</v>
      </c>
      <c r="C315" s="112" t="s">
        <v>366</v>
      </c>
      <c r="D315" s="143" t="s">
        <v>22</v>
      </c>
      <c r="E315" s="107">
        <f>15+19</f>
        <v>34</v>
      </c>
      <c r="F315" s="108"/>
      <c r="G315" s="108">
        <f t="shared" si="95"/>
        <v>0</v>
      </c>
    </row>
    <row r="316" spans="1:7" s="109" customFormat="1" ht="15" hidden="1" outlineLevel="1">
      <c r="A316" s="98" t="str">
        <f t="shared" si="94"/>
        <v>A.8.1.2.5.S.1.3</v>
      </c>
      <c r="B316" s="139" t="s">
        <v>265</v>
      </c>
      <c r="C316" s="142" t="s">
        <v>912</v>
      </c>
      <c r="D316" s="143" t="s">
        <v>22</v>
      </c>
      <c r="E316" s="107">
        <v>2</v>
      </c>
      <c r="F316" s="108"/>
      <c r="G316" s="108">
        <f t="shared" si="95"/>
        <v>0</v>
      </c>
    </row>
    <row r="317" spans="1:7" s="109" customFormat="1" ht="127.5" hidden="1" outlineLevel="1">
      <c r="A317" s="98" t="str">
        <f t="shared" si="94"/>
        <v>A.8.1.2.5.S.2</v>
      </c>
      <c r="B317" s="139" t="s">
        <v>207</v>
      </c>
      <c r="C317" s="112" t="s">
        <v>185</v>
      </c>
      <c r="D317" s="113"/>
      <c r="E317" s="107"/>
      <c r="F317" s="108"/>
      <c r="G317" s="206"/>
    </row>
    <row r="318" spans="1:7" s="109" customFormat="1" ht="15" hidden="1" outlineLevel="1">
      <c r="A318" s="98" t="str">
        <f t="shared" si="94"/>
        <v>A.8.1.2.5.S.2.1</v>
      </c>
      <c r="B318" s="139" t="s">
        <v>228</v>
      </c>
      <c r="C318" s="112" t="s">
        <v>125</v>
      </c>
      <c r="D318" s="113" t="s">
        <v>90</v>
      </c>
      <c r="E318" s="107">
        <f>4+1+31</f>
        <v>36</v>
      </c>
      <c r="F318" s="108"/>
      <c r="G318" s="108">
        <f t="shared" si="95"/>
        <v>0</v>
      </c>
    </row>
    <row r="319" spans="1:7" s="109" customFormat="1" ht="15" hidden="1" outlineLevel="1">
      <c r="A319" s="98" t="str">
        <f t="shared" si="94"/>
        <v>A.8.1.2.5.S.2.2</v>
      </c>
      <c r="B319" s="139" t="s">
        <v>261</v>
      </c>
      <c r="C319" s="112" t="s">
        <v>369</v>
      </c>
      <c r="D319" s="113" t="s">
        <v>90</v>
      </c>
      <c r="E319" s="107">
        <v>34</v>
      </c>
      <c r="F319" s="108"/>
      <c r="G319" s="108">
        <f t="shared" si="95"/>
        <v>0</v>
      </c>
    </row>
    <row r="320" spans="1:7" s="109" customFormat="1" ht="15" hidden="1" outlineLevel="1">
      <c r="A320" s="98" t="str">
        <f t="shared" si="94"/>
        <v>A.8.1.2.5.S.2.3</v>
      </c>
      <c r="B320" s="139" t="s">
        <v>367</v>
      </c>
      <c r="C320" s="112" t="s">
        <v>368</v>
      </c>
      <c r="D320" s="113" t="s">
        <v>90</v>
      </c>
      <c r="E320" s="107">
        <v>17</v>
      </c>
      <c r="F320" s="108"/>
      <c r="G320" s="108">
        <f t="shared" si="95"/>
        <v>0</v>
      </c>
    </row>
    <row r="321" spans="1:7" s="109" customFormat="1" ht="89.25" hidden="1" outlineLevel="1">
      <c r="A321" s="98" t="str">
        <f t="shared" si="94"/>
        <v>A.8.1.2.5.S.3</v>
      </c>
      <c r="B321" s="139" t="s">
        <v>208</v>
      </c>
      <c r="C321" s="112" t="s">
        <v>3213</v>
      </c>
      <c r="D321" s="113"/>
      <c r="E321" s="107"/>
      <c r="F321" s="108"/>
      <c r="G321" s="206"/>
    </row>
    <row r="322" spans="1:7" s="109" customFormat="1" ht="15" hidden="1" outlineLevel="1">
      <c r="A322" s="98" t="str">
        <f t="shared" si="94"/>
        <v>A.8.1.2.5.S.3.1</v>
      </c>
      <c r="B322" s="139" t="s">
        <v>244</v>
      </c>
      <c r="C322" s="112" t="s">
        <v>126</v>
      </c>
      <c r="D322" s="113" t="s">
        <v>90</v>
      </c>
      <c r="E322" s="107">
        <v>4</v>
      </c>
      <c r="F322" s="108"/>
      <c r="G322" s="108">
        <f t="shared" si="95"/>
        <v>0</v>
      </c>
    </row>
    <row r="323" spans="1:7" s="109" customFormat="1" ht="15" hidden="1" outlineLevel="1">
      <c r="A323" s="98" t="str">
        <f t="shared" si="94"/>
        <v>A.8.1.2.5.S.3.2</v>
      </c>
      <c r="B323" s="139" t="s">
        <v>245</v>
      </c>
      <c r="C323" s="112" t="s">
        <v>127</v>
      </c>
      <c r="D323" s="113" t="s">
        <v>90</v>
      </c>
      <c r="E323" s="107">
        <v>2</v>
      </c>
      <c r="F323" s="108"/>
      <c r="G323" s="108">
        <f t="shared" si="95"/>
        <v>0</v>
      </c>
    </row>
    <row r="324" spans="1:7" s="109" customFormat="1" ht="216.75" hidden="1" outlineLevel="1">
      <c r="A324" s="98" t="str">
        <f t="shared" si="94"/>
        <v>A.8.1.2.5.S.4</v>
      </c>
      <c r="B324" s="139" t="s">
        <v>209</v>
      </c>
      <c r="C324" s="122" t="s">
        <v>3483</v>
      </c>
      <c r="D324" s="113"/>
      <c r="E324" s="107"/>
      <c r="F324" s="108"/>
      <c r="G324" s="108"/>
    </row>
    <row r="325" spans="1:7" s="109" customFormat="1" ht="15" hidden="1" outlineLevel="1">
      <c r="A325" s="98" t="str">
        <f t="shared" si="94"/>
        <v>A.8.1.2.5.S.4.1</v>
      </c>
      <c r="B325" s="139" t="s">
        <v>240</v>
      </c>
      <c r="C325" s="122" t="s">
        <v>449</v>
      </c>
      <c r="D325" s="113" t="s">
        <v>22</v>
      </c>
      <c r="E325" s="107">
        <f>90+120+55+150</f>
        <v>415</v>
      </c>
      <c r="F325" s="108"/>
      <c r="G325" s="108">
        <f aca="true" t="shared" si="96" ref="G325">E325*F325</f>
        <v>0</v>
      </c>
    </row>
    <row r="326" spans="1:7" s="109" customFormat="1" ht="102" hidden="1" outlineLevel="1">
      <c r="A326" s="98" t="str">
        <f t="shared" si="94"/>
        <v>A.8.1.2.5.S.5</v>
      </c>
      <c r="B326" s="139" t="s">
        <v>213</v>
      </c>
      <c r="C326" s="207" t="s">
        <v>3484</v>
      </c>
      <c r="D326" s="113" t="s">
        <v>90</v>
      </c>
      <c r="E326" s="107">
        <v>18</v>
      </c>
      <c r="F326" s="108"/>
      <c r="G326" s="108">
        <f t="shared" si="95"/>
        <v>0</v>
      </c>
    </row>
    <row r="327" spans="1:7" s="97" customFormat="1" ht="15" collapsed="1">
      <c r="A327" s="90" t="str">
        <f aca="true" t="shared" si="97" ref="A327">B327</f>
        <v>A.8.1.2.6</v>
      </c>
      <c r="B327" s="91" t="s">
        <v>913</v>
      </c>
      <c r="C327" s="169" t="s">
        <v>122</v>
      </c>
      <c r="D327" s="170"/>
      <c r="E327" s="94"/>
      <c r="F327" s="95"/>
      <c r="G327" s="96"/>
    </row>
    <row r="328" spans="1:7" s="109" customFormat="1" ht="89.25" hidden="1" outlineLevel="1">
      <c r="A328" s="98" t="str">
        <f>""&amp;$B$327&amp;"."&amp;B328&amp;""</f>
        <v>A.8.1.2.6.S.1</v>
      </c>
      <c r="B328" s="139" t="s">
        <v>206</v>
      </c>
      <c r="C328" s="207" t="s">
        <v>2802</v>
      </c>
      <c r="D328" s="148"/>
      <c r="E328" s="107"/>
      <c r="F328" s="108"/>
      <c r="G328" s="206"/>
    </row>
    <row r="329" spans="1:7" s="109" customFormat="1" ht="15" hidden="1" outlineLevel="1">
      <c r="A329" s="98" t="str">
        <f aca="true" t="shared" si="98" ref="A329:A341">""&amp;$B$327&amp;"."&amp;B329&amp;""</f>
        <v>A.8.1.2.6.S.1.1</v>
      </c>
      <c r="B329" s="139" t="s">
        <v>226</v>
      </c>
      <c r="C329" s="207" t="s">
        <v>131</v>
      </c>
      <c r="D329" s="148" t="s">
        <v>91</v>
      </c>
      <c r="E329" s="107">
        <v>6</v>
      </c>
      <c r="F329" s="108"/>
      <c r="G329" s="108">
        <f aca="true" t="shared" si="99" ref="G329:G330">E329*F329</f>
        <v>0</v>
      </c>
    </row>
    <row r="330" spans="1:7" s="109" customFormat="1" ht="15" hidden="1" outlineLevel="1">
      <c r="A330" s="98" t="str">
        <f t="shared" si="98"/>
        <v>A.8.1.2.6.S.1.2</v>
      </c>
      <c r="B330" s="139" t="s">
        <v>227</v>
      </c>
      <c r="C330" s="207" t="s">
        <v>788</v>
      </c>
      <c r="D330" s="148" t="s">
        <v>91</v>
      </c>
      <c r="E330" s="107">
        <v>2</v>
      </c>
      <c r="F330" s="108"/>
      <c r="G330" s="108">
        <f t="shared" si="99"/>
        <v>0</v>
      </c>
    </row>
    <row r="331" spans="1:7" s="109" customFormat="1" ht="114.75" hidden="1" outlineLevel="1">
      <c r="A331" s="98" t="str">
        <f t="shared" si="98"/>
        <v>A.8.1.2.6.S.2</v>
      </c>
      <c r="B331" s="139" t="s">
        <v>207</v>
      </c>
      <c r="C331" s="207" t="s">
        <v>186</v>
      </c>
      <c r="D331" s="143"/>
      <c r="E331" s="107"/>
      <c r="F331" s="108"/>
      <c r="G331" s="206"/>
    </row>
    <row r="332" spans="1:7" s="109" customFormat="1" ht="15" hidden="1" outlineLevel="1">
      <c r="A332" s="98" t="str">
        <f t="shared" si="98"/>
        <v>A.8.1.2.6.S.2.1</v>
      </c>
      <c r="B332" s="139" t="s">
        <v>228</v>
      </c>
      <c r="C332" s="112" t="s">
        <v>124</v>
      </c>
      <c r="D332" s="143" t="s">
        <v>22</v>
      </c>
      <c r="E332" s="107">
        <f>120+55+150</f>
        <v>325</v>
      </c>
      <c r="F332" s="108"/>
      <c r="G332" s="108">
        <f aca="true" t="shared" si="100" ref="G332:G352">E332*F332</f>
        <v>0</v>
      </c>
    </row>
    <row r="333" spans="1:7" s="109" customFormat="1" ht="15" hidden="1" outlineLevel="1">
      <c r="A333" s="98" t="str">
        <f t="shared" si="98"/>
        <v>A.8.1.2.6.S.2.2</v>
      </c>
      <c r="B333" s="139" t="s">
        <v>261</v>
      </c>
      <c r="C333" s="112" t="s">
        <v>366</v>
      </c>
      <c r="D333" s="143" t="s">
        <v>22</v>
      </c>
      <c r="E333" s="107">
        <v>90</v>
      </c>
      <c r="F333" s="108"/>
      <c r="G333" s="108">
        <f t="shared" si="100"/>
        <v>0</v>
      </c>
    </row>
    <row r="334" spans="1:7" s="109" customFormat="1" ht="76.5" hidden="1" outlineLevel="1">
      <c r="A334" s="98" t="str">
        <f t="shared" si="98"/>
        <v>A.8.1.2.6.S.3</v>
      </c>
      <c r="B334" s="139" t="s">
        <v>208</v>
      </c>
      <c r="C334" s="207" t="s">
        <v>187</v>
      </c>
      <c r="D334" s="143"/>
      <c r="E334" s="107"/>
      <c r="F334" s="108"/>
      <c r="G334" s="206"/>
    </row>
    <row r="335" spans="1:7" s="109" customFormat="1" ht="15" hidden="1" outlineLevel="1">
      <c r="A335" s="98" t="str">
        <f t="shared" si="98"/>
        <v>A.8.1.2.6.S.3.1</v>
      </c>
      <c r="B335" s="139" t="s">
        <v>244</v>
      </c>
      <c r="C335" s="112" t="s">
        <v>124</v>
      </c>
      <c r="D335" s="143" t="s">
        <v>22</v>
      </c>
      <c r="E335" s="107">
        <v>325</v>
      </c>
      <c r="F335" s="108"/>
      <c r="G335" s="108">
        <f t="shared" si="100"/>
        <v>0</v>
      </c>
    </row>
    <row r="336" spans="1:7" s="109" customFormat="1" ht="15" hidden="1" outlineLevel="1">
      <c r="A336" s="98" t="str">
        <f t="shared" si="98"/>
        <v>A.8.1.2.6.S.3.2</v>
      </c>
      <c r="B336" s="139" t="s">
        <v>245</v>
      </c>
      <c r="C336" s="112" t="s">
        <v>366</v>
      </c>
      <c r="D336" s="143" t="s">
        <v>22</v>
      </c>
      <c r="E336" s="107">
        <v>90</v>
      </c>
      <c r="F336" s="108"/>
      <c r="G336" s="108">
        <f t="shared" si="100"/>
        <v>0</v>
      </c>
    </row>
    <row r="337" spans="1:7" s="109" customFormat="1" ht="102" hidden="1" outlineLevel="1">
      <c r="A337" s="98" t="str">
        <f t="shared" si="98"/>
        <v>A.8.1.2.6.S.4</v>
      </c>
      <c r="B337" s="139" t="s">
        <v>209</v>
      </c>
      <c r="C337" s="112" t="s">
        <v>188</v>
      </c>
      <c r="D337" s="143"/>
      <c r="E337" s="107"/>
      <c r="F337" s="108"/>
      <c r="G337" s="206"/>
    </row>
    <row r="338" spans="1:7" s="109" customFormat="1" ht="15" hidden="1" outlineLevel="1">
      <c r="A338" s="98" t="str">
        <f t="shared" si="98"/>
        <v>A.8.1.2.6.S.4.1</v>
      </c>
      <c r="B338" s="139" t="s">
        <v>240</v>
      </c>
      <c r="C338" s="112" t="s">
        <v>126</v>
      </c>
      <c r="D338" s="113" t="s">
        <v>90</v>
      </c>
      <c r="E338" s="107">
        <v>4</v>
      </c>
      <c r="F338" s="108"/>
      <c r="G338" s="108">
        <f t="shared" si="100"/>
        <v>0</v>
      </c>
    </row>
    <row r="339" spans="1:7" s="109" customFormat="1" ht="15" hidden="1" outlineLevel="1">
      <c r="A339" s="98" t="str">
        <f t="shared" si="98"/>
        <v>A.8.1.2.6.S.4.2</v>
      </c>
      <c r="B339" s="139" t="s">
        <v>260</v>
      </c>
      <c r="C339" s="112" t="s">
        <v>127</v>
      </c>
      <c r="D339" s="113" t="s">
        <v>90</v>
      </c>
      <c r="E339" s="107">
        <v>2</v>
      </c>
      <c r="F339" s="108"/>
      <c r="G339" s="108">
        <f t="shared" si="100"/>
        <v>0</v>
      </c>
    </row>
    <row r="340" spans="1:7" s="109" customFormat="1" ht="63.75" hidden="1" outlineLevel="1">
      <c r="A340" s="98" t="str">
        <f t="shared" si="98"/>
        <v>A.8.1.2.6.S.5</v>
      </c>
      <c r="B340" s="139" t="s">
        <v>213</v>
      </c>
      <c r="C340" s="112" t="s">
        <v>2849</v>
      </c>
      <c r="D340" s="143" t="s">
        <v>22</v>
      </c>
      <c r="E340" s="107">
        <v>415</v>
      </c>
      <c r="F340" s="108"/>
      <c r="G340" s="108">
        <f t="shared" si="100"/>
        <v>0</v>
      </c>
    </row>
    <row r="341" spans="1:7" s="109" customFormat="1" ht="63.75" hidden="1" outlineLevel="1">
      <c r="A341" s="98" t="str">
        <f t="shared" si="98"/>
        <v>A.8.1.2.6.S.6</v>
      </c>
      <c r="B341" s="139" t="s">
        <v>214</v>
      </c>
      <c r="C341" s="112" t="s">
        <v>410</v>
      </c>
      <c r="D341" s="143" t="s">
        <v>22</v>
      </c>
      <c r="E341" s="107">
        <v>415</v>
      </c>
      <c r="F341" s="108"/>
      <c r="G341" s="108">
        <f t="shared" si="100"/>
        <v>0</v>
      </c>
    </row>
    <row r="342" spans="1:7" s="97" customFormat="1" ht="15" collapsed="1">
      <c r="A342" s="90" t="str">
        <f aca="true" t="shared" si="101" ref="A342">B342</f>
        <v>A.8.1.2.7</v>
      </c>
      <c r="B342" s="91" t="s">
        <v>914</v>
      </c>
      <c r="C342" s="169" t="s">
        <v>205</v>
      </c>
      <c r="D342" s="170"/>
      <c r="E342" s="94"/>
      <c r="F342" s="95"/>
      <c r="G342" s="96"/>
    </row>
    <row r="343" spans="1:7" s="109" customFormat="1" ht="63.75" hidden="1" outlineLevel="1">
      <c r="A343" s="98" t="str">
        <f>""&amp;$B$342&amp;"."&amp;B343&amp;""</f>
        <v>A.8.1.2.7.S.1</v>
      </c>
      <c r="B343" s="139" t="s">
        <v>206</v>
      </c>
      <c r="C343" s="112" t="s">
        <v>3328</v>
      </c>
      <c r="D343" s="113"/>
      <c r="E343" s="107"/>
      <c r="F343" s="108"/>
      <c r="G343" s="108"/>
    </row>
    <row r="344" spans="1:7" s="109" customFormat="1" ht="76.5" hidden="1" outlineLevel="1">
      <c r="A344" s="98" t="str">
        <f aca="true" t="shared" si="102" ref="A344:A352">""&amp;$B$342&amp;"."&amp;B344&amp;""</f>
        <v>A.8.1.2.7.S.1.1</v>
      </c>
      <c r="B344" s="139" t="s">
        <v>226</v>
      </c>
      <c r="C344" s="174" t="s">
        <v>182</v>
      </c>
      <c r="D344" s="113" t="s">
        <v>90</v>
      </c>
      <c r="E344" s="107">
        <v>22</v>
      </c>
      <c r="F344" s="108"/>
      <c r="G344" s="108">
        <f aca="true" t="shared" si="103" ref="G344">E344*F344</f>
        <v>0</v>
      </c>
    </row>
    <row r="345" spans="1:7" s="109" customFormat="1" ht="140.25" hidden="1" outlineLevel="1">
      <c r="A345" s="98" t="str">
        <f t="shared" si="102"/>
        <v>A.8.1.2.7.S.2</v>
      </c>
      <c r="B345" s="139" t="s">
        <v>207</v>
      </c>
      <c r="C345" s="129" t="s">
        <v>3124</v>
      </c>
      <c r="D345" s="128" t="s">
        <v>90</v>
      </c>
      <c r="E345" s="107">
        <v>20</v>
      </c>
      <c r="F345" s="108"/>
      <c r="G345" s="108">
        <f t="shared" si="100"/>
        <v>0</v>
      </c>
    </row>
    <row r="346" spans="1:7" s="109" customFormat="1" ht="140.25" hidden="1" outlineLevel="1">
      <c r="A346" s="98" t="str">
        <f t="shared" si="102"/>
        <v>A.8.1.2.7.S.3</v>
      </c>
      <c r="B346" s="139" t="s">
        <v>208</v>
      </c>
      <c r="C346" s="129" t="s">
        <v>3125</v>
      </c>
      <c r="D346" s="128" t="s">
        <v>90</v>
      </c>
      <c r="E346" s="107">
        <v>2</v>
      </c>
      <c r="F346" s="108"/>
      <c r="G346" s="108">
        <f t="shared" si="100"/>
        <v>0</v>
      </c>
    </row>
    <row r="347" spans="1:7" s="109" customFormat="1" ht="191.25" hidden="1" outlineLevel="1">
      <c r="A347" s="98" t="str">
        <f t="shared" si="102"/>
        <v>A.8.1.2.7.S.4</v>
      </c>
      <c r="B347" s="139" t="s">
        <v>209</v>
      </c>
      <c r="C347" s="129" t="s">
        <v>2894</v>
      </c>
      <c r="D347" s="128"/>
      <c r="E347" s="107"/>
      <c r="F347" s="108"/>
      <c r="G347" s="108"/>
    </row>
    <row r="348" spans="1:7" s="109" customFormat="1" ht="15" hidden="1" outlineLevel="1">
      <c r="A348" s="98" t="str">
        <f t="shared" si="102"/>
        <v>A.8.1.2.7.S.4.1</v>
      </c>
      <c r="B348" s="139" t="s">
        <v>240</v>
      </c>
      <c r="C348" s="129" t="s">
        <v>915</v>
      </c>
      <c r="D348" s="128" t="s">
        <v>90</v>
      </c>
      <c r="E348" s="107">
        <v>18</v>
      </c>
      <c r="F348" s="108"/>
      <c r="G348" s="108">
        <f aca="true" t="shared" si="104" ref="G348:G349">E348*F348</f>
        <v>0</v>
      </c>
    </row>
    <row r="349" spans="1:7" s="109" customFormat="1" ht="15" hidden="1" outlineLevel="1">
      <c r="A349" s="98" t="str">
        <f t="shared" si="102"/>
        <v>A.8.1.2.7.S.4.2</v>
      </c>
      <c r="B349" s="139" t="s">
        <v>260</v>
      </c>
      <c r="C349" s="129" t="s">
        <v>916</v>
      </c>
      <c r="D349" s="128" t="s">
        <v>90</v>
      </c>
      <c r="E349" s="107">
        <v>4</v>
      </c>
      <c r="F349" s="108"/>
      <c r="G349" s="108">
        <f t="shared" si="104"/>
        <v>0</v>
      </c>
    </row>
    <row r="350" spans="1:7" s="109" customFormat="1" ht="216.75" hidden="1" outlineLevel="1">
      <c r="A350" s="98" t="str">
        <f t="shared" si="102"/>
        <v>A.8.1.2.7.S.5</v>
      </c>
      <c r="B350" s="139" t="s">
        <v>213</v>
      </c>
      <c r="C350" s="129" t="s">
        <v>2895</v>
      </c>
      <c r="D350" s="128" t="s">
        <v>90</v>
      </c>
      <c r="E350" s="107">
        <v>22</v>
      </c>
      <c r="F350" s="108"/>
      <c r="G350" s="108">
        <f t="shared" si="100"/>
        <v>0</v>
      </c>
    </row>
    <row r="351" spans="1:7" s="109" customFormat="1" ht="140.25" hidden="1" outlineLevel="1">
      <c r="A351" s="98" t="str">
        <f t="shared" si="102"/>
        <v>A.8.1.2.7.S.6</v>
      </c>
      <c r="B351" s="139" t="s">
        <v>214</v>
      </c>
      <c r="C351" s="142" t="s">
        <v>2850</v>
      </c>
      <c r="D351" s="143" t="s">
        <v>90</v>
      </c>
      <c r="E351" s="107">
        <v>22</v>
      </c>
      <c r="F351" s="108"/>
      <c r="G351" s="108">
        <f t="shared" si="100"/>
        <v>0</v>
      </c>
    </row>
    <row r="352" spans="1:7" s="109" customFormat="1" ht="76.5" hidden="1" outlineLevel="1">
      <c r="A352" s="98" t="str">
        <f t="shared" si="102"/>
        <v>A.8.1.2.7.S.7</v>
      </c>
      <c r="B352" s="139" t="s">
        <v>215</v>
      </c>
      <c r="C352" s="142" t="s">
        <v>2874</v>
      </c>
      <c r="D352" s="143" t="s">
        <v>90</v>
      </c>
      <c r="E352" s="107">
        <v>6</v>
      </c>
      <c r="F352" s="108"/>
      <c r="G352" s="108">
        <f t="shared" si="100"/>
        <v>0</v>
      </c>
    </row>
    <row r="353" spans="1:7" s="214" customFormat="1" ht="15" collapsed="1">
      <c r="A353" s="208"/>
      <c r="B353" s="209"/>
      <c r="C353" s="210"/>
      <c r="D353" s="211"/>
      <c r="E353" s="212"/>
      <c r="F353" s="213"/>
      <c r="G353" s="213"/>
    </row>
    <row r="354" spans="1:7" s="109" customFormat="1" ht="15">
      <c r="A354" s="99"/>
      <c r="B354" s="215"/>
      <c r="C354" s="216"/>
      <c r="D354" s="217"/>
      <c r="E354" s="107"/>
      <c r="F354" s="218"/>
      <c r="G354" s="218"/>
    </row>
    <row r="355" spans="1:7" s="109" customFormat="1" ht="15">
      <c r="A355" s="99"/>
      <c r="B355" s="215"/>
      <c r="C355" s="216"/>
      <c r="D355" s="217"/>
      <c r="E355" s="107"/>
      <c r="F355" s="218"/>
      <c r="G355" s="218"/>
    </row>
    <row r="356" spans="1:7" s="109" customFormat="1" ht="15">
      <c r="A356" s="99"/>
      <c r="B356" s="215"/>
      <c r="C356" s="216"/>
      <c r="D356" s="217"/>
      <c r="E356" s="107"/>
      <c r="F356" s="218"/>
      <c r="G356" s="218"/>
    </row>
    <row r="357" spans="1:7" s="109" customFormat="1" ht="15">
      <c r="A357" s="99"/>
      <c r="B357" s="215"/>
      <c r="C357" s="216"/>
      <c r="D357" s="217"/>
      <c r="E357" s="107"/>
      <c r="F357" s="218"/>
      <c r="G357" s="218"/>
    </row>
    <row r="358" spans="1:7" s="109" customFormat="1" ht="15">
      <c r="A358" s="99"/>
      <c r="B358" s="215"/>
      <c r="C358" s="216"/>
      <c r="D358" s="217"/>
      <c r="E358" s="107"/>
      <c r="F358" s="218"/>
      <c r="G358" s="218"/>
    </row>
    <row r="359" spans="1:7" s="109" customFormat="1" ht="15">
      <c r="A359" s="99"/>
      <c r="B359" s="215"/>
      <c r="C359" s="216"/>
      <c r="D359" s="217"/>
      <c r="E359" s="107"/>
      <c r="F359" s="218"/>
      <c r="G359" s="218"/>
    </row>
    <row r="360" spans="1:7" s="109" customFormat="1" ht="15">
      <c r="A360" s="99"/>
      <c r="B360" s="215"/>
      <c r="C360" s="216"/>
      <c r="D360" s="217"/>
      <c r="E360" s="107"/>
      <c r="F360" s="218"/>
      <c r="G360" s="218"/>
    </row>
    <row r="361" spans="1:7" s="109" customFormat="1" ht="15">
      <c r="A361" s="99"/>
      <c r="B361" s="215"/>
      <c r="C361" s="216"/>
      <c r="D361" s="217"/>
      <c r="E361" s="107"/>
      <c r="F361" s="218"/>
      <c r="G361" s="218"/>
    </row>
    <row r="362" spans="1:7" s="109" customFormat="1" ht="15">
      <c r="A362" s="99"/>
      <c r="B362" s="215"/>
      <c r="C362" s="216"/>
      <c r="D362" s="217"/>
      <c r="E362" s="107"/>
      <c r="F362" s="218"/>
      <c r="G362" s="218"/>
    </row>
    <row r="363" spans="1:7" s="109" customFormat="1" ht="15">
      <c r="A363" s="99"/>
      <c r="B363" s="215"/>
      <c r="C363" s="216"/>
      <c r="D363" s="217"/>
      <c r="E363" s="107"/>
      <c r="F363" s="218"/>
      <c r="G363" s="218"/>
    </row>
    <row r="364" spans="1:7" s="109" customFormat="1" ht="15">
      <c r="A364" s="99"/>
      <c r="B364" s="215"/>
      <c r="C364" s="216"/>
      <c r="D364" s="217"/>
      <c r="E364" s="107"/>
      <c r="F364" s="218"/>
      <c r="G364" s="218"/>
    </row>
    <row r="365" spans="1:7" s="109" customFormat="1" ht="15">
      <c r="A365" s="99"/>
      <c r="B365" s="215"/>
      <c r="C365" s="216"/>
      <c r="D365" s="217"/>
      <c r="E365" s="107"/>
      <c r="F365" s="218"/>
      <c r="G365" s="218"/>
    </row>
    <row r="366" spans="1:7" s="109" customFormat="1" ht="15">
      <c r="A366" s="99"/>
      <c r="B366" s="215"/>
      <c r="C366" s="216"/>
      <c r="D366" s="217"/>
      <c r="E366" s="107"/>
      <c r="F366" s="218"/>
      <c r="G366" s="218"/>
    </row>
    <row r="367" spans="1:7" s="109" customFormat="1" ht="15">
      <c r="A367" s="99"/>
      <c r="B367" s="215"/>
      <c r="C367" s="216"/>
      <c r="D367" s="217"/>
      <c r="E367" s="107"/>
      <c r="F367" s="218"/>
      <c r="G367" s="218"/>
    </row>
    <row r="368" spans="1:7" s="109" customFormat="1" ht="15">
      <c r="A368" s="99"/>
      <c r="B368" s="215"/>
      <c r="C368" s="216"/>
      <c r="D368" s="217"/>
      <c r="E368" s="107"/>
      <c r="F368" s="218"/>
      <c r="G368" s="218"/>
    </row>
    <row r="369" spans="1:7" s="109" customFormat="1" ht="15">
      <c r="A369" s="99"/>
      <c r="B369" s="215"/>
      <c r="C369" s="216"/>
      <c r="D369" s="217"/>
      <c r="E369" s="107"/>
      <c r="F369" s="218"/>
      <c r="G369" s="218"/>
    </row>
    <row r="370" spans="1:7" s="109" customFormat="1" ht="15">
      <c r="A370" s="99"/>
      <c r="B370" s="215"/>
      <c r="C370" s="216"/>
      <c r="D370" s="217"/>
      <c r="E370" s="107"/>
      <c r="F370" s="218"/>
      <c r="G370" s="218"/>
    </row>
    <row r="371" spans="1:7" s="109" customFormat="1" ht="15">
      <c r="A371" s="99"/>
      <c r="B371" s="215"/>
      <c r="C371" s="216"/>
      <c r="D371" s="217"/>
      <c r="E371" s="107"/>
      <c r="F371" s="218"/>
      <c r="G371" s="218"/>
    </row>
    <row r="372" spans="1:7" s="109" customFormat="1" ht="15">
      <c r="A372" s="99"/>
      <c r="B372" s="215"/>
      <c r="C372" s="216"/>
      <c r="D372" s="217"/>
      <c r="E372" s="107"/>
      <c r="F372" s="218"/>
      <c r="G372" s="218"/>
    </row>
    <row r="373" spans="1:7" s="109" customFormat="1" ht="15">
      <c r="A373" s="99"/>
      <c r="B373" s="215"/>
      <c r="C373" s="216"/>
      <c r="D373" s="217"/>
      <c r="E373" s="107"/>
      <c r="F373" s="218"/>
      <c r="G373" s="218"/>
    </row>
    <row r="374" spans="1:7" s="109" customFormat="1" ht="15">
      <c r="A374" s="99"/>
      <c r="B374" s="215"/>
      <c r="C374" s="216"/>
      <c r="D374" s="217"/>
      <c r="E374" s="107"/>
      <c r="F374" s="218"/>
      <c r="G374" s="218"/>
    </row>
    <row r="375" spans="1:7" s="109" customFormat="1" ht="15">
      <c r="A375" s="99"/>
      <c r="B375" s="215"/>
      <c r="C375" s="216"/>
      <c r="D375" s="217"/>
      <c r="E375" s="107"/>
      <c r="F375" s="218"/>
      <c r="G375" s="218"/>
    </row>
    <row r="376" spans="1:7" s="109" customFormat="1" ht="15">
      <c r="A376" s="99"/>
      <c r="B376" s="215"/>
      <c r="C376" s="216"/>
      <c r="D376" s="217"/>
      <c r="E376" s="107"/>
      <c r="F376" s="218"/>
      <c r="G376" s="218"/>
    </row>
    <row r="377" spans="1:7" s="109" customFormat="1" ht="15">
      <c r="A377" s="99"/>
      <c r="B377" s="215"/>
      <c r="C377" s="216"/>
      <c r="D377" s="217"/>
      <c r="E377" s="107"/>
      <c r="F377" s="218"/>
      <c r="G377" s="218"/>
    </row>
    <row r="378" spans="1:7" s="109" customFormat="1" ht="15">
      <c r="A378" s="99"/>
      <c r="B378" s="215"/>
      <c r="C378" s="216"/>
      <c r="D378" s="217"/>
      <c r="E378" s="107"/>
      <c r="F378" s="218"/>
      <c r="G378" s="218"/>
    </row>
  </sheetData>
  <printOptions/>
  <pageMargins left="0.984251968503937" right="0.3937007874015748" top="0.7874015748031497" bottom="0.4724409448818898" header="0.31496062992125984" footer="0.31496062992125984"/>
  <pageSetup fitToHeight="0"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97"/>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A.9.1</v>
      </c>
      <c r="B2" s="358" t="s">
        <v>500</v>
      </c>
      <c r="C2" s="365" t="s">
        <v>1414</v>
      </c>
      <c r="D2" s="359"/>
      <c r="E2" s="360"/>
      <c r="F2" s="361"/>
      <c r="G2" s="362">
        <f>SUM(G3:G572)</f>
        <v>0</v>
      </c>
    </row>
    <row r="3" spans="1:7" s="89" customFormat="1" ht="15" collapsed="1">
      <c r="A3" s="82" t="str">
        <f aca="true" t="shared" si="0" ref="A3:A4">B3</f>
        <v>A.9.1.1</v>
      </c>
      <c r="B3" s="83" t="s">
        <v>1252</v>
      </c>
      <c r="C3" s="84" t="s">
        <v>135</v>
      </c>
      <c r="D3" s="85"/>
      <c r="E3" s="86"/>
      <c r="F3" s="87"/>
      <c r="G3" s="88"/>
    </row>
    <row r="4" spans="1:7" s="97" customFormat="1" ht="15">
      <c r="A4" s="90" t="str">
        <f t="shared" si="0"/>
        <v>A.9.1.1.1</v>
      </c>
      <c r="B4" s="91" t="s">
        <v>1253</v>
      </c>
      <c r="C4" s="92" t="s">
        <v>17</v>
      </c>
      <c r="D4" s="93"/>
      <c r="E4" s="94"/>
      <c r="F4" s="95"/>
      <c r="G4" s="96"/>
    </row>
    <row r="5" spans="1:7" s="104" customFormat="1" ht="15" hidden="1" outlineLevel="1">
      <c r="A5" s="98" t="str">
        <f>""&amp;$B$4&amp;"."&amp;B5&amp;""</f>
        <v>A.9.1.1.1.S.1</v>
      </c>
      <c r="B5" s="99" t="s">
        <v>206</v>
      </c>
      <c r="C5" s="100" t="s">
        <v>193</v>
      </c>
      <c r="D5" s="101"/>
      <c r="E5" s="102"/>
      <c r="F5" s="103"/>
      <c r="G5" s="103"/>
    </row>
    <row r="6" spans="1:7" s="109" customFormat="1" ht="89.25" hidden="1" outlineLevel="1">
      <c r="A6" s="98" t="str">
        <f>""&amp;$B$4&amp;"."&amp;B6&amp;""</f>
        <v>A.9.1.1.1.S.2</v>
      </c>
      <c r="B6" s="99" t="s">
        <v>207</v>
      </c>
      <c r="C6" s="105" t="s">
        <v>3597</v>
      </c>
      <c r="D6" s="106" t="s">
        <v>90</v>
      </c>
      <c r="E6" s="107">
        <v>2</v>
      </c>
      <c r="F6" s="108"/>
      <c r="G6" s="108">
        <f aca="true" t="shared" si="1" ref="G6:G64">E6*F6</f>
        <v>0</v>
      </c>
    </row>
    <row r="7" spans="1:7" s="109" customFormat="1" ht="140.25" hidden="1" outlineLevel="1">
      <c r="A7" s="98" t="str">
        <f>""&amp;$B$4&amp;"."&amp;B7&amp;""</f>
        <v>A.9.1.1.1.S.3</v>
      </c>
      <c r="B7" s="99" t="s">
        <v>208</v>
      </c>
      <c r="C7" s="105" t="s">
        <v>3134</v>
      </c>
      <c r="D7" s="106" t="s">
        <v>90</v>
      </c>
      <c r="E7" s="107">
        <v>2</v>
      </c>
      <c r="F7" s="108"/>
      <c r="G7" s="108">
        <f t="shared" si="1"/>
        <v>0</v>
      </c>
    </row>
    <row r="8" spans="1:7" s="109" customFormat="1" ht="102" hidden="1" outlineLevel="1">
      <c r="A8" s="98" t="str">
        <f aca="true" t="shared" si="2" ref="A8:A31">""&amp;$B$4&amp;"."&amp;B8&amp;""</f>
        <v>A.9.1.1.1.S.4</v>
      </c>
      <c r="B8" s="99" t="s">
        <v>209</v>
      </c>
      <c r="C8" s="105" t="s">
        <v>3135</v>
      </c>
      <c r="D8" s="106" t="s">
        <v>90</v>
      </c>
      <c r="E8" s="107">
        <v>1</v>
      </c>
      <c r="F8" s="108"/>
      <c r="G8" s="108">
        <f t="shared" si="1"/>
        <v>0</v>
      </c>
    </row>
    <row r="9" spans="1:7" s="109" customFormat="1" ht="165.75" hidden="1" outlineLevel="1">
      <c r="A9" s="98" t="str">
        <f t="shared" si="2"/>
        <v>A.9.1.1.1.S.5</v>
      </c>
      <c r="B9" s="99" t="s">
        <v>213</v>
      </c>
      <c r="C9" s="529" t="s">
        <v>3229</v>
      </c>
      <c r="D9" s="106" t="s">
        <v>91</v>
      </c>
      <c r="E9" s="107">
        <v>1</v>
      </c>
      <c r="F9" s="108"/>
      <c r="G9" s="108">
        <f t="shared" si="1"/>
        <v>0</v>
      </c>
    </row>
    <row r="10" spans="1:7" s="109" customFormat="1" ht="165.75" hidden="1" outlineLevel="1">
      <c r="A10" s="98" t="str">
        <f t="shared" si="2"/>
        <v>A.9.1.1.1.S.6</v>
      </c>
      <c r="B10" s="99" t="s">
        <v>214</v>
      </c>
      <c r="C10" s="111" t="s">
        <v>3528</v>
      </c>
      <c r="D10" s="106" t="s">
        <v>91</v>
      </c>
      <c r="E10" s="107">
        <v>1</v>
      </c>
      <c r="F10" s="108"/>
      <c r="G10" s="108">
        <f t="shared" si="1"/>
        <v>0</v>
      </c>
    </row>
    <row r="11" spans="1:7" s="109" customFormat="1" ht="76.5" hidden="1" outlineLevel="1">
      <c r="A11" s="98" t="str">
        <f t="shared" si="2"/>
        <v>A.9.1.1.1.S.7</v>
      </c>
      <c r="B11" s="99" t="s">
        <v>215</v>
      </c>
      <c r="C11" s="111" t="s">
        <v>3529</v>
      </c>
      <c r="D11" s="106" t="s">
        <v>91</v>
      </c>
      <c r="E11" s="107">
        <v>1</v>
      </c>
      <c r="F11" s="108"/>
      <c r="G11" s="108">
        <f t="shared" si="1"/>
        <v>0</v>
      </c>
    </row>
    <row r="12" spans="1:7" s="109" customFormat="1" ht="89.25" hidden="1" outlineLevel="1">
      <c r="A12" s="98" t="str">
        <f t="shared" si="2"/>
        <v>A.9.1.1.1.S.8</v>
      </c>
      <c r="B12" s="99" t="s">
        <v>216</v>
      </c>
      <c r="C12" s="112" t="s">
        <v>175</v>
      </c>
      <c r="D12" s="113"/>
      <c r="E12" s="107"/>
      <c r="F12" s="108"/>
      <c r="G12" s="108"/>
    </row>
    <row r="13" spans="1:7" s="109" customFormat="1" ht="15" hidden="1" outlineLevel="1">
      <c r="A13" s="98" t="str">
        <f t="shared" si="2"/>
        <v>A.9.1.1.1.S.8.1</v>
      </c>
      <c r="B13" s="99" t="s">
        <v>250</v>
      </c>
      <c r="C13" s="112" t="s">
        <v>190</v>
      </c>
      <c r="D13" s="113" t="s">
        <v>22</v>
      </c>
      <c r="E13" s="107">
        <v>6027</v>
      </c>
      <c r="F13" s="108"/>
      <c r="G13" s="108">
        <f aca="true" t="shared" si="3" ref="G13:G15">E13*F13</f>
        <v>0</v>
      </c>
    </row>
    <row r="14" spans="1:7" s="109" customFormat="1" ht="15" hidden="1" outlineLevel="1">
      <c r="A14" s="98" t="str">
        <f t="shared" si="2"/>
        <v>A.9.1.1.1.S.8.2</v>
      </c>
      <c r="B14" s="99" t="s">
        <v>251</v>
      </c>
      <c r="C14" s="112" t="s">
        <v>191</v>
      </c>
      <c r="D14" s="113" t="s">
        <v>22</v>
      </c>
      <c r="E14" s="107">
        <v>741</v>
      </c>
      <c r="F14" s="108"/>
      <c r="G14" s="108">
        <f t="shared" si="3"/>
        <v>0</v>
      </c>
    </row>
    <row r="15" spans="1:7" s="109" customFormat="1" ht="15" hidden="1" outlineLevel="1">
      <c r="A15" s="98" t="str">
        <f t="shared" si="2"/>
        <v>A.9.1.1.1.S.8.3</v>
      </c>
      <c r="B15" s="99" t="s">
        <v>252</v>
      </c>
      <c r="C15" s="112" t="s">
        <v>192</v>
      </c>
      <c r="D15" s="113" t="s">
        <v>22</v>
      </c>
      <c r="E15" s="107">
        <v>2001</v>
      </c>
      <c r="F15" s="108"/>
      <c r="G15" s="108">
        <f t="shared" si="3"/>
        <v>0</v>
      </c>
    </row>
    <row r="16" spans="1:7" s="109" customFormat="1" ht="140.25" hidden="1" outlineLevel="1">
      <c r="A16" s="98" t="str">
        <f t="shared" si="2"/>
        <v>A.9.1.1.1.S.9</v>
      </c>
      <c r="B16" s="99" t="s">
        <v>217</v>
      </c>
      <c r="C16" s="530" t="s">
        <v>3230</v>
      </c>
      <c r="D16" s="114" t="s">
        <v>91</v>
      </c>
      <c r="E16" s="107">
        <v>1</v>
      </c>
      <c r="F16" s="108"/>
      <c r="G16" s="108">
        <f t="shared" si="1"/>
        <v>0</v>
      </c>
    </row>
    <row r="17" spans="1:7" s="109" customFormat="1" ht="63.75" hidden="1" outlineLevel="1">
      <c r="A17" s="98" t="str">
        <f t="shared" si="2"/>
        <v>A.9.1.1.1.S.10</v>
      </c>
      <c r="B17" s="99" t="s">
        <v>218</v>
      </c>
      <c r="C17" s="115" t="s">
        <v>92</v>
      </c>
      <c r="D17" s="113" t="s">
        <v>22</v>
      </c>
      <c r="E17" s="107">
        <v>2400</v>
      </c>
      <c r="F17" s="108"/>
      <c r="G17" s="108">
        <f t="shared" si="1"/>
        <v>0</v>
      </c>
    </row>
    <row r="18" spans="1:7" s="109" customFormat="1" ht="63.75" hidden="1" outlineLevel="1">
      <c r="A18" s="98" t="str">
        <f t="shared" si="2"/>
        <v>A.9.1.1.1.S.11</v>
      </c>
      <c r="B18" s="99" t="s">
        <v>219</v>
      </c>
      <c r="C18" s="105" t="s">
        <v>168</v>
      </c>
      <c r="D18" s="114" t="s">
        <v>90</v>
      </c>
      <c r="E18" s="107">
        <v>115</v>
      </c>
      <c r="F18" s="108"/>
      <c r="G18" s="108">
        <f t="shared" si="1"/>
        <v>0</v>
      </c>
    </row>
    <row r="19" spans="1:7" s="109" customFormat="1" ht="63.75" hidden="1" outlineLevel="1">
      <c r="A19" s="98" t="str">
        <f t="shared" si="2"/>
        <v>A.9.1.1.1.S.12</v>
      </c>
      <c r="B19" s="99" t="s">
        <v>220</v>
      </c>
      <c r="C19" s="112" t="s">
        <v>3530</v>
      </c>
      <c r="D19" s="113" t="s">
        <v>22</v>
      </c>
      <c r="E19" s="107">
        <v>13100</v>
      </c>
      <c r="F19" s="108"/>
      <c r="G19" s="108">
        <f t="shared" si="1"/>
        <v>0</v>
      </c>
    </row>
    <row r="20" spans="1:7" s="109" customFormat="1" ht="76.5" hidden="1" outlineLevel="1">
      <c r="A20" s="98" t="str">
        <f t="shared" si="2"/>
        <v>A.9.1.1.1.S.13</v>
      </c>
      <c r="B20" s="99" t="s">
        <v>221</v>
      </c>
      <c r="C20" s="105" t="s">
        <v>174</v>
      </c>
      <c r="D20" s="114"/>
      <c r="E20" s="107"/>
      <c r="F20" s="108"/>
      <c r="G20" s="108">
        <f t="shared" si="1"/>
        <v>0</v>
      </c>
    </row>
    <row r="21" spans="1:7" s="109" customFormat="1" ht="15" hidden="1" outlineLevel="1">
      <c r="A21" s="98" t="str">
        <f t="shared" si="2"/>
        <v>A.9.1.1.1.S.13.1</v>
      </c>
      <c r="B21" s="99" t="s">
        <v>253</v>
      </c>
      <c r="C21" s="105" t="s">
        <v>276</v>
      </c>
      <c r="D21" s="114" t="s">
        <v>90</v>
      </c>
      <c r="E21" s="107">
        <v>310</v>
      </c>
      <c r="F21" s="108"/>
      <c r="G21" s="108">
        <f t="shared" si="1"/>
        <v>0</v>
      </c>
    </row>
    <row r="22" spans="1:7" s="109" customFormat="1" ht="15" hidden="1" outlineLevel="1">
      <c r="A22" s="98" t="str">
        <f t="shared" si="2"/>
        <v>A.9.1.1.1.S.13.2</v>
      </c>
      <c r="B22" s="99" t="s">
        <v>254</v>
      </c>
      <c r="C22" s="105" t="s">
        <v>277</v>
      </c>
      <c r="D22" s="114" t="s">
        <v>90</v>
      </c>
      <c r="E22" s="107">
        <v>100</v>
      </c>
      <c r="F22" s="108"/>
      <c r="G22" s="108">
        <f t="shared" si="1"/>
        <v>0</v>
      </c>
    </row>
    <row r="23" spans="1:7" s="109" customFormat="1" ht="51" hidden="1" outlineLevel="1">
      <c r="A23" s="98" t="str">
        <f t="shared" si="2"/>
        <v>A.9.1.1.1.S.14</v>
      </c>
      <c r="B23" s="99" t="s">
        <v>222</v>
      </c>
      <c r="C23" s="105" t="s">
        <v>411</v>
      </c>
      <c r="D23" s="114" t="s">
        <v>90</v>
      </c>
      <c r="E23" s="107">
        <v>40</v>
      </c>
      <c r="F23" s="108"/>
      <c r="G23" s="108">
        <f t="shared" si="1"/>
        <v>0</v>
      </c>
    </row>
    <row r="24" spans="1:7" s="109" customFormat="1" ht="63.75" hidden="1" outlineLevel="1">
      <c r="A24" s="98" t="str">
        <f t="shared" si="2"/>
        <v>A.9.1.1.1.S.15</v>
      </c>
      <c r="B24" s="99" t="s">
        <v>223</v>
      </c>
      <c r="C24" s="105" t="s">
        <v>3532</v>
      </c>
      <c r="D24" s="114" t="s">
        <v>90</v>
      </c>
      <c r="E24" s="107">
        <v>120</v>
      </c>
      <c r="F24" s="108"/>
      <c r="G24" s="108">
        <f t="shared" si="1"/>
        <v>0</v>
      </c>
    </row>
    <row r="25" spans="1:7" s="109" customFormat="1" ht="165.75" hidden="1" outlineLevel="1">
      <c r="A25" s="98" t="str">
        <f t="shared" si="2"/>
        <v>A.9.1.1.1.S.16</v>
      </c>
      <c r="B25" s="99" t="s">
        <v>224</v>
      </c>
      <c r="C25" s="112" t="s">
        <v>3533</v>
      </c>
      <c r="D25" s="113"/>
      <c r="E25" s="107"/>
      <c r="F25" s="108"/>
      <c r="G25" s="108"/>
    </row>
    <row r="26" spans="1:7" s="109" customFormat="1" ht="15" hidden="1" outlineLevel="1">
      <c r="A26" s="98" t="str">
        <f t="shared" si="2"/>
        <v>A.9.1.1.1.S.16.1</v>
      </c>
      <c r="B26" s="99" t="s">
        <v>255</v>
      </c>
      <c r="C26" s="116" t="s">
        <v>278</v>
      </c>
      <c r="D26" s="117" t="s">
        <v>25</v>
      </c>
      <c r="E26" s="107">
        <v>0</v>
      </c>
      <c r="F26" s="108"/>
      <c r="G26" s="108">
        <f t="shared" si="1"/>
        <v>0</v>
      </c>
    </row>
    <row r="27" spans="1:7" s="109" customFormat="1" ht="15" hidden="1" outlineLevel="1">
      <c r="A27" s="98" t="str">
        <f t="shared" si="2"/>
        <v>A.9.1.1.1.S.16.2</v>
      </c>
      <c r="B27" s="99" t="s">
        <v>256</v>
      </c>
      <c r="C27" s="116" t="s">
        <v>279</v>
      </c>
      <c r="D27" s="117" t="s">
        <v>25</v>
      </c>
      <c r="E27" s="107">
        <v>990</v>
      </c>
      <c r="F27" s="108"/>
      <c r="G27" s="108">
        <f t="shared" si="1"/>
        <v>0</v>
      </c>
    </row>
    <row r="28" spans="1:7" s="109" customFormat="1" ht="15" hidden="1" outlineLevel="1">
      <c r="A28" s="98" t="str">
        <f t="shared" si="2"/>
        <v>A.9.1.1.1.S.16.3</v>
      </c>
      <c r="B28" s="99" t="s">
        <v>257</v>
      </c>
      <c r="C28" s="118" t="s">
        <v>280</v>
      </c>
      <c r="D28" s="119" t="s">
        <v>90</v>
      </c>
      <c r="E28" s="107">
        <v>20</v>
      </c>
      <c r="F28" s="108"/>
      <c r="G28" s="108">
        <f t="shared" si="1"/>
        <v>0</v>
      </c>
    </row>
    <row r="29" spans="1:7" s="109" customFormat="1" ht="15" hidden="1" outlineLevel="1">
      <c r="A29" s="98" t="str">
        <f t="shared" si="2"/>
        <v>A.9.1.1.1.S.16.4</v>
      </c>
      <c r="B29" s="99" t="s">
        <v>258</v>
      </c>
      <c r="C29" s="118" t="s">
        <v>281</v>
      </c>
      <c r="D29" s="119" t="s">
        <v>90</v>
      </c>
      <c r="E29" s="107">
        <v>5</v>
      </c>
      <c r="F29" s="108"/>
      <c r="G29" s="108">
        <f t="shared" si="1"/>
        <v>0</v>
      </c>
    </row>
    <row r="30" spans="1:7" s="109" customFormat="1" ht="76.5" hidden="1" outlineLevel="1">
      <c r="A30" s="98" t="str">
        <f t="shared" si="2"/>
        <v>A.9.1.1.1.S.17</v>
      </c>
      <c r="B30" s="99" t="s">
        <v>225</v>
      </c>
      <c r="C30" s="120" t="s">
        <v>3136</v>
      </c>
      <c r="D30" s="121" t="s">
        <v>91</v>
      </c>
      <c r="E30" s="107">
        <v>1</v>
      </c>
      <c r="F30" s="108"/>
      <c r="G30" s="108">
        <f t="shared" si="1"/>
        <v>0</v>
      </c>
    </row>
    <row r="31" spans="1:7" s="109" customFormat="1" ht="102" hidden="1" outlineLevel="1">
      <c r="A31" s="98" t="str">
        <f t="shared" si="2"/>
        <v>A.9.1.1.1.S.18</v>
      </c>
      <c r="B31" s="99" t="s">
        <v>259</v>
      </c>
      <c r="C31" s="122" t="s">
        <v>3534</v>
      </c>
      <c r="D31" s="123" t="s">
        <v>24</v>
      </c>
      <c r="E31" s="107">
        <v>150</v>
      </c>
      <c r="F31" s="108"/>
      <c r="G31" s="108">
        <f t="shared" si="1"/>
        <v>0</v>
      </c>
    </row>
    <row r="32" spans="1:7" s="97" customFormat="1" ht="15" collapsed="1">
      <c r="A32" s="90" t="str">
        <f aca="true" t="shared" si="4" ref="A32">B32</f>
        <v>A.9.1.1.2</v>
      </c>
      <c r="B32" s="91" t="s">
        <v>1254</v>
      </c>
      <c r="C32" s="92" t="s">
        <v>18</v>
      </c>
      <c r="D32" s="93"/>
      <c r="E32" s="124"/>
      <c r="F32" s="125"/>
      <c r="G32" s="96"/>
    </row>
    <row r="33" spans="1:7" s="109" customFormat="1" ht="76.5" hidden="1" outlineLevel="1">
      <c r="A33" s="98" t="str">
        <f>""&amp;$B$32&amp;"."&amp;B33&amp;""</f>
        <v>A.9.1.1.2.S.1</v>
      </c>
      <c r="B33" s="126" t="s">
        <v>206</v>
      </c>
      <c r="C33" s="115" t="s">
        <v>198</v>
      </c>
      <c r="D33" s="113"/>
      <c r="E33" s="107"/>
      <c r="F33" s="108"/>
      <c r="G33" s="108"/>
    </row>
    <row r="34" spans="1:7" s="109" customFormat="1" ht="15" hidden="1" outlineLevel="1">
      <c r="A34" s="98" t="str">
        <f aca="true" t="shared" si="5" ref="A34:A64">""&amp;$B$32&amp;"."&amp;B34&amp;""</f>
        <v>A.9.1.1.2.S.1.1</v>
      </c>
      <c r="B34" s="126" t="s">
        <v>226</v>
      </c>
      <c r="C34" s="115" t="s">
        <v>196</v>
      </c>
      <c r="D34" s="113" t="s">
        <v>22</v>
      </c>
      <c r="E34" s="107">
        <v>6270</v>
      </c>
      <c r="F34" s="108"/>
      <c r="G34" s="108">
        <f aca="true" t="shared" si="6" ref="G34:G35">E34*F34</f>
        <v>0</v>
      </c>
    </row>
    <row r="35" spans="1:7" s="109" customFormat="1" ht="15" hidden="1" outlineLevel="1">
      <c r="A35" s="98" t="str">
        <f t="shared" si="5"/>
        <v>A.9.1.1.2.S.1.2</v>
      </c>
      <c r="B35" s="126" t="s">
        <v>227</v>
      </c>
      <c r="C35" s="115" t="s">
        <v>197</v>
      </c>
      <c r="D35" s="113" t="s">
        <v>22</v>
      </c>
      <c r="E35" s="107">
        <v>7110</v>
      </c>
      <c r="F35" s="108"/>
      <c r="G35" s="108">
        <f t="shared" si="6"/>
        <v>0</v>
      </c>
    </row>
    <row r="36" spans="1:7" s="109" customFormat="1" ht="153" hidden="1" outlineLevel="1">
      <c r="A36" s="98" t="str">
        <f t="shared" si="5"/>
        <v>A.9.1.1.2.S.2</v>
      </c>
      <c r="B36" s="126" t="s">
        <v>207</v>
      </c>
      <c r="C36" s="115" t="s">
        <v>425</v>
      </c>
      <c r="D36" s="113"/>
      <c r="E36" s="107"/>
      <c r="F36" s="108"/>
      <c r="G36" s="108"/>
    </row>
    <row r="37" spans="1:7" s="109" customFormat="1" ht="15" hidden="1" outlineLevel="1">
      <c r="A37" s="98" t="str">
        <f t="shared" si="5"/>
        <v>A.9.1.1.2.S.2.1</v>
      </c>
      <c r="B37" s="126" t="s">
        <v>228</v>
      </c>
      <c r="C37" s="115" t="s">
        <v>282</v>
      </c>
      <c r="D37" s="113"/>
      <c r="E37" s="107"/>
      <c r="F37" s="108"/>
      <c r="G37" s="108"/>
    </row>
    <row r="38" spans="1:7" s="109" customFormat="1" ht="15" hidden="1" outlineLevel="1">
      <c r="A38" s="98" t="str">
        <f t="shared" si="5"/>
        <v>A.9.1.1.2.S.2.1.1</v>
      </c>
      <c r="B38" s="126" t="s">
        <v>229</v>
      </c>
      <c r="C38" s="115" t="s">
        <v>194</v>
      </c>
      <c r="D38" s="113" t="s">
        <v>25</v>
      </c>
      <c r="E38" s="107">
        <v>5450</v>
      </c>
      <c r="F38" s="108"/>
      <c r="G38" s="108">
        <f aca="true" t="shared" si="7" ref="G38:G40">E38*F38</f>
        <v>0</v>
      </c>
    </row>
    <row r="39" spans="1:7" s="109" customFormat="1" ht="15" hidden="1" outlineLevel="1">
      <c r="A39" s="98" t="str">
        <f t="shared" si="5"/>
        <v>A.9.1.1.2.S.2.1.2</v>
      </c>
      <c r="B39" s="126" t="s">
        <v>230</v>
      </c>
      <c r="C39" s="115" t="s">
        <v>192</v>
      </c>
      <c r="D39" s="113" t="s">
        <v>25</v>
      </c>
      <c r="E39" s="107">
        <v>2720</v>
      </c>
      <c r="F39" s="108"/>
      <c r="G39" s="108">
        <f t="shared" si="7"/>
        <v>0</v>
      </c>
    </row>
    <row r="40" spans="1:7" s="109" customFormat="1" ht="15" hidden="1" outlineLevel="1">
      <c r="A40" s="98" t="str">
        <f t="shared" si="5"/>
        <v>A.9.1.1.2.S.2.2</v>
      </c>
      <c r="B40" s="126" t="s">
        <v>261</v>
      </c>
      <c r="C40" s="115" t="s">
        <v>283</v>
      </c>
      <c r="D40" s="113" t="s">
        <v>25</v>
      </c>
      <c r="E40" s="107">
        <v>1125</v>
      </c>
      <c r="F40" s="108"/>
      <c r="G40" s="108">
        <f t="shared" si="7"/>
        <v>0</v>
      </c>
    </row>
    <row r="41" spans="1:7" s="109" customFormat="1" ht="63.75" hidden="1" outlineLevel="1">
      <c r="A41" s="98" t="str">
        <f t="shared" si="5"/>
        <v>A.9.1.1.2.S.3</v>
      </c>
      <c r="B41" s="126" t="s">
        <v>208</v>
      </c>
      <c r="C41" s="127" t="s">
        <v>3535</v>
      </c>
      <c r="D41" s="113" t="s">
        <v>22</v>
      </c>
      <c r="E41" s="107">
        <v>250</v>
      </c>
      <c r="F41" s="108"/>
      <c r="G41" s="108">
        <f t="shared" si="1"/>
        <v>0</v>
      </c>
    </row>
    <row r="42" spans="1:7" s="109" customFormat="1" ht="178.5" hidden="1" outlineLevel="1">
      <c r="A42" s="98" t="str">
        <f t="shared" si="5"/>
        <v>A.9.1.1.2.S.4</v>
      </c>
      <c r="B42" s="126" t="s">
        <v>209</v>
      </c>
      <c r="C42" s="115" t="s">
        <v>427</v>
      </c>
      <c r="D42" s="128" t="s">
        <v>24</v>
      </c>
      <c r="E42" s="107">
        <v>12365</v>
      </c>
      <c r="F42" s="108"/>
      <c r="G42" s="108">
        <f t="shared" si="1"/>
        <v>0</v>
      </c>
    </row>
    <row r="43" spans="1:7" s="109" customFormat="1" ht="191.25" hidden="1" outlineLevel="1">
      <c r="A43" s="98" t="str">
        <f t="shared" si="5"/>
        <v>A.9.1.1.2.S.5</v>
      </c>
      <c r="B43" s="126" t="s">
        <v>213</v>
      </c>
      <c r="C43" s="115" t="s">
        <v>426</v>
      </c>
      <c r="D43" s="128" t="s">
        <v>24</v>
      </c>
      <c r="E43" s="107">
        <v>1230</v>
      </c>
      <c r="F43" s="108"/>
      <c r="G43" s="108">
        <f t="shared" si="1"/>
        <v>0</v>
      </c>
    </row>
    <row r="44" spans="1:7" s="109" customFormat="1" ht="89.25" hidden="1" outlineLevel="1">
      <c r="A44" s="98" t="str">
        <f t="shared" si="5"/>
        <v>A.9.1.1.2.S.6</v>
      </c>
      <c r="B44" s="126" t="s">
        <v>214</v>
      </c>
      <c r="C44" s="115" t="s">
        <v>429</v>
      </c>
      <c r="D44" s="128" t="s">
        <v>24</v>
      </c>
      <c r="E44" s="107">
        <v>2025</v>
      </c>
      <c r="F44" s="108"/>
      <c r="G44" s="108">
        <f t="shared" si="1"/>
        <v>0</v>
      </c>
    </row>
    <row r="45" spans="1:7" s="109" customFormat="1" ht="89.25" hidden="1" outlineLevel="1">
      <c r="A45" s="98" t="str">
        <f t="shared" si="5"/>
        <v>A.9.1.1.2.S.7</v>
      </c>
      <c r="B45" s="126" t="s">
        <v>215</v>
      </c>
      <c r="C45" s="129" t="s">
        <v>199</v>
      </c>
      <c r="D45" s="128"/>
      <c r="E45" s="107"/>
      <c r="F45" s="108"/>
      <c r="G45" s="108"/>
    </row>
    <row r="46" spans="1:7" s="109" customFormat="1" ht="15" hidden="1" outlineLevel="1">
      <c r="A46" s="98" t="str">
        <f t="shared" si="5"/>
        <v>A.9.1.1.2.S.7.1</v>
      </c>
      <c r="B46" s="126" t="s">
        <v>364</v>
      </c>
      <c r="C46" s="115" t="s">
        <v>196</v>
      </c>
      <c r="D46" s="128" t="s">
        <v>24</v>
      </c>
      <c r="E46" s="107">
        <v>1575</v>
      </c>
      <c r="F46" s="108"/>
      <c r="G46" s="108">
        <f aca="true" t="shared" si="8" ref="G46:G47">E46*F46</f>
        <v>0</v>
      </c>
    </row>
    <row r="47" spans="1:7" s="109" customFormat="1" ht="15" hidden="1" outlineLevel="1">
      <c r="A47" s="98" t="str">
        <f t="shared" si="5"/>
        <v>A.9.1.1.2.S.7.2</v>
      </c>
      <c r="B47" s="126" t="s">
        <v>365</v>
      </c>
      <c r="C47" s="115" t="s">
        <v>197</v>
      </c>
      <c r="D47" s="128" t="s">
        <v>24</v>
      </c>
      <c r="E47" s="107">
        <v>1900</v>
      </c>
      <c r="F47" s="108"/>
      <c r="G47" s="108">
        <f t="shared" si="8"/>
        <v>0</v>
      </c>
    </row>
    <row r="48" spans="1:7" s="109" customFormat="1" ht="127.5" hidden="1" outlineLevel="1">
      <c r="A48" s="98" t="str">
        <f t="shared" si="5"/>
        <v>A.9.1.1.2.S.8</v>
      </c>
      <c r="B48" s="126" t="s">
        <v>216</v>
      </c>
      <c r="C48" s="129" t="s">
        <v>3537</v>
      </c>
      <c r="D48" s="128"/>
      <c r="E48" s="107"/>
      <c r="F48" s="108"/>
      <c r="G48" s="108"/>
    </row>
    <row r="49" spans="1:7" s="109" customFormat="1" ht="15" hidden="1" outlineLevel="1">
      <c r="A49" s="98" t="str">
        <f t="shared" si="5"/>
        <v>A.9.1.1.2.S.8.1</v>
      </c>
      <c r="B49" s="126" t="s">
        <v>250</v>
      </c>
      <c r="C49" s="115" t="s">
        <v>196</v>
      </c>
      <c r="D49" s="128" t="s">
        <v>25</v>
      </c>
      <c r="E49" s="107">
        <v>6300</v>
      </c>
      <c r="F49" s="108"/>
      <c r="G49" s="108">
        <f t="shared" si="1"/>
        <v>0</v>
      </c>
    </row>
    <row r="50" spans="1:7" s="109" customFormat="1" ht="15" hidden="1" outlineLevel="1">
      <c r="A50" s="98" t="str">
        <f t="shared" si="5"/>
        <v>A.9.1.1.2.S.8.2</v>
      </c>
      <c r="B50" s="126" t="s">
        <v>251</v>
      </c>
      <c r="C50" s="115" t="s">
        <v>197</v>
      </c>
      <c r="D50" s="128" t="s">
        <v>25</v>
      </c>
      <c r="E50" s="107">
        <v>7500</v>
      </c>
      <c r="F50" s="108"/>
      <c r="G50" s="108">
        <f t="shared" si="1"/>
        <v>0</v>
      </c>
    </row>
    <row r="51" spans="1:7" s="109" customFormat="1" ht="51" hidden="1" outlineLevel="1">
      <c r="A51" s="98" t="str">
        <f t="shared" si="5"/>
        <v>A.9.1.1.2.S.9</v>
      </c>
      <c r="B51" s="126" t="s">
        <v>217</v>
      </c>
      <c r="C51" s="112" t="s">
        <v>2845</v>
      </c>
      <c r="D51" s="128" t="s">
        <v>24</v>
      </c>
      <c r="E51" s="107">
        <v>750</v>
      </c>
      <c r="F51" s="108"/>
      <c r="G51" s="108">
        <f t="shared" si="1"/>
        <v>0</v>
      </c>
    </row>
    <row r="52" spans="1:7" s="109" customFormat="1" ht="51" hidden="1" outlineLevel="1">
      <c r="A52" s="98" t="str">
        <f t="shared" si="5"/>
        <v>A.9.1.1.2.S.10</v>
      </c>
      <c r="B52" s="126" t="s">
        <v>218</v>
      </c>
      <c r="C52" s="127" t="s">
        <v>3137</v>
      </c>
      <c r="D52" s="128" t="s">
        <v>24</v>
      </c>
      <c r="E52" s="107">
        <v>4270</v>
      </c>
      <c r="F52" s="108"/>
      <c r="G52" s="108">
        <f t="shared" si="1"/>
        <v>0</v>
      </c>
    </row>
    <row r="53" spans="1:7" s="109" customFormat="1" ht="63.75" hidden="1" outlineLevel="1">
      <c r="A53" s="98" t="str">
        <f t="shared" si="5"/>
        <v>A.9.1.1.2.S.11</v>
      </c>
      <c r="B53" s="126" t="s">
        <v>219</v>
      </c>
      <c r="C53" s="112" t="s">
        <v>2861</v>
      </c>
      <c r="D53" s="128" t="s">
        <v>24</v>
      </c>
      <c r="E53" s="107">
        <v>50</v>
      </c>
      <c r="F53" s="108"/>
      <c r="G53" s="108">
        <f t="shared" si="1"/>
        <v>0</v>
      </c>
    </row>
    <row r="54" spans="1:7" s="109" customFormat="1" ht="63.75" hidden="1" outlineLevel="1">
      <c r="A54" s="98" t="str">
        <f t="shared" si="5"/>
        <v>A.9.1.1.2.S.12</v>
      </c>
      <c r="B54" s="126" t="s">
        <v>220</v>
      </c>
      <c r="C54" s="127" t="s">
        <v>2862</v>
      </c>
      <c r="D54" s="128" t="s">
        <v>24</v>
      </c>
      <c r="E54" s="107">
        <v>22</v>
      </c>
      <c r="F54" s="108"/>
      <c r="G54" s="108">
        <f t="shared" si="1"/>
        <v>0</v>
      </c>
    </row>
    <row r="55" spans="1:7" s="109" customFormat="1" ht="89.25" hidden="1" outlineLevel="1">
      <c r="A55" s="98" t="str">
        <f t="shared" si="5"/>
        <v>A.9.1.1.2.S.13</v>
      </c>
      <c r="B55" s="126" t="s">
        <v>221</v>
      </c>
      <c r="C55" s="129" t="s">
        <v>3556</v>
      </c>
      <c r="D55" s="128"/>
      <c r="E55" s="130"/>
      <c r="F55" s="108"/>
      <c r="G55" s="108"/>
    </row>
    <row r="56" spans="1:7" s="109" customFormat="1" ht="15" hidden="1" outlineLevel="1">
      <c r="A56" s="98" t="str">
        <f t="shared" si="5"/>
        <v>A.9.1.1.2.S.13.1</v>
      </c>
      <c r="B56" s="126" t="s">
        <v>253</v>
      </c>
      <c r="C56" s="112" t="s">
        <v>176</v>
      </c>
      <c r="D56" s="128" t="s">
        <v>24</v>
      </c>
      <c r="E56" s="107">
        <v>3080</v>
      </c>
      <c r="F56" s="108"/>
      <c r="G56" s="108">
        <f t="shared" si="1"/>
        <v>0</v>
      </c>
    </row>
    <row r="57" spans="1:7" s="109" customFormat="1" ht="15" hidden="1" outlineLevel="1">
      <c r="A57" s="98" t="str">
        <f t="shared" si="5"/>
        <v>A.9.1.1.2.S.13.2</v>
      </c>
      <c r="B57" s="126" t="s">
        <v>254</v>
      </c>
      <c r="C57" s="112" t="s">
        <v>177</v>
      </c>
      <c r="D57" s="128" t="s">
        <v>24</v>
      </c>
      <c r="E57" s="107">
        <v>1575</v>
      </c>
      <c r="F57" s="108"/>
      <c r="G57" s="108">
        <f t="shared" si="1"/>
        <v>0</v>
      </c>
    </row>
    <row r="58" spans="1:7" s="109" customFormat="1" ht="76.5" hidden="1" outlineLevel="1">
      <c r="A58" s="98" t="str">
        <f t="shared" si="5"/>
        <v>A.9.1.1.2.S.14</v>
      </c>
      <c r="B58" s="126" t="s">
        <v>222</v>
      </c>
      <c r="C58" s="112" t="s">
        <v>2896</v>
      </c>
      <c r="D58" s="128" t="s">
        <v>24</v>
      </c>
      <c r="E58" s="107">
        <v>30</v>
      </c>
      <c r="F58" s="108"/>
      <c r="G58" s="108">
        <f t="shared" si="1"/>
        <v>0</v>
      </c>
    </row>
    <row r="59" spans="1:7" s="109" customFormat="1" ht="114.75" hidden="1" outlineLevel="1">
      <c r="A59" s="98" t="str">
        <f t="shared" si="5"/>
        <v>A.9.1.1.2.S.15</v>
      </c>
      <c r="B59" s="126" t="s">
        <v>223</v>
      </c>
      <c r="C59" s="112" t="s">
        <v>3560</v>
      </c>
      <c r="D59" s="128"/>
      <c r="E59" s="130"/>
      <c r="F59" s="108"/>
      <c r="G59" s="108"/>
    </row>
    <row r="60" spans="1:7" s="109" customFormat="1" ht="15" hidden="1" outlineLevel="1">
      <c r="A60" s="98" t="str">
        <f t="shared" si="5"/>
        <v>A.9.1.1.2.S.15.1</v>
      </c>
      <c r="B60" s="126" t="s">
        <v>441</v>
      </c>
      <c r="C60" s="112" t="s">
        <v>170</v>
      </c>
      <c r="D60" s="128" t="s">
        <v>24</v>
      </c>
      <c r="E60" s="107">
        <v>2665</v>
      </c>
      <c r="F60" s="108"/>
      <c r="G60" s="108">
        <f t="shared" si="1"/>
        <v>0</v>
      </c>
    </row>
    <row r="61" spans="1:7" s="109" customFormat="1" ht="15" hidden="1" outlineLevel="1">
      <c r="A61" s="98" t="str">
        <f t="shared" si="5"/>
        <v>A.9.1.1.2.S.15.2</v>
      </c>
      <c r="B61" s="126" t="s">
        <v>442</v>
      </c>
      <c r="C61" s="112" t="s">
        <v>171</v>
      </c>
      <c r="D61" s="128" t="s">
        <v>24</v>
      </c>
      <c r="E61" s="107">
        <v>3390</v>
      </c>
      <c r="F61" s="108"/>
      <c r="G61" s="108">
        <f t="shared" si="1"/>
        <v>0</v>
      </c>
    </row>
    <row r="62" spans="1:7" s="109" customFormat="1" ht="76.5" hidden="1" outlineLevel="1">
      <c r="A62" s="98" t="str">
        <f t="shared" si="5"/>
        <v>A.9.1.1.2.S.16</v>
      </c>
      <c r="B62" s="126" t="s">
        <v>224</v>
      </c>
      <c r="C62" s="122" t="s">
        <v>409</v>
      </c>
      <c r="D62" s="123" t="s">
        <v>24</v>
      </c>
      <c r="E62" s="107">
        <v>300</v>
      </c>
      <c r="F62" s="108"/>
      <c r="G62" s="108">
        <f t="shared" si="1"/>
        <v>0</v>
      </c>
    </row>
    <row r="63" spans="1:7" s="109" customFormat="1" ht="51" hidden="1" outlineLevel="1">
      <c r="A63" s="98" t="str">
        <f t="shared" si="5"/>
        <v>A.9.1.1.2.S.17</v>
      </c>
      <c r="B63" s="126" t="s">
        <v>225</v>
      </c>
      <c r="C63" s="129" t="s">
        <v>212</v>
      </c>
      <c r="D63" s="128" t="s">
        <v>25</v>
      </c>
      <c r="E63" s="107">
        <v>2200</v>
      </c>
      <c r="F63" s="108"/>
      <c r="G63" s="108">
        <f t="shared" si="1"/>
        <v>0</v>
      </c>
    </row>
    <row r="64" spans="1:7" s="109" customFormat="1" ht="153" hidden="1" outlineLevel="1">
      <c r="A64" s="98" t="str">
        <f t="shared" si="5"/>
        <v>A.9.1.1.2.S.18</v>
      </c>
      <c r="B64" s="126" t="s">
        <v>259</v>
      </c>
      <c r="C64" s="129" t="s">
        <v>211</v>
      </c>
      <c r="D64" s="128" t="s">
        <v>24</v>
      </c>
      <c r="E64" s="107">
        <f>E42+E43+E44</f>
        <v>15620</v>
      </c>
      <c r="F64" s="131"/>
      <c r="G64" s="108">
        <f t="shared" si="1"/>
        <v>0</v>
      </c>
    </row>
    <row r="65" spans="1:7" s="97" customFormat="1" ht="15" collapsed="1">
      <c r="A65" s="90" t="str">
        <f aca="true" t="shared" si="9" ref="A65">B65</f>
        <v>A.9.1.1.3</v>
      </c>
      <c r="B65" s="91" t="s">
        <v>1255</v>
      </c>
      <c r="C65" s="92" t="s">
        <v>19</v>
      </c>
      <c r="D65" s="93"/>
      <c r="E65" s="94"/>
      <c r="F65" s="95"/>
      <c r="G65" s="96"/>
    </row>
    <row r="66" spans="1:7" s="109" customFormat="1" ht="178.5" hidden="1" outlineLevel="1">
      <c r="A66" s="98" t="str">
        <f>""&amp;$B$65&amp;"."&amp;B66&amp;""</f>
        <v>A.9.1.1.3.S.1</v>
      </c>
      <c r="B66" s="126" t="s">
        <v>206</v>
      </c>
      <c r="C66" s="120" t="s">
        <v>3118</v>
      </c>
      <c r="D66" s="119"/>
      <c r="E66" s="132"/>
      <c r="F66" s="108"/>
      <c r="G66" s="108"/>
    </row>
    <row r="67" spans="1:7" s="109" customFormat="1" ht="15" hidden="1" outlineLevel="1">
      <c r="A67" s="98" t="str">
        <f aca="true" t="shared" si="10" ref="A67:A105">""&amp;$B$65&amp;"."&amp;B67&amp;""</f>
        <v>A.9.1.1.3.S.1.1</v>
      </c>
      <c r="B67" s="126" t="s">
        <v>226</v>
      </c>
      <c r="C67" s="120" t="s">
        <v>452</v>
      </c>
      <c r="D67" s="119"/>
      <c r="E67" s="132"/>
      <c r="F67" s="108"/>
      <c r="G67" s="108"/>
    </row>
    <row r="68" spans="1:7" s="109" customFormat="1" ht="38.25" hidden="1" outlineLevel="1">
      <c r="A68" s="98" t="str">
        <f t="shared" si="10"/>
        <v>A.9.1.1.3.S.1.1.1</v>
      </c>
      <c r="B68" s="126" t="s">
        <v>237</v>
      </c>
      <c r="C68" s="112" t="s">
        <v>2768</v>
      </c>
      <c r="D68" s="119" t="s">
        <v>90</v>
      </c>
      <c r="E68" s="107">
        <v>115</v>
      </c>
      <c r="F68" s="108"/>
      <c r="G68" s="108">
        <f aca="true" t="shared" si="11" ref="G68:G70">E68*F68</f>
        <v>0</v>
      </c>
    </row>
    <row r="69" spans="1:7" s="109" customFormat="1" ht="38.25" hidden="1" outlineLevel="1">
      <c r="A69" s="98" t="str">
        <f t="shared" si="10"/>
        <v>A.9.1.1.3.S.1.1.2</v>
      </c>
      <c r="B69" s="126" t="s">
        <v>238</v>
      </c>
      <c r="C69" s="112" t="s">
        <v>419</v>
      </c>
      <c r="D69" s="119" t="s">
        <v>90</v>
      </c>
      <c r="E69" s="107">
        <v>13</v>
      </c>
      <c r="F69" s="108"/>
      <c r="G69" s="108">
        <f t="shared" si="11"/>
        <v>0</v>
      </c>
    </row>
    <row r="70" spans="1:7" s="109" customFormat="1" ht="38.25" hidden="1" outlineLevel="1">
      <c r="A70" s="98" t="str">
        <f t="shared" si="10"/>
        <v>A.9.1.1.3.S.1.1.3</v>
      </c>
      <c r="B70" s="126" t="s">
        <v>239</v>
      </c>
      <c r="C70" s="112" t="s">
        <v>1256</v>
      </c>
      <c r="D70" s="119" t="s">
        <v>90</v>
      </c>
      <c r="E70" s="107">
        <v>1</v>
      </c>
      <c r="F70" s="108"/>
      <c r="G70" s="108">
        <f t="shared" si="11"/>
        <v>0</v>
      </c>
    </row>
    <row r="71" spans="1:7" s="109" customFormat="1" ht="76.5" hidden="1" outlineLevel="1">
      <c r="A71" s="98" t="str">
        <f t="shared" si="10"/>
        <v>A.9.1.1.3.S.2</v>
      </c>
      <c r="B71" s="126" t="s">
        <v>207</v>
      </c>
      <c r="C71" s="112" t="s">
        <v>3458</v>
      </c>
      <c r="D71" s="113"/>
      <c r="E71" s="107"/>
      <c r="F71" s="108"/>
      <c r="G71" s="108"/>
    </row>
    <row r="72" spans="1:7" s="109" customFormat="1" ht="15" hidden="1" outlineLevel="1">
      <c r="A72" s="98" t="str">
        <f t="shared" si="10"/>
        <v>A.9.1.1.3.S.2.1</v>
      </c>
      <c r="B72" s="126" t="s">
        <v>228</v>
      </c>
      <c r="C72" s="112" t="s">
        <v>288</v>
      </c>
      <c r="D72" s="119" t="s">
        <v>90</v>
      </c>
      <c r="E72" s="107">
        <v>4</v>
      </c>
      <c r="F72" s="108"/>
      <c r="G72" s="108">
        <f aca="true" t="shared" si="12" ref="G72:G102">E72*F72</f>
        <v>0</v>
      </c>
    </row>
    <row r="73" spans="1:7" s="109" customFormat="1" ht="15" hidden="1" outlineLevel="1">
      <c r="A73" s="98" t="str">
        <f t="shared" si="10"/>
        <v>A.9.1.1.3.S.2.2</v>
      </c>
      <c r="B73" s="126" t="s">
        <v>261</v>
      </c>
      <c r="C73" s="112" t="s">
        <v>289</v>
      </c>
      <c r="D73" s="119" t="s">
        <v>90</v>
      </c>
      <c r="E73" s="107">
        <v>181</v>
      </c>
      <c r="F73" s="108"/>
      <c r="G73" s="108">
        <f t="shared" si="12"/>
        <v>0</v>
      </c>
    </row>
    <row r="74" spans="1:7" s="109" customFormat="1" ht="38.25" hidden="1" outlineLevel="1">
      <c r="A74" s="98" t="str">
        <f t="shared" si="10"/>
        <v>A.9.1.1.3.S.3</v>
      </c>
      <c r="B74" s="126" t="s">
        <v>208</v>
      </c>
      <c r="C74" s="120" t="s">
        <v>2884</v>
      </c>
      <c r="D74" s="134" t="s">
        <v>24</v>
      </c>
      <c r="E74" s="107">
        <v>31</v>
      </c>
      <c r="F74" s="108"/>
      <c r="G74" s="108">
        <f>E74*F74</f>
        <v>0</v>
      </c>
    </row>
    <row r="75" spans="1:7" s="109" customFormat="1" ht="51" hidden="1" outlineLevel="1">
      <c r="A75" s="98" t="str">
        <f t="shared" si="10"/>
        <v>A.9.1.1.3.S.4</v>
      </c>
      <c r="B75" s="126" t="s">
        <v>209</v>
      </c>
      <c r="C75" s="127" t="s">
        <v>2902</v>
      </c>
      <c r="D75" s="134" t="s">
        <v>24</v>
      </c>
      <c r="E75" s="107">
        <v>5</v>
      </c>
      <c r="F75" s="108"/>
      <c r="G75" s="108">
        <f t="shared" si="12"/>
        <v>0</v>
      </c>
    </row>
    <row r="76" spans="1:7" s="109" customFormat="1" ht="89.25" hidden="1" outlineLevel="1">
      <c r="A76" s="98" t="str">
        <f t="shared" si="10"/>
        <v>A.9.1.1.3.S.5</v>
      </c>
      <c r="B76" s="126" t="s">
        <v>213</v>
      </c>
      <c r="C76" s="127" t="s">
        <v>3554</v>
      </c>
      <c r="D76" s="134" t="s">
        <v>24</v>
      </c>
      <c r="E76" s="107">
        <v>32</v>
      </c>
      <c r="F76" s="108"/>
      <c r="G76" s="108">
        <f t="shared" si="12"/>
        <v>0</v>
      </c>
    </row>
    <row r="77" spans="1:7" s="109" customFormat="1" ht="76.5" hidden="1" outlineLevel="1">
      <c r="A77" s="98" t="str">
        <f t="shared" si="10"/>
        <v>A.9.1.1.3.S.6</v>
      </c>
      <c r="B77" s="126" t="s">
        <v>214</v>
      </c>
      <c r="C77" s="127" t="s">
        <v>2911</v>
      </c>
      <c r="D77" s="135" t="s">
        <v>90</v>
      </c>
      <c r="E77" s="107">
        <v>96</v>
      </c>
      <c r="F77" s="108"/>
      <c r="G77" s="108">
        <f t="shared" si="12"/>
        <v>0</v>
      </c>
    </row>
    <row r="78" spans="1:7" s="109" customFormat="1" ht="76.5" hidden="1" outlineLevel="1">
      <c r="A78" s="98" t="str">
        <f t="shared" si="10"/>
        <v>A.9.1.1.3.S.7</v>
      </c>
      <c r="B78" s="126" t="s">
        <v>215</v>
      </c>
      <c r="C78" s="120" t="s">
        <v>169</v>
      </c>
      <c r="D78" s="119" t="s">
        <v>91</v>
      </c>
      <c r="E78" s="107">
        <v>8</v>
      </c>
      <c r="F78" s="108"/>
      <c r="G78" s="108">
        <f t="shared" si="12"/>
        <v>0</v>
      </c>
    </row>
    <row r="79" spans="1:7" s="109" customFormat="1" ht="153" hidden="1" outlineLevel="1">
      <c r="A79" s="98" t="str">
        <f t="shared" si="10"/>
        <v>A.9.1.1.3.S.8</v>
      </c>
      <c r="B79" s="126" t="s">
        <v>216</v>
      </c>
      <c r="C79" s="127" t="s">
        <v>3550</v>
      </c>
      <c r="D79" s="135" t="s">
        <v>25</v>
      </c>
      <c r="E79" s="107">
        <v>1125</v>
      </c>
      <c r="F79" s="108"/>
      <c r="G79" s="108">
        <f t="shared" si="12"/>
        <v>0</v>
      </c>
    </row>
    <row r="80" spans="1:7" s="109" customFormat="1" ht="102" hidden="1" outlineLevel="1">
      <c r="A80" s="98" t="str">
        <f t="shared" si="10"/>
        <v>A.9.1.1.3.S.9</v>
      </c>
      <c r="B80" s="126" t="s">
        <v>217</v>
      </c>
      <c r="C80" s="127" t="s">
        <v>3565</v>
      </c>
      <c r="D80" s="135" t="s">
        <v>25</v>
      </c>
      <c r="E80" s="107">
        <v>150</v>
      </c>
      <c r="F80" s="108"/>
      <c r="G80" s="108">
        <f t="shared" si="12"/>
        <v>0</v>
      </c>
    </row>
    <row r="81" spans="1:7" s="109" customFormat="1" ht="89.25" hidden="1" outlineLevel="1">
      <c r="A81" s="98" t="str">
        <f t="shared" si="10"/>
        <v>A.9.1.1.3.S.10</v>
      </c>
      <c r="B81" s="126" t="s">
        <v>218</v>
      </c>
      <c r="C81" s="127" t="s">
        <v>2898</v>
      </c>
      <c r="D81" s="135" t="s">
        <v>25</v>
      </c>
      <c r="E81" s="107">
        <v>50</v>
      </c>
      <c r="F81" s="108"/>
      <c r="G81" s="108">
        <f t="shared" si="12"/>
        <v>0</v>
      </c>
    </row>
    <row r="82" spans="1:7" s="109" customFormat="1" ht="140.25" hidden="1" outlineLevel="1">
      <c r="A82" s="98" t="str">
        <f t="shared" si="10"/>
        <v>A.9.1.1.3.S.11</v>
      </c>
      <c r="B82" s="126" t="s">
        <v>219</v>
      </c>
      <c r="C82" s="127" t="s">
        <v>3552</v>
      </c>
      <c r="D82" s="135"/>
      <c r="E82" s="107"/>
      <c r="F82" s="108"/>
      <c r="G82" s="108"/>
    </row>
    <row r="83" spans="1:7" s="109" customFormat="1" ht="15" hidden="1" outlineLevel="1">
      <c r="A83" s="98" t="str">
        <f t="shared" si="10"/>
        <v>A.9.1.1.3.S.11.1</v>
      </c>
      <c r="B83" s="126" t="s">
        <v>298</v>
      </c>
      <c r="C83" s="127" t="s">
        <v>286</v>
      </c>
      <c r="D83" s="135" t="s">
        <v>25</v>
      </c>
      <c r="E83" s="107">
        <v>50</v>
      </c>
      <c r="F83" s="108"/>
      <c r="G83" s="108">
        <f aca="true" t="shared" si="13" ref="G83">E83*F83</f>
        <v>0</v>
      </c>
    </row>
    <row r="84" spans="1:7" s="109" customFormat="1" ht="15" hidden="1" outlineLevel="1">
      <c r="A84" s="98"/>
      <c r="B84" s="126"/>
      <c r="C84" s="127"/>
      <c r="D84" s="135"/>
      <c r="E84" s="107"/>
      <c r="F84" s="108"/>
      <c r="G84" s="108"/>
    </row>
    <row r="85" spans="1:7" s="109" customFormat="1" ht="89.25" hidden="1" outlineLevel="1">
      <c r="A85" s="98" t="str">
        <f t="shared" si="10"/>
        <v>A.9.1.1.3.S.12</v>
      </c>
      <c r="B85" s="126" t="s">
        <v>220</v>
      </c>
      <c r="C85" s="127" t="s">
        <v>3541</v>
      </c>
      <c r="D85" s="113"/>
      <c r="E85" s="107"/>
      <c r="F85" s="108"/>
      <c r="G85" s="108"/>
    </row>
    <row r="86" spans="1:7" s="109" customFormat="1" ht="15" hidden="1" outlineLevel="1">
      <c r="A86" s="98" t="str">
        <f t="shared" si="10"/>
        <v>A.9.1.1.3.S.12.1</v>
      </c>
      <c r="B86" s="126" t="s">
        <v>300</v>
      </c>
      <c r="C86" s="133" t="s">
        <v>3543</v>
      </c>
      <c r="D86" s="113" t="s">
        <v>22</v>
      </c>
      <c r="E86" s="107">
        <v>200</v>
      </c>
      <c r="F86" s="108"/>
      <c r="G86" s="108">
        <f t="shared" si="12"/>
        <v>0</v>
      </c>
    </row>
    <row r="87" spans="1:7" s="109" customFormat="1" ht="15" hidden="1" outlineLevel="1">
      <c r="A87" s="98" t="str">
        <f t="shared" si="10"/>
        <v>A.9.1.1.3.S.12.2</v>
      </c>
      <c r="B87" s="126" t="s">
        <v>301</v>
      </c>
      <c r="C87" s="133" t="s">
        <v>3544</v>
      </c>
      <c r="D87" s="113" t="s">
        <v>22</v>
      </c>
      <c r="E87" s="107">
        <v>20</v>
      </c>
      <c r="F87" s="108"/>
      <c r="G87" s="108">
        <f t="shared" si="12"/>
        <v>0</v>
      </c>
    </row>
    <row r="88" spans="1:7" s="109" customFormat="1" ht="89.25" hidden="1" outlineLevel="1">
      <c r="A88" s="98" t="str">
        <f t="shared" si="10"/>
        <v>A.9.1.1.3.S.13</v>
      </c>
      <c r="B88" s="126" t="s">
        <v>221</v>
      </c>
      <c r="C88" s="127" t="s">
        <v>2899</v>
      </c>
      <c r="D88" s="113"/>
      <c r="E88" s="107"/>
      <c r="F88" s="108"/>
      <c r="G88" s="108"/>
    </row>
    <row r="89" spans="1:7" s="654" customFormat="1" ht="15" hidden="1" outlineLevel="1">
      <c r="A89" s="98" t="str">
        <f t="shared" si="10"/>
        <v>A.9.1.1.3.S.13.1</v>
      </c>
      <c r="B89" s="126" t="s">
        <v>253</v>
      </c>
      <c r="C89" s="653" t="s">
        <v>3547</v>
      </c>
      <c r="D89" s="113" t="s">
        <v>22</v>
      </c>
      <c r="E89" s="107">
        <v>17</v>
      </c>
      <c r="F89" s="108"/>
      <c r="G89" s="108">
        <f t="shared" si="12"/>
        <v>0</v>
      </c>
    </row>
    <row r="90" spans="1:7" s="654" customFormat="1" ht="15" hidden="1" outlineLevel="1">
      <c r="A90" s="98" t="str">
        <f t="shared" si="10"/>
        <v>A.9.1.1.3.S.13.2</v>
      </c>
      <c r="B90" s="126" t="s">
        <v>254</v>
      </c>
      <c r="C90" s="653" t="s">
        <v>3548</v>
      </c>
      <c r="D90" s="113" t="s">
        <v>22</v>
      </c>
      <c r="E90" s="107">
        <v>17</v>
      </c>
      <c r="F90" s="108"/>
      <c r="G90" s="108">
        <f t="shared" si="12"/>
        <v>0</v>
      </c>
    </row>
    <row r="91" spans="1:7" s="654" customFormat="1" ht="15" hidden="1" outlineLevel="1">
      <c r="A91" s="98" t="str">
        <f t="shared" si="10"/>
        <v>A.9.1.1.3.S.13.3</v>
      </c>
      <c r="B91" s="126" t="s">
        <v>434</v>
      </c>
      <c r="C91" s="653" t="s">
        <v>3549</v>
      </c>
      <c r="D91" s="113" t="s">
        <v>22</v>
      </c>
      <c r="E91" s="107">
        <v>17</v>
      </c>
      <c r="F91" s="108"/>
      <c r="G91" s="108">
        <f t="shared" si="12"/>
        <v>0</v>
      </c>
    </row>
    <row r="92" spans="1:7" s="109" customFormat="1" ht="76.5" hidden="1" outlineLevel="1">
      <c r="A92" s="98" t="str">
        <f t="shared" si="10"/>
        <v>A.9.1.1.3.S.14</v>
      </c>
      <c r="B92" s="126" t="s">
        <v>222</v>
      </c>
      <c r="C92" s="105" t="s">
        <v>547</v>
      </c>
      <c r="D92" s="106" t="s">
        <v>25</v>
      </c>
      <c r="E92" s="107">
        <v>200</v>
      </c>
      <c r="F92" s="108"/>
      <c r="G92" s="108">
        <f>E92*F92</f>
        <v>0</v>
      </c>
    </row>
    <row r="93" spans="1:7" s="109" customFormat="1" ht="89.25" hidden="1" outlineLevel="1">
      <c r="A93" s="98" t="str">
        <f t="shared" si="10"/>
        <v>A.9.1.1.3.S.15</v>
      </c>
      <c r="B93" s="126" t="s">
        <v>223</v>
      </c>
      <c r="C93" s="120" t="s">
        <v>200</v>
      </c>
      <c r="D93" s="136"/>
      <c r="E93" s="107"/>
      <c r="F93" s="108"/>
      <c r="G93" s="108"/>
    </row>
    <row r="94" spans="1:7" s="109" customFormat="1" ht="15" hidden="1" outlineLevel="1">
      <c r="A94" s="98" t="str">
        <f t="shared" si="10"/>
        <v>A.9.1.1.3.S.15.1</v>
      </c>
      <c r="B94" s="126" t="s">
        <v>441</v>
      </c>
      <c r="C94" s="120" t="s">
        <v>1257</v>
      </c>
      <c r="D94" s="136" t="s">
        <v>90</v>
      </c>
      <c r="E94" s="107">
        <v>3</v>
      </c>
      <c r="F94" s="108"/>
      <c r="G94" s="108">
        <f>E94*F94</f>
        <v>0</v>
      </c>
    </row>
    <row r="95" spans="1:7" s="109" customFormat="1" ht="15" hidden="1" outlineLevel="1">
      <c r="A95" s="98" t="str">
        <f t="shared" si="10"/>
        <v>A.9.1.1.3.S.15.2</v>
      </c>
      <c r="B95" s="126" t="s">
        <v>442</v>
      </c>
      <c r="C95" s="120" t="s">
        <v>201</v>
      </c>
      <c r="D95" s="136" t="s">
        <v>90</v>
      </c>
      <c r="E95" s="107">
        <v>1</v>
      </c>
      <c r="F95" s="108"/>
      <c r="G95" s="108">
        <f>E95*F95</f>
        <v>0</v>
      </c>
    </row>
    <row r="96" spans="1:7" s="109" customFormat="1" ht="63.75" hidden="1" outlineLevel="1">
      <c r="A96" s="98" t="str">
        <f t="shared" si="10"/>
        <v>A.9.1.1.3.S.16</v>
      </c>
      <c r="B96" s="126" t="s">
        <v>224</v>
      </c>
      <c r="C96" s="120" t="s">
        <v>3566</v>
      </c>
      <c r="D96" s="113" t="s">
        <v>22</v>
      </c>
      <c r="E96" s="107">
        <v>10</v>
      </c>
      <c r="F96" s="108"/>
      <c r="G96" s="108">
        <f aca="true" t="shared" si="14" ref="G96">E96*F96</f>
        <v>0</v>
      </c>
    </row>
    <row r="97" spans="1:7" s="109" customFormat="1" ht="127.5" hidden="1" outlineLevel="1">
      <c r="A97" s="98" t="str">
        <f t="shared" si="10"/>
        <v>A.9.1.1.3.S.17</v>
      </c>
      <c r="B97" s="126" t="s">
        <v>225</v>
      </c>
      <c r="C97" s="120" t="s">
        <v>203</v>
      </c>
      <c r="D97" s="136" t="s">
        <v>22</v>
      </c>
      <c r="E97" s="107">
        <v>200</v>
      </c>
      <c r="F97" s="108"/>
      <c r="G97" s="108">
        <f t="shared" si="12"/>
        <v>0</v>
      </c>
    </row>
    <row r="98" spans="1:7" s="109" customFormat="1" ht="140.25" hidden="1" outlineLevel="1">
      <c r="A98" s="98" t="str">
        <f t="shared" si="10"/>
        <v>A.9.1.1.3.S.18</v>
      </c>
      <c r="B98" s="126" t="s">
        <v>259</v>
      </c>
      <c r="C98" s="120" t="s">
        <v>415</v>
      </c>
      <c r="D98" s="123" t="s">
        <v>24</v>
      </c>
      <c r="E98" s="107">
        <v>5</v>
      </c>
      <c r="F98" s="108"/>
      <c r="G98" s="108">
        <f t="shared" si="12"/>
        <v>0</v>
      </c>
    </row>
    <row r="99" spans="1:7" s="109" customFormat="1" ht="204" hidden="1" outlineLevel="1">
      <c r="A99" s="98" t="str">
        <f t="shared" si="10"/>
        <v>A.9.1.1.3.S.19</v>
      </c>
      <c r="B99" s="126" t="s">
        <v>332</v>
      </c>
      <c r="C99" s="120" t="s">
        <v>1258</v>
      </c>
      <c r="D99" s="136"/>
      <c r="E99" s="107"/>
      <c r="F99" s="108"/>
      <c r="G99" s="108"/>
    </row>
    <row r="100" spans="1:7" s="109" customFormat="1" ht="15" hidden="1" outlineLevel="1">
      <c r="A100" s="98" t="str">
        <f t="shared" si="10"/>
        <v>A.9.1.1.3.S.19.1</v>
      </c>
      <c r="B100" s="126" t="s">
        <v>455</v>
      </c>
      <c r="C100" s="120" t="s">
        <v>166</v>
      </c>
      <c r="D100" s="123" t="s">
        <v>24</v>
      </c>
      <c r="E100" s="107">
        <v>8</v>
      </c>
      <c r="F100" s="108"/>
      <c r="G100" s="108">
        <f t="shared" si="12"/>
        <v>0</v>
      </c>
    </row>
    <row r="101" spans="1:7" s="109" customFormat="1" ht="25.5" hidden="1" outlineLevel="1">
      <c r="A101" s="98" t="str">
        <f t="shared" si="10"/>
        <v>A.9.1.1.3.S.19.2</v>
      </c>
      <c r="B101" s="126" t="s">
        <v>1259</v>
      </c>
      <c r="C101" s="120" t="s">
        <v>167</v>
      </c>
      <c r="D101" s="123" t="s">
        <v>24</v>
      </c>
      <c r="E101" s="107">
        <v>7.5</v>
      </c>
      <c r="F101" s="108"/>
      <c r="G101" s="108">
        <f t="shared" si="12"/>
        <v>0</v>
      </c>
    </row>
    <row r="102" spans="1:7" s="109" customFormat="1" ht="25.5" hidden="1" outlineLevel="1">
      <c r="A102" s="98" t="str">
        <f t="shared" si="10"/>
        <v>A.9.1.1.3.S.19.3</v>
      </c>
      <c r="B102" s="126" t="s">
        <v>1260</v>
      </c>
      <c r="C102" s="120" t="s">
        <v>204</v>
      </c>
      <c r="D102" s="123" t="s">
        <v>24</v>
      </c>
      <c r="E102" s="107">
        <v>7.5</v>
      </c>
      <c r="F102" s="108"/>
      <c r="G102" s="108">
        <f t="shared" si="12"/>
        <v>0</v>
      </c>
    </row>
    <row r="103" spans="1:7" s="642" customFormat="1" ht="216.75" hidden="1" outlineLevel="1">
      <c r="A103" s="98" t="str">
        <f t="shared" si="10"/>
        <v>A.9.1.1.3.S.19.3</v>
      </c>
      <c r="B103" s="126" t="s">
        <v>1260</v>
      </c>
      <c r="C103" s="639" t="s">
        <v>3494</v>
      </c>
      <c r="D103" s="643"/>
      <c r="E103" s="640"/>
      <c r="F103" s="641"/>
      <c r="G103" s="641"/>
    </row>
    <row r="104" spans="1:7" s="642" customFormat="1" ht="15" hidden="1" outlineLevel="1">
      <c r="A104" s="98" t="str">
        <f t="shared" si="10"/>
        <v>A.9.1.1.3.S.19.3.1</v>
      </c>
      <c r="B104" s="126" t="s">
        <v>3492</v>
      </c>
      <c r="C104" s="639" t="s">
        <v>422</v>
      </c>
      <c r="D104" s="643"/>
      <c r="E104" s="640"/>
      <c r="F104" s="641"/>
      <c r="G104" s="641"/>
    </row>
    <row r="105" spans="1:7" s="642" customFormat="1" ht="25.5" hidden="1" outlineLevel="1">
      <c r="A105" s="98" t="str">
        <f t="shared" si="10"/>
        <v>A.9.1.1.3.S.19.3.2</v>
      </c>
      <c r="B105" s="126" t="s">
        <v>3493</v>
      </c>
      <c r="C105" s="644" t="s">
        <v>3495</v>
      </c>
      <c r="D105" s="643" t="s">
        <v>90</v>
      </c>
      <c r="E105" s="640">
        <v>1</v>
      </c>
      <c r="F105" s="641"/>
      <c r="G105" s="641">
        <f aca="true" t="shared" si="15" ref="G105">E105*F105</f>
        <v>0</v>
      </c>
    </row>
    <row r="106" spans="1:7" s="97" customFormat="1" ht="15" collapsed="1">
      <c r="A106" s="90" t="str">
        <f aca="true" t="shared" si="16" ref="A106">B106</f>
        <v>A.9.1.1.4</v>
      </c>
      <c r="B106" s="91" t="s">
        <v>1261</v>
      </c>
      <c r="C106" s="92" t="s">
        <v>20</v>
      </c>
      <c r="D106" s="93"/>
      <c r="E106" s="124"/>
      <c r="F106" s="125"/>
      <c r="G106" s="96"/>
    </row>
    <row r="107" spans="1:7" s="109" customFormat="1" ht="153" hidden="1" outlineLevel="1">
      <c r="A107" s="98" t="str">
        <f>""&amp;$B$106&amp;"."&amp;B107&amp;""</f>
        <v>A.9.1.1.4.S.1</v>
      </c>
      <c r="B107" s="126" t="s">
        <v>206</v>
      </c>
      <c r="C107" s="112" t="s">
        <v>3140</v>
      </c>
      <c r="D107" s="128"/>
      <c r="E107" s="107"/>
      <c r="F107" s="108"/>
      <c r="G107" s="108"/>
    </row>
    <row r="108" spans="1:7" s="109" customFormat="1" ht="15" hidden="1" outlineLevel="1">
      <c r="A108" s="98" t="str">
        <f aca="true" t="shared" si="17" ref="A108:A117">""&amp;$B$106&amp;"."&amp;B108&amp;""</f>
        <v>A.9.1.1.4.S.1.1</v>
      </c>
      <c r="B108" s="126" t="s">
        <v>226</v>
      </c>
      <c r="C108" s="112" t="s">
        <v>394</v>
      </c>
      <c r="D108" s="128"/>
      <c r="E108" s="107"/>
      <c r="F108" s="108"/>
      <c r="G108" s="108"/>
    </row>
    <row r="109" spans="1:7" s="109" customFormat="1" ht="15" hidden="1" outlineLevel="1">
      <c r="A109" s="98" t="str">
        <f t="shared" si="17"/>
        <v>A.9.1.1.4.S.1.1.1</v>
      </c>
      <c r="B109" s="126" t="s">
        <v>237</v>
      </c>
      <c r="C109" s="138" t="s">
        <v>430</v>
      </c>
      <c r="D109" s="128" t="s">
        <v>25</v>
      </c>
      <c r="E109" s="107">
        <v>990</v>
      </c>
      <c r="F109" s="108"/>
      <c r="G109" s="108">
        <f aca="true" t="shared" si="18" ref="G109:G110">E109*F109</f>
        <v>0</v>
      </c>
    </row>
    <row r="110" spans="1:7" s="109" customFormat="1" ht="15" hidden="1" outlineLevel="1">
      <c r="A110" s="98" t="str">
        <f t="shared" si="17"/>
        <v>A.9.1.1.4.S.1.1.2</v>
      </c>
      <c r="B110" s="126" t="s">
        <v>238</v>
      </c>
      <c r="C110" s="138" t="s">
        <v>336</v>
      </c>
      <c r="D110" s="128" t="s">
        <v>25</v>
      </c>
      <c r="E110" s="107">
        <v>990</v>
      </c>
      <c r="F110" s="108"/>
      <c r="G110" s="108">
        <f t="shared" si="18"/>
        <v>0</v>
      </c>
    </row>
    <row r="111" spans="1:7" s="109" customFormat="1" ht="15" hidden="1" outlineLevel="1">
      <c r="A111" s="98" t="str">
        <f t="shared" si="17"/>
        <v>A.9.1.1.4.S.1.2</v>
      </c>
      <c r="B111" s="126" t="s">
        <v>227</v>
      </c>
      <c r="C111" s="112" t="s">
        <v>395</v>
      </c>
      <c r="D111" s="128"/>
      <c r="E111" s="107"/>
      <c r="F111" s="108"/>
      <c r="G111" s="108"/>
    </row>
    <row r="112" spans="1:7" s="109" customFormat="1" ht="15" hidden="1" outlineLevel="1">
      <c r="A112" s="98" t="str">
        <f t="shared" si="17"/>
        <v>A.9.1.1.4.S.1.2.1</v>
      </c>
      <c r="B112" s="126" t="s">
        <v>262</v>
      </c>
      <c r="C112" s="138" t="s">
        <v>431</v>
      </c>
      <c r="D112" s="128" t="s">
        <v>25</v>
      </c>
      <c r="E112" s="107">
        <v>11440</v>
      </c>
      <c r="F112" s="108"/>
      <c r="G112" s="108">
        <f aca="true" t="shared" si="19" ref="G112:G113">E112*F112</f>
        <v>0</v>
      </c>
    </row>
    <row r="113" spans="1:7" s="109" customFormat="1" ht="15" hidden="1" outlineLevel="1">
      <c r="A113" s="98" t="str">
        <f t="shared" si="17"/>
        <v>A.9.1.1.4.S.1.2.2</v>
      </c>
      <c r="B113" s="126" t="s">
        <v>263</v>
      </c>
      <c r="C113" s="138" t="s">
        <v>337</v>
      </c>
      <c r="D113" s="128" t="s">
        <v>25</v>
      </c>
      <c r="E113" s="107">
        <v>11440</v>
      </c>
      <c r="F113" s="108"/>
      <c r="G113" s="108">
        <f t="shared" si="19"/>
        <v>0</v>
      </c>
    </row>
    <row r="114" spans="1:7" s="109" customFormat="1" ht="127.5" hidden="1" outlineLevel="1">
      <c r="A114" s="98" t="str">
        <f t="shared" si="17"/>
        <v>A.9.1.1.4.S.2</v>
      </c>
      <c r="B114" s="126" t="s">
        <v>207</v>
      </c>
      <c r="C114" s="112" t="s">
        <v>2890</v>
      </c>
      <c r="D114" s="128"/>
      <c r="E114" s="107"/>
      <c r="F114" s="108"/>
      <c r="G114" s="108"/>
    </row>
    <row r="115" spans="1:7" s="109" customFormat="1" ht="25.5" hidden="1" outlineLevel="1">
      <c r="A115" s="98" t="str">
        <f t="shared" si="17"/>
        <v>A.9.1.1.4.S.2.1</v>
      </c>
      <c r="B115" s="126" t="s">
        <v>228</v>
      </c>
      <c r="C115" s="112" t="s">
        <v>432</v>
      </c>
      <c r="D115" s="128" t="s">
        <v>25</v>
      </c>
      <c r="E115" s="107">
        <v>7800</v>
      </c>
      <c r="F115" s="108"/>
      <c r="G115" s="108">
        <f aca="true" t="shared" si="20" ref="G115">E115*F115</f>
        <v>0</v>
      </c>
    </row>
    <row r="116" spans="1:7" s="109" customFormat="1" ht="114.75" hidden="1" outlineLevel="1">
      <c r="A116" s="98" t="str">
        <f t="shared" si="17"/>
        <v>A.9.1.1.4.S.3</v>
      </c>
      <c r="B116" s="126" t="s">
        <v>208</v>
      </c>
      <c r="C116" s="112" t="s">
        <v>2891</v>
      </c>
      <c r="D116" s="128"/>
      <c r="E116" s="107"/>
      <c r="F116" s="108"/>
      <c r="G116" s="108"/>
    </row>
    <row r="117" spans="1:7" s="109" customFormat="1" ht="25.5" hidden="1" outlineLevel="1">
      <c r="A117" s="98" t="str">
        <f t="shared" si="17"/>
        <v>A.9.1.1.4.S.3.1</v>
      </c>
      <c r="B117" s="126" t="s">
        <v>244</v>
      </c>
      <c r="C117" s="112" t="s">
        <v>338</v>
      </c>
      <c r="D117" s="128" t="s">
        <v>25</v>
      </c>
      <c r="E117" s="107">
        <v>110</v>
      </c>
      <c r="F117" s="108"/>
      <c r="G117" s="108">
        <f aca="true" t="shared" si="21" ref="G117">E117*F117</f>
        <v>0</v>
      </c>
    </row>
    <row r="118" spans="1:7" s="97" customFormat="1" ht="15" collapsed="1">
      <c r="A118" s="90" t="str">
        <f aca="true" t="shared" si="22" ref="A118">B118</f>
        <v>A.9.1.1.5</v>
      </c>
      <c r="B118" s="91" t="s">
        <v>1262</v>
      </c>
      <c r="C118" s="92" t="s">
        <v>2835</v>
      </c>
      <c r="D118" s="93"/>
      <c r="E118" s="94"/>
      <c r="F118" s="95"/>
      <c r="G118" s="96"/>
    </row>
    <row r="119" spans="1:7" s="109" customFormat="1" ht="63.75" hidden="1" outlineLevel="1">
      <c r="A119" s="98" t="str">
        <f aca="true" t="shared" si="23" ref="A119:A175">""&amp;$B$118&amp;"."&amp;B119&amp;""</f>
        <v>A.9.1.1.5.S.1</v>
      </c>
      <c r="B119" s="139" t="s">
        <v>206</v>
      </c>
      <c r="C119" s="140" t="s">
        <v>438</v>
      </c>
      <c r="D119" s="113"/>
      <c r="E119" s="132"/>
      <c r="F119" s="108"/>
      <c r="G119" s="108"/>
    </row>
    <row r="120" spans="1:7" s="109" customFormat="1" ht="127.5" hidden="1" outlineLevel="1">
      <c r="A120" s="98" t="str">
        <f t="shared" si="23"/>
        <v>A.9.1.1.5.S.2</v>
      </c>
      <c r="B120" s="139" t="s">
        <v>207</v>
      </c>
      <c r="C120" s="112" t="s">
        <v>3509</v>
      </c>
      <c r="D120" s="113"/>
      <c r="E120" s="132"/>
      <c r="F120" s="108"/>
      <c r="G120" s="108"/>
    </row>
    <row r="121" spans="1:7" s="109" customFormat="1" ht="15" hidden="1" outlineLevel="1">
      <c r="A121" s="98" t="str">
        <f t="shared" si="23"/>
        <v>A.9.1.1.5.S.2.1</v>
      </c>
      <c r="B121" s="139" t="s">
        <v>228</v>
      </c>
      <c r="C121" s="112" t="s">
        <v>133</v>
      </c>
      <c r="D121" s="119" t="s">
        <v>90</v>
      </c>
      <c r="E121" s="107">
        <v>55</v>
      </c>
      <c r="F121" s="108"/>
      <c r="G121" s="108">
        <f aca="true" t="shared" si="24" ref="G121:G124">E121*F121</f>
        <v>0</v>
      </c>
    </row>
    <row r="122" spans="1:7" s="109" customFormat="1" ht="102" hidden="1" outlineLevel="1">
      <c r="A122" s="98" t="str">
        <f t="shared" si="23"/>
        <v>A.9.1.1.5.S.3</v>
      </c>
      <c r="B122" s="139" t="s">
        <v>208</v>
      </c>
      <c r="C122" s="112" t="s">
        <v>3486</v>
      </c>
      <c r="D122" s="113"/>
      <c r="E122" s="107"/>
      <c r="F122" s="108"/>
      <c r="G122" s="108"/>
    </row>
    <row r="123" spans="1:7" s="109" customFormat="1" ht="15" hidden="1" outlineLevel="1">
      <c r="A123" s="98" t="str">
        <f t="shared" si="23"/>
        <v>A.9.1.1.5.S.3.1</v>
      </c>
      <c r="B123" s="139" t="s">
        <v>244</v>
      </c>
      <c r="C123" s="141" t="s">
        <v>267</v>
      </c>
      <c r="D123" s="123" t="s">
        <v>22</v>
      </c>
      <c r="E123" s="107">
        <v>4392</v>
      </c>
      <c r="F123" s="108"/>
      <c r="G123" s="108">
        <f aca="true" t="shared" si="25" ref="G123">E123*F123</f>
        <v>0</v>
      </c>
    </row>
    <row r="124" spans="1:7" s="109" customFormat="1" ht="15" hidden="1" outlineLevel="1">
      <c r="A124" s="98" t="str">
        <f t="shared" si="23"/>
        <v>A.9.1.1.5.S.3.2</v>
      </c>
      <c r="B124" s="139" t="s">
        <v>245</v>
      </c>
      <c r="C124" s="141" t="s">
        <v>232</v>
      </c>
      <c r="D124" s="123" t="s">
        <v>22</v>
      </c>
      <c r="E124" s="107">
        <v>2176</v>
      </c>
      <c r="F124" s="108"/>
      <c r="G124" s="108">
        <f t="shared" si="24"/>
        <v>0</v>
      </c>
    </row>
    <row r="125" spans="1:7" s="109" customFormat="1" ht="127.5" hidden="1" outlineLevel="1">
      <c r="A125" s="98" t="str">
        <f t="shared" si="23"/>
        <v>A.9.1.1.5.S.4</v>
      </c>
      <c r="B125" s="139" t="s">
        <v>209</v>
      </c>
      <c r="C125" s="142" t="s">
        <v>3491</v>
      </c>
      <c r="D125" s="143"/>
      <c r="E125" s="107"/>
      <c r="F125" s="108"/>
      <c r="G125" s="108"/>
    </row>
    <row r="126" spans="1:7" s="109" customFormat="1" ht="15" hidden="1" outlineLevel="1">
      <c r="A126" s="98" t="str">
        <f t="shared" si="23"/>
        <v>A.9.1.1.5.S.4.1</v>
      </c>
      <c r="B126" s="139" t="s">
        <v>240</v>
      </c>
      <c r="C126" s="142" t="s">
        <v>1263</v>
      </c>
      <c r="D126" s="143" t="s">
        <v>22</v>
      </c>
      <c r="E126" s="107">
        <v>741</v>
      </c>
      <c r="F126" s="108"/>
      <c r="G126" s="108">
        <f aca="true" t="shared" si="26" ref="G126">E126*F126</f>
        <v>0</v>
      </c>
    </row>
    <row r="127" spans="1:7" s="109" customFormat="1" ht="76.5" hidden="1" outlineLevel="1">
      <c r="A127" s="98" t="str">
        <f t="shared" si="23"/>
        <v>A.9.1.1.5.S.5</v>
      </c>
      <c r="B127" s="139" t="s">
        <v>213</v>
      </c>
      <c r="C127" s="112" t="s">
        <v>2953</v>
      </c>
      <c r="D127" s="113"/>
      <c r="E127" s="107"/>
      <c r="F127" s="108"/>
      <c r="G127" s="108"/>
    </row>
    <row r="128" spans="1:7" s="109" customFormat="1" ht="15" hidden="1" outlineLevel="1">
      <c r="A128" s="98" t="str">
        <f t="shared" si="23"/>
        <v>A.9.1.1.5.S.5.1</v>
      </c>
      <c r="B128" s="139" t="s">
        <v>315</v>
      </c>
      <c r="C128" s="138" t="s">
        <v>1264</v>
      </c>
      <c r="D128" s="128" t="s">
        <v>90</v>
      </c>
      <c r="E128" s="107">
        <v>46</v>
      </c>
      <c r="F128" s="108"/>
      <c r="G128" s="108">
        <f aca="true" t="shared" si="27" ref="G128:G131">E128*F128</f>
        <v>0</v>
      </c>
    </row>
    <row r="129" spans="1:7" s="109" customFormat="1" ht="15" hidden="1" outlineLevel="1">
      <c r="A129" s="98" t="str">
        <f t="shared" si="23"/>
        <v>A.9.1.1.5.S.5.2</v>
      </c>
      <c r="B129" s="139" t="s">
        <v>316</v>
      </c>
      <c r="C129" s="138" t="s">
        <v>1265</v>
      </c>
      <c r="D129" s="128" t="s">
        <v>90</v>
      </c>
      <c r="E129" s="107">
        <v>15</v>
      </c>
      <c r="F129" s="108"/>
      <c r="G129" s="108">
        <f t="shared" si="27"/>
        <v>0</v>
      </c>
    </row>
    <row r="130" spans="1:7" s="109" customFormat="1" ht="15" hidden="1" outlineLevel="1">
      <c r="A130" s="98" t="str">
        <f t="shared" si="23"/>
        <v>A.9.1.1.5.S.5.3</v>
      </c>
      <c r="B130" s="139" t="s">
        <v>317</v>
      </c>
      <c r="C130" s="138" t="s">
        <v>1266</v>
      </c>
      <c r="D130" s="128" t="s">
        <v>90</v>
      </c>
      <c r="E130" s="107">
        <v>27</v>
      </c>
      <c r="F130" s="108"/>
      <c r="G130" s="108">
        <f t="shared" si="27"/>
        <v>0</v>
      </c>
    </row>
    <row r="131" spans="1:7" s="109" customFormat="1" ht="15" hidden="1" outlineLevel="1">
      <c r="A131" s="98" t="str">
        <f t="shared" si="23"/>
        <v>A.9.1.1.5.S.5.4</v>
      </c>
      <c r="B131" s="139" t="s">
        <v>318</v>
      </c>
      <c r="C131" s="138" t="s">
        <v>1267</v>
      </c>
      <c r="D131" s="128" t="s">
        <v>90</v>
      </c>
      <c r="E131" s="107">
        <v>1</v>
      </c>
      <c r="F131" s="108"/>
      <c r="G131" s="108">
        <f t="shared" si="27"/>
        <v>0</v>
      </c>
    </row>
    <row r="132" spans="1:7" s="109" customFormat="1" ht="114.75" hidden="1" outlineLevel="1">
      <c r="A132" s="98" t="str">
        <f t="shared" si="23"/>
        <v>A.9.1.1.5.S.6</v>
      </c>
      <c r="B132" s="139" t="s">
        <v>214</v>
      </c>
      <c r="C132" s="142" t="s">
        <v>2917</v>
      </c>
      <c r="D132" s="143"/>
      <c r="E132" s="107"/>
      <c r="F132" s="108"/>
      <c r="G132" s="108"/>
    </row>
    <row r="133" spans="1:7" s="109" customFormat="1" ht="15" hidden="1" outlineLevel="1">
      <c r="A133" s="98" t="str">
        <f t="shared" si="23"/>
        <v>A.9.1.1.5.S.6.1</v>
      </c>
      <c r="B133" s="139" t="s">
        <v>319</v>
      </c>
      <c r="C133" s="144" t="s">
        <v>105</v>
      </c>
      <c r="D133" s="143"/>
      <c r="E133" s="107"/>
      <c r="F133" s="108"/>
      <c r="G133" s="108"/>
    </row>
    <row r="134" spans="1:7" s="109" customFormat="1" ht="15" hidden="1" outlineLevel="1">
      <c r="A134" s="98" t="str">
        <f t="shared" si="23"/>
        <v>A.9.1.1.5.S.6.1.1</v>
      </c>
      <c r="B134" s="139" t="s">
        <v>373</v>
      </c>
      <c r="C134" s="145" t="s">
        <v>1268</v>
      </c>
      <c r="D134" s="143"/>
      <c r="E134" s="107"/>
      <c r="F134" s="108"/>
      <c r="G134" s="108"/>
    </row>
    <row r="135" spans="1:7" s="109" customFormat="1" ht="15" hidden="1" outlineLevel="1">
      <c r="A135" s="98" t="str">
        <f t="shared" si="23"/>
        <v>A.9.1.1.5.S.6.1.1.1</v>
      </c>
      <c r="B135" s="139" t="s">
        <v>926</v>
      </c>
      <c r="C135" s="142" t="s">
        <v>113</v>
      </c>
      <c r="D135" s="143" t="s">
        <v>90</v>
      </c>
      <c r="E135" s="107">
        <v>4</v>
      </c>
      <c r="F135" s="108"/>
      <c r="G135" s="108">
        <f aca="true" t="shared" si="28" ref="G135:G141">E135*F135</f>
        <v>0</v>
      </c>
    </row>
    <row r="136" spans="1:7" s="109" customFormat="1" ht="15" hidden="1" outlineLevel="1">
      <c r="A136" s="98" t="str">
        <f t="shared" si="23"/>
        <v>A.9.1.1.5.S.6.1.1.2</v>
      </c>
      <c r="B136" s="139" t="s">
        <v>1023</v>
      </c>
      <c r="C136" s="142" t="s">
        <v>114</v>
      </c>
      <c r="D136" s="143" t="s">
        <v>90</v>
      </c>
      <c r="E136" s="107">
        <v>6</v>
      </c>
      <c r="F136" s="108"/>
      <c r="G136" s="108">
        <f t="shared" si="28"/>
        <v>0</v>
      </c>
    </row>
    <row r="137" spans="1:7" s="109" customFormat="1" ht="15" hidden="1" outlineLevel="1">
      <c r="A137" s="98" t="str">
        <f t="shared" si="23"/>
        <v>A.9.1.1.5.S.6.1.1.3</v>
      </c>
      <c r="B137" s="139" t="s">
        <v>1269</v>
      </c>
      <c r="C137" s="142" t="s">
        <v>376</v>
      </c>
      <c r="D137" s="143" t="s">
        <v>90</v>
      </c>
      <c r="E137" s="107">
        <v>18</v>
      </c>
      <c r="F137" s="108"/>
      <c r="G137" s="108">
        <f t="shared" si="28"/>
        <v>0</v>
      </c>
    </row>
    <row r="138" spans="1:7" s="109" customFormat="1" ht="15" hidden="1" outlineLevel="1">
      <c r="A138" s="98" t="str">
        <f t="shared" si="23"/>
        <v>A.9.1.1.5.S.6.1.1.4</v>
      </c>
      <c r="B138" s="139" t="s">
        <v>1270</v>
      </c>
      <c r="C138" s="142" t="s">
        <v>377</v>
      </c>
      <c r="D138" s="143" t="s">
        <v>90</v>
      </c>
      <c r="E138" s="107">
        <v>4</v>
      </c>
      <c r="F138" s="108"/>
      <c r="G138" s="108">
        <f t="shared" si="28"/>
        <v>0</v>
      </c>
    </row>
    <row r="139" spans="1:7" s="109" customFormat="1" ht="15" hidden="1" outlineLevel="1">
      <c r="A139" s="98" t="str">
        <f t="shared" si="23"/>
        <v>A.9.1.1.5.S.6.1.1.5</v>
      </c>
      <c r="B139" s="139" t="s">
        <v>1271</v>
      </c>
      <c r="C139" s="142" t="s">
        <v>378</v>
      </c>
      <c r="D139" s="143" t="s">
        <v>90</v>
      </c>
      <c r="E139" s="107">
        <v>2</v>
      </c>
      <c r="F139" s="108"/>
      <c r="G139" s="108">
        <f t="shared" si="28"/>
        <v>0</v>
      </c>
    </row>
    <row r="140" spans="1:7" s="109" customFormat="1" ht="15" hidden="1" outlineLevel="1">
      <c r="A140" s="98" t="str">
        <f t="shared" si="23"/>
        <v>A.9.1.1.5.S.6.1.1.6</v>
      </c>
      <c r="B140" s="139" t="s">
        <v>1272</v>
      </c>
      <c r="C140" s="142" t="s">
        <v>379</v>
      </c>
      <c r="D140" s="143" t="s">
        <v>90</v>
      </c>
      <c r="E140" s="107">
        <v>2</v>
      </c>
      <c r="F140" s="108"/>
      <c r="G140" s="108">
        <f t="shared" si="28"/>
        <v>0</v>
      </c>
    </row>
    <row r="141" spans="1:7" s="109" customFormat="1" ht="15" hidden="1" outlineLevel="1">
      <c r="A141" s="98" t="str">
        <f t="shared" si="23"/>
        <v>A.9.1.1.5.S.6.1.1.7</v>
      </c>
      <c r="B141" s="139" t="s">
        <v>1273</v>
      </c>
      <c r="C141" s="142" t="s">
        <v>380</v>
      </c>
      <c r="D141" s="143" t="s">
        <v>90</v>
      </c>
      <c r="E141" s="107">
        <v>2</v>
      </c>
      <c r="F141" s="108"/>
      <c r="G141" s="108">
        <f t="shared" si="28"/>
        <v>0</v>
      </c>
    </row>
    <row r="142" spans="1:7" s="109" customFormat="1" ht="63.75" hidden="1" outlineLevel="1">
      <c r="A142" s="98" t="str">
        <f t="shared" si="23"/>
        <v>A.9.1.1.5.S.7</v>
      </c>
      <c r="B142" s="139" t="s">
        <v>215</v>
      </c>
      <c r="C142" s="147" t="s">
        <v>3216</v>
      </c>
      <c r="D142" s="148"/>
      <c r="E142" s="107"/>
      <c r="F142" s="108"/>
      <c r="G142" s="108"/>
    </row>
    <row r="143" spans="1:7" s="109" customFormat="1" ht="15" hidden="1" outlineLevel="1">
      <c r="A143" s="98" t="str">
        <f t="shared" si="23"/>
        <v>A.9.1.1.5.S.7.1</v>
      </c>
      <c r="B143" s="139" t="s">
        <v>364</v>
      </c>
      <c r="C143" s="149" t="s">
        <v>303</v>
      </c>
      <c r="D143" s="113" t="s">
        <v>22</v>
      </c>
      <c r="E143" s="107">
        <v>800</v>
      </c>
      <c r="F143" s="108"/>
      <c r="G143" s="108">
        <f aca="true" t="shared" si="29" ref="G143:G154">E143*F143</f>
        <v>0</v>
      </c>
    </row>
    <row r="144" spans="1:7" s="109" customFormat="1" ht="15" hidden="1" outlineLevel="1">
      <c r="A144" s="98" t="str">
        <f t="shared" si="23"/>
        <v>A.9.1.1.5.S.7.2</v>
      </c>
      <c r="B144" s="139" t="s">
        <v>365</v>
      </c>
      <c r="C144" s="149" t="s">
        <v>304</v>
      </c>
      <c r="D144" s="113" t="s">
        <v>22</v>
      </c>
      <c r="E144" s="107">
        <v>1500</v>
      </c>
      <c r="F144" s="108"/>
      <c r="G144" s="108">
        <f t="shared" si="29"/>
        <v>0</v>
      </c>
    </row>
    <row r="145" spans="1:7" s="109" customFormat="1" ht="51" hidden="1" outlineLevel="1">
      <c r="A145" s="98" t="str">
        <f t="shared" si="23"/>
        <v>A.9.1.1.5.S.8</v>
      </c>
      <c r="B145" s="139" t="s">
        <v>216</v>
      </c>
      <c r="C145" s="150" t="s">
        <v>2920</v>
      </c>
      <c r="D145" s="151" t="s">
        <v>90</v>
      </c>
      <c r="E145" s="107">
        <v>210</v>
      </c>
      <c r="F145" s="108"/>
      <c r="G145" s="108">
        <f t="shared" si="29"/>
        <v>0</v>
      </c>
    </row>
    <row r="146" spans="1:7" s="109" customFormat="1" ht="38.25" hidden="1" outlineLevel="1">
      <c r="A146" s="98" t="str">
        <f t="shared" si="23"/>
        <v>A.9.1.1.5.S.9</v>
      </c>
      <c r="B146" s="139" t="s">
        <v>217</v>
      </c>
      <c r="C146" s="150" t="s">
        <v>2921</v>
      </c>
      <c r="D146" s="151" t="s">
        <v>90</v>
      </c>
      <c r="E146" s="107">
        <v>210</v>
      </c>
      <c r="F146" s="108"/>
      <c r="G146" s="108">
        <f t="shared" si="29"/>
        <v>0</v>
      </c>
    </row>
    <row r="147" spans="1:7" s="109" customFormat="1" ht="38.25" hidden="1" outlineLevel="1">
      <c r="A147" s="98" t="str">
        <f t="shared" si="23"/>
        <v>A.9.1.1.5.S.10</v>
      </c>
      <c r="B147" s="139" t="s">
        <v>218</v>
      </c>
      <c r="C147" s="150" t="s">
        <v>2922</v>
      </c>
      <c r="D147" s="151" t="s">
        <v>90</v>
      </c>
      <c r="E147" s="107">
        <v>210</v>
      </c>
      <c r="F147" s="108"/>
      <c r="G147" s="108">
        <f t="shared" si="29"/>
        <v>0</v>
      </c>
    </row>
    <row r="148" spans="1:7" s="109" customFormat="1" ht="63.75" hidden="1" outlineLevel="1">
      <c r="A148" s="98" t="str">
        <f t="shared" si="23"/>
        <v>A.9.1.1.5.S.11</v>
      </c>
      <c r="B148" s="139" t="s">
        <v>219</v>
      </c>
      <c r="C148" s="150" t="s">
        <v>2923</v>
      </c>
      <c r="D148" s="151"/>
      <c r="E148" s="107"/>
      <c r="F148" s="108"/>
      <c r="G148" s="108"/>
    </row>
    <row r="149" spans="1:7" s="109" customFormat="1" ht="15" hidden="1" outlineLevel="1">
      <c r="A149" s="98" t="str">
        <f t="shared" si="23"/>
        <v>A.9.1.1.5.S.11.1</v>
      </c>
      <c r="B149" s="139" t="s">
        <v>298</v>
      </c>
      <c r="C149" s="147" t="s">
        <v>231</v>
      </c>
      <c r="D149" s="123" t="s">
        <v>22</v>
      </c>
      <c r="E149" s="107">
        <v>100</v>
      </c>
      <c r="F149" s="108"/>
      <c r="G149" s="108">
        <f t="shared" si="29"/>
        <v>0</v>
      </c>
    </row>
    <row r="150" spans="1:7" s="109" customFormat="1" ht="38.25" hidden="1" outlineLevel="1">
      <c r="A150" s="98" t="str">
        <f t="shared" si="23"/>
        <v>A.9.1.1.5.S.12</v>
      </c>
      <c r="B150" s="139" t="s">
        <v>220</v>
      </c>
      <c r="C150" s="152" t="s">
        <v>2921</v>
      </c>
      <c r="D150" s="153" t="s">
        <v>90</v>
      </c>
      <c r="E150" s="107">
        <v>100</v>
      </c>
      <c r="F150" s="108"/>
      <c r="G150" s="108">
        <f t="shared" si="29"/>
        <v>0</v>
      </c>
    </row>
    <row r="151" spans="1:7" s="109" customFormat="1" ht="38.25" hidden="1" outlineLevel="1">
      <c r="A151" s="98" t="str">
        <f t="shared" si="23"/>
        <v>A.9.1.1.5.S.13</v>
      </c>
      <c r="B151" s="139" t="s">
        <v>221</v>
      </c>
      <c r="C151" s="152" t="s">
        <v>2922</v>
      </c>
      <c r="D151" s="153" t="s">
        <v>90</v>
      </c>
      <c r="E151" s="107">
        <v>100</v>
      </c>
      <c r="F151" s="108"/>
      <c r="G151" s="108">
        <f t="shared" si="29"/>
        <v>0</v>
      </c>
    </row>
    <row r="152" spans="1:7" s="109" customFormat="1" ht="51" hidden="1" outlineLevel="1">
      <c r="A152" s="98" t="str">
        <f t="shared" si="23"/>
        <v>A.9.1.1.5.S.14</v>
      </c>
      <c r="B152" s="139" t="s">
        <v>222</v>
      </c>
      <c r="C152" s="152" t="s">
        <v>2924</v>
      </c>
      <c r="D152" s="153" t="s">
        <v>90</v>
      </c>
      <c r="E152" s="107">
        <v>100</v>
      </c>
      <c r="F152" s="108"/>
      <c r="G152" s="108">
        <f t="shared" si="29"/>
        <v>0</v>
      </c>
    </row>
    <row r="153" spans="1:7" s="109" customFormat="1" ht="204" hidden="1" outlineLevel="1">
      <c r="A153" s="98" t="str">
        <f t="shared" si="23"/>
        <v>A.9.1.1.5.S.15</v>
      </c>
      <c r="B153" s="139" t="s">
        <v>223</v>
      </c>
      <c r="C153" s="115" t="s">
        <v>3464</v>
      </c>
      <c r="D153" s="128"/>
      <c r="E153" s="107"/>
      <c r="F153" s="108"/>
      <c r="G153" s="108"/>
    </row>
    <row r="154" spans="1:7" s="109" customFormat="1" ht="15" hidden="1" outlineLevel="1">
      <c r="A154" s="98" t="str">
        <f t="shared" si="23"/>
        <v>A.9.1.1.5.S.15.1</v>
      </c>
      <c r="B154" s="139" t="s">
        <v>441</v>
      </c>
      <c r="C154" s="115" t="s">
        <v>157</v>
      </c>
      <c r="D154" s="153" t="s">
        <v>90</v>
      </c>
      <c r="E154" s="107">
        <v>4</v>
      </c>
      <c r="F154" s="108"/>
      <c r="G154" s="108">
        <f t="shared" si="29"/>
        <v>0</v>
      </c>
    </row>
    <row r="155" spans="1:7" s="109" customFormat="1" ht="140.25" hidden="1" outlineLevel="1">
      <c r="A155" s="98" t="str">
        <f t="shared" si="23"/>
        <v>A.9.1.1.5.S.16</v>
      </c>
      <c r="B155" s="139" t="s">
        <v>224</v>
      </c>
      <c r="C155" s="115" t="s">
        <v>3461</v>
      </c>
      <c r="D155" s="128"/>
      <c r="E155" s="107"/>
      <c r="F155" s="108"/>
      <c r="G155" s="108"/>
    </row>
    <row r="156" spans="1:7" s="109" customFormat="1" ht="15" hidden="1" outlineLevel="1">
      <c r="A156" s="98" t="str">
        <f t="shared" si="23"/>
        <v>A.9.1.1.5.S.16.1</v>
      </c>
      <c r="B156" s="139" t="s">
        <v>255</v>
      </c>
      <c r="C156" s="115" t="s">
        <v>160</v>
      </c>
      <c r="D156" s="153" t="s">
        <v>90</v>
      </c>
      <c r="E156" s="107">
        <v>156</v>
      </c>
      <c r="F156" s="108"/>
      <c r="G156" s="108">
        <f aca="true" t="shared" si="30" ref="G156:G159">E156*F156</f>
        <v>0</v>
      </c>
    </row>
    <row r="157" spans="1:7" s="109" customFormat="1" ht="15" hidden="1" outlineLevel="1">
      <c r="A157" s="98" t="str">
        <f t="shared" si="23"/>
        <v>A.9.1.1.5.S.16.2</v>
      </c>
      <c r="B157" s="139" t="s">
        <v>256</v>
      </c>
      <c r="C157" s="297" t="s">
        <v>1274</v>
      </c>
      <c r="D157" s="153" t="s">
        <v>90</v>
      </c>
      <c r="E157" s="107">
        <v>310</v>
      </c>
      <c r="F157" s="108"/>
      <c r="G157" s="108">
        <f t="shared" si="30"/>
        <v>0</v>
      </c>
    </row>
    <row r="158" spans="1:7" s="109" customFormat="1" ht="15" hidden="1" outlineLevel="1">
      <c r="A158" s="98" t="str">
        <f t="shared" si="23"/>
        <v>A.9.1.1.5.S.16.3</v>
      </c>
      <c r="B158" s="139" t="s">
        <v>257</v>
      </c>
      <c r="C158" s="115" t="s">
        <v>162</v>
      </c>
      <c r="D158" s="153" t="s">
        <v>90</v>
      </c>
      <c r="E158" s="107">
        <v>25</v>
      </c>
      <c r="F158" s="108"/>
      <c r="G158" s="108">
        <f t="shared" si="30"/>
        <v>0</v>
      </c>
    </row>
    <row r="159" spans="1:7" s="109" customFormat="1" ht="140.25" hidden="1" outlineLevel="1">
      <c r="A159" s="98" t="str">
        <f t="shared" si="23"/>
        <v>A.9.1.1.5.S.17</v>
      </c>
      <c r="B159" s="139" t="s">
        <v>225</v>
      </c>
      <c r="C159" s="159" t="s">
        <v>3222</v>
      </c>
      <c r="D159" s="113" t="s">
        <v>90</v>
      </c>
      <c r="E159" s="107">
        <v>25</v>
      </c>
      <c r="F159" s="108"/>
      <c r="G159" s="108">
        <f t="shared" si="30"/>
        <v>0</v>
      </c>
    </row>
    <row r="160" spans="1:7" s="109" customFormat="1" ht="102" hidden="1" outlineLevel="1">
      <c r="A160" s="98" t="str">
        <f t="shared" si="23"/>
        <v>A.9.1.1.5.S.17</v>
      </c>
      <c r="B160" s="298" t="s">
        <v>225</v>
      </c>
      <c r="C160" s="226" t="s">
        <v>3487</v>
      </c>
      <c r="D160" s="299"/>
      <c r="E160" s="300"/>
      <c r="F160" s="301"/>
      <c r="G160" s="301"/>
    </row>
    <row r="161" spans="1:7" s="109" customFormat="1" ht="15" hidden="1" outlineLevel="1">
      <c r="A161" s="98" t="str">
        <f t="shared" si="23"/>
        <v>A.9.1.1.5.S.17.1</v>
      </c>
      <c r="B161" s="298" t="s">
        <v>404</v>
      </c>
      <c r="C161" s="302" t="s">
        <v>1275</v>
      </c>
      <c r="D161" s="303" t="s">
        <v>90</v>
      </c>
      <c r="E161" s="300">
        <v>70</v>
      </c>
      <c r="F161" s="301"/>
      <c r="G161" s="301">
        <f aca="true" t="shared" si="31" ref="G161:G162">E161*F161</f>
        <v>0</v>
      </c>
    </row>
    <row r="162" spans="1:7" s="109" customFormat="1" ht="15" hidden="1" outlineLevel="1">
      <c r="A162" s="98" t="str">
        <f t="shared" si="23"/>
        <v>A.9.1.1.5.S.17.2</v>
      </c>
      <c r="B162" s="298" t="s">
        <v>408</v>
      </c>
      <c r="C162" s="302" t="s">
        <v>1276</v>
      </c>
      <c r="D162" s="303" t="s">
        <v>90</v>
      </c>
      <c r="E162" s="300">
        <v>100</v>
      </c>
      <c r="F162" s="301"/>
      <c r="G162" s="301">
        <f t="shared" si="31"/>
        <v>0</v>
      </c>
    </row>
    <row r="163" spans="1:7" s="642" customFormat="1" ht="89.25" hidden="1" outlineLevel="1">
      <c r="A163" s="98" t="str">
        <f t="shared" si="23"/>
        <v>A.9.1.1.5.S.18</v>
      </c>
      <c r="B163" s="139" t="s">
        <v>259</v>
      </c>
      <c r="C163" s="646" t="s">
        <v>2940</v>
      </c>
      <c r="D163" s="647"/>
      <c r="E163" s="640"/>
      <c r="F163" s="641"/>
      <c r="G163" s="641"/>
    </row>
    <row r="164" spans="1:7" s="642" customFormat="1" ht="15" hidden="1" outlineLevel="1">
      <c r="A164" s="98" t="str">
        <f t="shared" si="23"/>
        <v>A.9.1.1.5.S.18.1</v>
      </c>
      <c r="B164" s="139" t="s">
        <v>370</v>
      </c>
      <c r="C164" s="648" t="s">
        <v>105</v>
      </c>
      <c r="D164" s="647"/>
      <c r="E164" s="640"/>
      <c r="F164" s="641"/>
      <c r="G164" s="641"/>
    </row>
    <row r="165" spans="1:7" s="642" customFormat="1" ht="25.5" hidden="1" outlineLevel="1">
      <c r="A165" s="98" t="str">
        <f t="shared" si="23"/>
        <v>A.9.1.1.5.S.18.1.1</v>
      </c>
      <c r="B165" s="139" t="s">
        <v>3497</v>
      </c>
      <c r="C165" s="646" t="s">
        <v>3496</v>
      </c>
      <c r="D165" s="647" t="s">
        <v>90</v>
      </c>
      <c r="E165" s="640">
        <v>1</v>
      </c>
      <c r="F165" s="641"/>
      <c r="G165" s="641">
        <f aca="true" t="shared" si="32" ref="G165">E165*F165</f>
        <v>0</v>
      </c>
    </row>
    <row r="166" spans="1:7" s="642" customFormat="1" ht="89.25" hidden="1" outlineLevel="1">
      <c r="A166" s="98" t="str">
        <f t="shared" si="23"/>
        <v>A.9.1.1.5.S.19</v>
      </c>
      <c r="B166" s="139" t="s">
        <v>332</v>
      </c>
      <c r="C166" s="646" t="s">
        <v>3498</v>
      </c>
      <c r="D166" s="647"/>
      <c r="E166" s="640"/>
      <c r="F166" s="641"/>
      <c r="G166" s="641"/>
    </row>
    <row r="167" spans="1:7" s="642" customFormat="1" ht="15" hidden="1" outlineLevel="1">
      <c r="A167" s="98" t="str">
        <f t="shared" si="23"/>
        <v>A.9.1.1.5.S.19.1</v>
      </c>
      <c r="B167" s="139" t="s">
        <v>455</v>
      </c>
      <c r="C167" s="648" t="s">
        <v>105</v>
      </c>
      <c r="D167" s="647"/>
      <c r="E167" s="640"/>
      <c r="F167" s="641"/>
      <c r="G167" s="641"/>
    </row>
    <row r="168" spans="1:7" s="642" customFormat="1" ht="15" hidden="1" outlineLevel="1">
      <c r="A168" s="98" t="str">
        <f t="shared" si="23"/>
        <v>A.9.1.1.5.S.19.1.1</v>
      </c>
      <c r="B168" s="139" t="s">
        <v>3500</v>
      </c>
      <c r="C168" s="649" t="s">
        <v>123</v>
      </c>
      <c r="D168" s="647"/>
      <c r="E168" s="640"/>
      <c r="F168" s="641"/>
      <c r="G168" s="641"/>
    </row>
    <row r="169" spans="1:7" s="642" customFormat="1" ht="15" hidden="1" outlineLevel="1">
      <c r="A169" s="98" t="str">
        <f t="shared" si="23"/>
        <v>A.9.1.1.5.S.19.1.1.1</v>
      </c>
      <c r="B169" s="139" t="s">
        <v>3501</v>
      </c>
      <c r="C169" s="646" t="s">
        <v>641</v>
      </c>
      <c r="D169" s="647" t="s">
        <v>90</v>
      </c>
      <c r="E169" s="640">
        <v>2</v>
      </c>
      <c r="F169" s="641"/>
      <c r="G169" s="641">
        <f aca="true" t="shared" si="33" ref="G169">E169*F169</f>
        <v>0</v>
      </c>
    </row>
    <row r="170" spans="1:7" s="642" customFormat="1" ht="15" hidden="1" outlineLevel="1">
      <c r="A170" s="98" t="str">
        <f t="shared" si="23"/>
        <v>A.9.1.1.5.S.19.1.2</v>
      </c>
      <c r="B170" s="139" t="s">
        <v>3502</v>
      </c>
      <c r="C170" s="649" t="s">
        <v>3499</v>
      </c>
      <c r="D170" s="647"/>
      <c r="E170" s="640"/>
      <c r="F170" s="641"/>
      <c r="G170" s="641"/>
    </row>
    <row r="171" spans="1:7" s="642" customFormat="1" ht="15" hidden="1" outlineLevel="1">
      <c r="A171" s="98" t="str">
        <f t="shared" si="23"/>
        <v>A.9.1.1.5.S.19.1.2.1</v>
      </c>
      <c r="B171" s="139" t="s">
        <v>3503</v>
      </c>
      <c r="C171" s="646" t="s">
        <v>146</v>
      </c>
      <c r="D171" s="647" t="s">
        <v>90</v>
      </c>
      <c r="E171" s="640">
        <v>1</v>
      </c>
      <c r="F171" s="641"/>
      <c r="G171" s="641">
        <f aca="true" t="shared" si="34" ref="G171">E171*F171</f>
        <v>0</v>
      </c>
    </row>
    <row r="172" spans="1:7" s="658" customFormat="1" ht="89.25" hidden="1" outlineLevel="1">
      <c r="A172" s="98" t="str">
        <f t="shared" si="23"/>
        <v>A.9.1.1.5.S.20</v>
      </c>
      <c r="B172" s="139" t="s">
        <v>333</v>
      </c>
      <c r="C172" s="646" t="s">
        <v>3199</v>
      </c>
      <c r="D172" s="655"/>
      <c r="E172" s="656"/>
      <c r="F172" s="657"/>
      <c r="G172" s="657"/>
    </row>
    <row r="173" spans="1:7" s="109" customFormat="1" ht="15" hidden="1" outlineLevel="1">
      <c r="A173" s="98" t="str">
        <f t="shared" si="23"/>
        <v>A.9.1.1.5.S.20.1</v>
      </c>
      <c r="B173" s="139" t="s">
        <v>334</v>
      </c>
      <c r="C173" s="646" t="s">
        <v>267</v>
      </c>
      <c r="D173" s="123" t="s">
        <v>22</v>
      </c>
      <c r="E173" s="107">
        <v>200</v>
      </c>
      <c r="F173" s="108"/>
      <c r="G173" s="108">
        <f aca="true" t="shared" si="35" ref="G173">E173*F173</f>
        <v>0</v>
      </c>
    </row>
    <row r="174" spans="1:7" s="658" customFormat="1" ht="102" hidden="1" outlineLevel="1">
      <c r="A174" s="98" t="str">
        <f t="shared" si="23"/>
        <v>A.9.1.1.5.S.21</v>
      </c>
      <c r="B174" s="139" t="s">
        <v>335</v>
      </c>
      <c r="C174" s="646" t="s">
        <v>3142</v>
      </c>
      <c r="D174" s="655"/>
      <c r="E174" s="656"/>
      <c r="F174" s="657"/>
      <c r="G174" s="657"/>
    </row>
    <row r="175" spans="1:7" s="109" customFormat="1" ht="15" hidden="1" outlineLevel="1">
      <c r="A175" s="98" t="str">
        <f t="shared" si="23"/>
        <v>A.9.1.1.5.S.21.1</v>
      </c>
      <c r="B175" s="139" t="s">
        <v>3518</v>
      </c>
      <c r="C175" s="646" t="s">
        <v>1264</v>
      </c>
      <c r="D175" s="128" t="s">
        <v>90</v>
      </c>
      <c r="E175" s="107">
        <v>2</v>
      </c>
      <c r="F175" s="108"/>
      <c r="G175" s="108">
        <f aca="true" t="shared" si="36" ref="G175">E175*F175</f>
        <v>0</v>
      </c>
    </row>
    <row r="176" spans="1:7" s="97" customFormat="1" ht="15" collapsed="1">
      <c r="A176" s="90" t="str">
        <f aca="true" t="shared" si="37" ref="A176">B176</f>
        <v>A.9.1.1.6</v>
      </c>
      <c r="B176" s="91" t="s">
        <v>1277</v>
      </c>
      <c r="C176" s="165" t="s">
        <v>117</v>
      </c>
      <c r="D176" s="166"/>
      <c r="E176" s="94"/>
      <c r="F176" s="95"/>
      <c r="G176" s="96"/>
    </row>
    <row r="177" spans="1:7" s="109" customFormat="1" ht="114.75" hidden="1" outlineLevel="1">
      <c r="A177" s="98" t="str">
        <f aca="true" t="shared" si="38" ref="A177:A189">""&amp;$B$176&amp;"."&amp;B177&amp;""</f>
        <v>A.9.1.1.6.S.1</v>
      </c>
      <c r="B177" s="139" t="s">
        <v>206</v>
      </c>
      <c r="C177" s="112" t="s">
        <v>1278</v>
      </c>
      <c r="D177" s="113"/>
      <c r="E177" s="107"/>
      <c r="F177" s="108"/>
      <c r="G177" s="108"/>
    </row>
    <row r="178" spans="1:7" s="109" customFormat="1" ht="15" hidden="1" outlineLevel="1">
      <c r="A178" s="98" t="str">
        <f t="shared" si="38"/>
        <v>A.9.1.1.6.S.1.1</v>
      </c>
      <c r="B178" s="139" t="s">
        <v>226</v>
      </c>
      <c r="C178" s="112" t="s">
        <v>133</v>
      </c>
      <c r="D178" s="119" t="s">
        <v>90</v>
      </c>
      <c r="E178" s="107">
        <v>55</v>
      </c>
      <c r="F178" s="108"/>
      <c r="G178" s="108">
        <f aca="true" t="shared" si="39" ref="G178:G181">E178*F178</f>
        <v>0</v>
      </c>
    </row>
    <row r="179" spans="1:7" s="109" customFormat="1" ht="89.25" hidden="1" outlineLevel="1">
      <c r="A179" s="98" t="str">
        <f t="shared" si="38"/>
        <v>A.9.1.1.6.S.2</v>
      </c>
      <c r="B179" s="139" t="s">
        <v>207</v>
      </c>
      <c r="C179" s="112" t="s">
        <v>1279</v>
      </c>
      <c r="D179" s="113"/>
      <c r="E179" s="107"/>
      <c r="F179" s="108"/>
      <c r="G179" s="108"/>
    </row>
    <row r="180" spans="1:7" s="109" customFormat="1" ht="15" hidden="1" outlineLevel="1">
      <c r="A180" s="98" t="str">
        <f t="shared" si="38"/>
        <v>A.9.1.1.6.S.2.1</v>
      </c>
      <c r="B180" s="139" t="s">
        <v>228</v>
      </c>
      <c r="C180" s="141" t="s">
        <v>267</v>
      </c>
      <c r="D180" s="123" t="s">
        <v>22</v>
      </c>
      <c r="E180" s="107">
        <f>E123</f>
        <v>4392</v>
      </c>
      <c r="F180" s="108"/>
      <c r="G180" s="108">
        <f aca="true" t="shared" si="40" ref="G180">E180*F180</f>
        <v>0</v>
      </c>
    </row>
    <row r="181" spans="1:7" s="109" customFormat="1" ht="15" hidden="1" outlineLevel="1">
      <c r="A181" s="98" t="str">
        <f t="shared" si="38"/>
        <v>A.9.1.1.6.S.2.2</v>
      </c>
      <c r="B181" s="139" t="s">
        <v>261</v>
      </c>
      <c r="C181" s="141" t="s">
        <v>232</v>
      </c>
      <c r="D181" s="123" t="s">
        <v>22</v>
      </c>
      <c r="E181" s="107">
        <f>E124</f>
        <v>2176</v>
      </c>
      <c r="F181" s="108"/>
      <c r="G181" s="108">
        <f t="shared" si="39"/>
        <v>0</v>
      </c>
    </row>
    <row r="182" spans="1:7" s="109" customFormat="1" ht="127.5" hidden="1" outlineLevel="1">
      <c r="A182" s="98" t="str">
        <f t="shared" si="38"/>
        <v>A.9.1.1.6.S.3</v>
      </c>
      <c r="B182" s="139" t="s">
        <v>208</v>
      </c>
      <c r="C182" s="142" t="s">
        <v>1280</v>
      </c>
      <c r="D182" s="123"/>
      <c r="E182" s="107"/>
      <c r="F182" s="108"/>
      <c r="G182" s="108"/>
    </row>
    <row r="183" spans="1:7" s="109" customFormat="1" ht="15" hidden="1" outlineLevel="1">
      <c r="A183" s="98" t="str">
        <f t="shared" si="38"/>
        <v>A.9.1.1.6.S.3.1</v>
      </c>
      <c r="B183" s="139" t="s">
        <v>244</v>
      </c>
      <c r="C183" s="142" t="s">
        <v>1263</v>
      </c>
      <c r="D183" s="143" t="s">
        <v>22</v>
      </c>
      <c r="E183" s="107">
        <f>E126</f>
        <v>741</v>
      </c>
      <c r="F183" s="108"/>
      <c r="G183" s="108">
        <f aca="true" t="shared" si="41" ref="G183">E183*F183</f>
        <v>0</v>
      </c>
    </row>
    <row r="184" spans="1:7" s="109" customFormat="1" ht="63.75" hidden="1" outlineLevel="1">
      <c r="A184" s="98" t="str">
        <f t="shared" si="38"/>
        <v>A.9.1.1.6.S.4</v>
      </c>
      <c r="B184" s="139" t="s">
        <v>209</v>
      </c>
      <c r="C184" s="112" t="s">
        <v>1281</v>
      </c>
      <c r="D184" s="128"/>
      <c r="E184" s="167"/>
      <c r="F184" s="108"/>
      <c r="G184" s="108"/>
    </row>
    <row r="185" spans="1:7" s="109" customFormat="1" ht="15" hidden="1" outlineLevel="1">
      <c r="A185" s="98" t="str">
        <f t="shared" si="38"/>
        <v>A.9.1.1.6.S.4.1</v>
      </c>
      <c r="B185" s="139" t="s">
        <v>240</v>
      </c>
      <c r="C185" s="138" t="s">
        <v>384</v>
      </c>
      <c r="D185" s="128" t="s">
        <v>90</v>
      </c>
      <c r="E185" s="107">
        <f>E128+E129</f>
        <v>61</v>
      </c>
      <c r="F185" s="108"/>
      <c r="G185" s="108">
        <f aca="true" t="shared" si="42" ref="G185:G186">E185*F185</f>
        <v>0</v>
      </c>
    </row>
    <row r="186" spans="1:7" s="109" customFormat="1" ht="15" hidden="1" outlineLevel="1">
      <c r="A186" s="98" t="str">
        <f t="shared" si="38"/>
        <v>A.9.1.1.6.S.4.2</v>
      </c>
      <c r="B186" s="139" t="s">
        <v>260</v>
      </c>
      <c r="C186" s="138" t="s">
        <v>385</v>
      </c>
      <c r="D186" s="128" t="s">
        <v>90</v>
      </c>
      <c r="E186" s="107">
        <f>E130+E131</f>
        <v>28</v>
      </c>
      <c r="F186" s="108"/>
      <c r="G186" s="108">
        <f t="shared" si="42"/>
        <v>0</v>
      </c>
    </row>
    <row r="187" spans="1:7" s="109" customFormat="1" ht="153" hidden="1" outlineLevel="1">
      <c r="A187" s="98" t="str">
        <f t="shared" si="38"/>
        <v>A.9.1.1.6.S.5</v>
      </c>
      <c r="B187" s="139" t="s">
        <v>213</v>
      </c>
      <c r="C187" s="142" t="s">
        <v>1282</v>
      </c>
      <c r="D187" s="143"/>
      <c r="E187" s="107"/>
      <c r="F187" s="108"/>
      <c r="G187" s="108"/>
    </row>
    <row r="188" spans="1:7" s="109" customFormat="1" ht="15" hidden="1" outlineLevel="1">
      <c r="A188" s="98" t="str">
        <f t="shared" si="38"/>
        <v>A.9.1.1.6.S.5.1</v>
      </c>
      <c r="B188" s="139" t="s">
        <v>315</v>
      </c>
      <c r="C188" s="112" t="s">
        <v>125</v>
      </c>
      <c r="D188" s="113" t="s">
        <v>90</v>
      </c>
      <c r="E188" s="107">
        <v>4</v>
      </c>
      <c r="F188" s="108"/>
      <c r="G188" s="108">
        <f aca="true" t="shared" si="43" ref="G188:G189">E188*F188</f>
        <v>0</v>
      </c>
    </row>
    <row r="189" spans="1:7" s="109" customFormat="1" ht="38.25" hidden="1" outlineLevel="1">
      <c r="A189" s="98" t="str">
        <f t="shared" si="38"/>
        <v>A.9.1.1.6.S.6</v>
      </c>
      <c r="B189" s="139" t="s">
        <v>214</v>
      </c>
      <c r="C189" s="142" t="s">
        <v>1283</v>
      </c>
      <c r="D189" s="128" t="s">
        <v>90</v>
      </c>
      <c r="E189" s="107">
        <v>25</v>
      </c>
      <c r="F189" s="108"/>
      <c r="G189" s="108">
        <f t="shared" si="43"/>
        <v>0</v>
      </c>
    </row>
    <row r="190" spans="1:7" s="305" customFormat="1" ht="102" hidden="1" outlineLevel="1">
      <c r="A190" s="304" t="str">
        <f aca="true" t="shared" si="44" ref="A190:A199">""&amp;$B$118&amp;"."&amp;B190&amp;""</f>
        <v>A.9.1.1.5.S.7</v>
      </c>
      <c r="B190" s="298" t="s">
        <v>215</v>
      </c>
      <c r="C190" s="226" t="s">
        <v>3488</v>
      </c>
      <c r="D190" s="299"/>
      <c r="E190" s="300"/>
      <c r="F190" s="301"/>
      <c r="G190" s="301"/>
    </row>
    <row r="191" spans="1:7" s="305" customFormat="1" ht="15" hidden="1" outlineLevel="1">
      <c r="A191" s="304" t="str">
        <f t="shared" si="44"/>
        <v>A.9.1.1.5.S.7.1</v>
      </c>
      <c r="B191" s="298" t="s">
        <v>364</v>
      </c>
      <c r="C191" s="302" t="s">
        <v>1275</v>
      </c>
      <c r="D191" s="303" t="s">
        <v>90</v>
      </c>
      <c r="E191" s="300">
        <v>70</v>
      </c>
      <c r="F191" s="301"/>
      <c r="G191" s="301">
        <f aca="true" t="shared" si="45" ref="G191:G192">E191*F191</f>
        <v>0</v>
      </c>
    </row>
    <row r="192" spans="1:7" s="305" customFormat="1" ht="15" hidden="1" outlineLevel="1">
      <c r="A192" s="304" t="str">
        <f t="shared" si="44"/>
        <v>A.9.1.1.5.S.7.2</v>
      </c>
      <c r="B192" s="298" t="s">
        <v>365</v>
      </c>
      <c r="C192" s="302" t="s">
        <v>1276</v>
      </c>
      <c r="D192" s="303" t="s">
        <v>90</v>
      </c>
      <c r="E192" s="300">
        <v>100</v>
      </c>
      <c r="F192" s="301"/>
      <c r="G192" s="301">
        <f t="shared" si="45"/>
        <v>0</v>
      </c>
    </row>
    <row r="193" spans="1:7" s="642" customFormat="1" ht="63.75" hidden="1" outlineLevel="1">
      <c r="A193" s="98" t="str">
        <f t="shared" si="44"/>
        <v>A.9.1.1.5.S.8</v>
      </c>
      <c r="B193" s="645" t="s">
        <v>216</v>
      </c>
      <c r="C193" s="650" t="s">
        <v>405</v>
      </c>
      <c r="D193" s="647"/>
      <c r="E193" s="640"/>
      <c r="F193" s="641"/>
      <c r="G193" s="641"/>
    </row>
    <row r="194" spans="1:7" s="642" customFormat="1" ht="15" hidden="1" outlineLevel="1">
      <c r="A194" s="98" t="str">
        <f t="shared" si="44"/>
        <v>A.9.1.1.5.S.8.1</v>
      </c>
      <c r="B194" s="645" t="s">
        <v>250</v>
      </c>
      <c r="C194" s="651" t="s">
        <v>125</v>
      </c>
      <c r="D194" s="652" t="s">
        <v>90</v>
      </c>
      <c r="E194" s="640">
        <v>2</v>
      </c>
      <c r="F194" s="641"/>
      <c r="G194" s="641">
        <f aca="true" t="shared" si="46" ref="G194:G195">E194*F194</f>
        <v>0</v>
      </c>
    </row>
    <row r="195" spans="1:7" s="642" customFormat="1" ht="15" hidden="1" outlineLevel="1">
      <c r="A195" s="98" t="str">
        <f t="shared" si="44"/>
        <v>A.9.1.1.5.S.8.2</v>
      </c>
      <c r="B195" s="645" t="s">
        <v>251</v>
      </c>
      <c r="C195" s="651" t="s">
        <v>369</v>
      </c>
      <c r="D195" s="652" t="s">
        <v>90</v>
      </c>
      <c r="E195" s="640">
        <v>4</v>
      </c>
      <c r="F195" s="641"/>
      <c r="G195" s="641">
        <f t="shared" si="46"/>
        <v>0</v>
      </c>
    </row>
    <row r="196" spans="1:7" s="658" customFormat="1" ht="89.25" hidden="1" outlineLevel="1">
      <c r="A196" s="98" t="str">
        <f t="shared" si="44"/>
        <v>A.9.1.1.5.S.9</v>
      </c>
      <c r="B196" s="645" t="s">
        <v>217</v>
      </c>
      <c r="C196" s="651" t="s">
        <v>302</v>
      </c>
      <c r="D196" s="659"/>
      <c r="E196" s="656"/>
      <c r="F196" s="657"/>
      <c r="G196" s="657"/>
    </row>
    <row r="197" spans="1:7" s="109" customFormat="1" ht="15" hidden="1" outlineLevel="1">
      <c r="A197" s="98" t="str">
        <f t="shared" si="44"/>
        <v>A.9.1.1.5.S.9.1</v>
      </c>
      <c r="B197" s="645" t="s">
        <v>309</v>
      </c>
      <c r="C197" s="651" t="s">
        <v>267</v>
      </c>
      <c r="D197" s="123" t="s">
        <v>22</v>
      </c>
      <c r="E197" s="107">
        <v>200</v>
      </c>
      <c r="F197" s="108"/>
      <c r="G197" s="108">
        <f aca="true" t="shared" si="47" ref="G197">E197*F197</f>
        <v>0</v>
      </c>
    </row>
    <row r="198" spans="1:7" s="658" customFormat="1" ht="89.25" hidden="1" outlineLevel="1">
      <c r="A198" s="98" t="str">
        <f t="shared" si="44"/>
        <v>A.9.1.1.5.S.10</v>
      </c>
      <c r="B198" s="645" t="s">
        <v>218</v>
      </c>
      <c r="C198" s="651" t="s">
        <v>589</v>
      </c>
      <c r="D198" s="659"/>
      <c r="E198" s="656"/>
      <c r="F198" s="657"/>
      <c r="G198" s="657"/>
    </row>
    <row r="199" spans="1:7" s="109" customFormat="1" ht="15" hidden="1" outlineLevel="1">
      <c r="A199" s="98" t="str">
        <f t="shared" si="44"/>
        <v>A.9.1.1.5.S.10.1</v>
      </c>
      <c r="B199" s="645" t="s">
        <v>312</v>
      </c>
      <c r="C199" s="651" t="s">
        <v>1264</v>
      </c>
      <c r="D199" s="128" t="s">
        <v>90</v>
      </c>
      <c r="E199" s="107">
        <v>2</v>
      </c>
      <c r="F199" s="108"/>
      <c r="G199" s="108">
        <f aca="true" t="shared" si="48" ref="G199">E199*F199</f>
        <v>0</v>
      </c>
    </row>
    <row r="200" spans="1:7" s="97" customFormat="1" ht="15" collapsed="1">
      <c r="A200" s="90" t="str">
        <f aca="true" t="shared" si="49" ref="A200">B200</f>
        <v>A.9.1.1.7</v>
      </c>
      <c r="B200" s="91" t="s">
        <v>1284</v>
      </c>
      <c r="C200" s="169" t="s">
        <v>119</v>
      </c>
      <c r="D200" s="170"/>
      <c r="E200" s="94"/>
      <c r="F200" s="95"/>
      <c r="G200" s="96"/>
    </row>
    <row r="201" spans="1:7" s="109" customFormat="1" ht="127.5" hidden="1" outlineLevel="1">
      <c r="A201" s="98" t="str">
        <f>""&amp;$B$200&amp;"."&amp;B201&amp;""</f>
        <v>A.9.1.1.7.S.1</v>
      </c>
      <c r="B201" s="139" t="s">
        <v>206</v>
      </c>
      <c r="C201" s="112" t="s">
        <v>234</v>
      </c>
      <c r="D201" s="113"/>
      <c r="E201" s="132"/>
      <c r="F201" s="108"/>
      <c r="G201" s="108"/>
    </row>
    <row r="202" spans="1:7" s="109" customFormat="1" ht="15" hidden="1" outlineLevel="1">
      <c r="A202" s="98" t="str">
        <f aca="true" t="shared" si="50" ref="A202:A207">""&amp;$B$200&amp;"."&amp;B202&amp;""</f>
        <v>A.9.1.1.7.S.1.1</v>
      </c>
      <c r="B202" s="139" t="s">
        <v>226</v>
      </c>
      <c r="C202" s="141" t="s">
        <v>1285</v>
      </c>
      <c r="D202" s="171" t="s">
        <v>22</v>
      </c>
      <c r="E202" s="172">
        <f>E143+E144</f>
        <v>2300</v>
      </c>
      <c r="F202" s="108"/>
      <c r="G202" s="108">
        <f aca="true" t="shared" si="51" ref="G202:G204">E202*F202</f>
        <v>0</v>
      </c>
    </row>
    <row r="203" spans="1:7" s="109" customFormat="1" ht="15" hidden="1" outlineLevel="1">
      <c r="A203" s="98" t="str">
        <f t="shared" si="50"/>
        <v>A.9.1.1.7.S.1.2</v>
      </c>
      <c r="B203" s="139" t="s">
        <v>227</v>
      </c>
      <c r="C203" s="141" t="s">
        <v>267</v>
      </c>
      <c r="D203" s="171" t="s">
        <v>22</v>
      </c>
      <c r="E203" s="172">
        <f>E123</f>
        <v>4392</v>
      </c>
      <c r="F203" s="108"/>
      <c r="G203" s="108">
        <f t="shared" si="51"/>
        <v>0</v>
      </c>
    </row>
    <row r="204" spans="1:7" s="109" customFormat="1" ht="15" hidden="1" outlineLevel="1">
      <c r="A204" s="98" t="str">
        <f t="shared" si="50"/>
        <v>A.9.1.1.7.S.1.3</v>
      </c>
      <c r="B204" s="139" t="s">
        <v>265</v>
      </c>
      <c r="C204" s="141" t="s">
        <v>232</v>
      </c>
      <c r="D204" s="171" t="s">
        <v>22</v>
      </c>
      <c r="E204" s="172">
        <f>E124</f>
        <v>2176</v>
      </c>
      <c r="F204" s="108"/>
      <c r="G204" s="108">
        <f t="shared" si="51"/>
        <v>0</v>
      </c>
    </row>
    <row r="205" spans="1:7" s="109" customFormat="1" ht="153" hidden="1" outlineLevel="1">
      <c r="A205" s="98" t="str">
        <f t="shared" si="50"/>
        <v>A.9.1.1.7.S.2</v>
      </c>
      <c r="B205" s="139" t="s">
        <v>207</v>
      </c>
      <c r="C205" s="142" t="s">
        <v>235</v>
      </c>
      <c r="D205" s="143"/>
      <c r="E205" s="107"/>
      <c r="F205" s="108"/>
      <c r="G205" s="108"/>
    </row>
    <row r="206" spans="1:7" s="109" customFormat="1" ht="15" hidden="1" outlineLevel="1">
      <c r="A206" s="98" t="str">
        <f t="shared" si="50"/>
        <v>A.9.1.1.7.S.2.2</v>
      </c>
      <c r="B206" s="139" t="s">
        <v>261</v>
      </c>
      <c r="C206" s="141" t="s">
        <v>308</v>
      </c>
      <c r="D206" s="171" t="s">
        <v>22</v>
      </c>
      <c r="E206" s="172">
        <f>E126</f>
        <v>741</v>
      </c>
      <c r="F206" s="108"/>
      <c r="G206" s="108">
        <f aca="true" t="shared" si="52" ref="G206:G207">E206*F206</f>
        <v>0</v>
      </c>
    </row>
    <row r="207" spans="1:7" s="109" customFormat="1" ht="102" hidden="1" outlineLevel="1">
      <c r="A207" s="98" t="str">
        <f t="shared" si="50"/>
        <v>A.9.1.1.7.S.3</v>
      </c>
      <c r="B207" s="139" t="s">
        <v>208</v>
      </c>
      <c r="C207" s="112" t="s">
        <v>156</v>
      </c>
      <c r="D207" s="113" t="s">
        <v>22</v>
      </c>
      <c r="E207" s="107">
        <f>E203+E204</f>
        <v>6568</v>
      </c>
      <c r="F207" s="108"/>
      <c r="G207" s="108">
        <f t="shared" si="52"/>
        <v>0</v>
      </c>
    </row>
    <row r="208" spans="1:7" s="97" customFormat="1" ht="15" collapsed="1">
      <c r="A208" s="90" t="str">
        <f aca="true" t="shared" si="53" ref="A208">B208</f>
        <v>A.9.1.1.8</v>
      </c>
      <c r="B208" s="91" t="s">
        <v>1286</v>
      </c>
      <c r="C208" s="169" t="s">
        <v>118</v>
      </c>
      <c r="D208" s="170"/>
      <c r="E208" s="94"/>
      <c r="F208" s="95"/>
      <c r="G208" s="96"/>
    </row>
    <row r="209" spans="1:7" s="109" customFormat="1" ht="63.75" hidden="1" outlineLevel="1">
      <c r="A209" s="98" t="str">
        <f>""&amp;$B$208&amp;"."&amp;B209&amp;""</f>
        <v>A.9.1.1.8.S.1</v>
      </c>
      <c r="B209" s="139" t="s">
        <v>206</v>
      </c>
      <c r="C209" s="112" t="s">
        <v>3328</v>
      </c>
      <c r="D209" s="113"/>
      <c r="E209" s="107"/>
      <c r="F209" s="108"/>
      <c r="G209" s="108"/>
    </row>
    <row r="210" spans="1:7" s="109" customFormat="1" ht="76.5" hidden="1" outlineLevel="1">
      <c r="A210" s="98" t="str">
        <f aca="true" t="shared" si="54" ref="A210:A216">""&amp;$B$208&amp;"."&amp;B210&amp;""</f>
        <v>A.9.1.1.8.S.1.1</v>
      </c>
      <c r="B210" s="139" t="s">
        <v>226</v>
      </c>
      <c r="C210" s="174" t="s">
        <v>182</v>
      </c>
      <c r="D210" s="113" t="s">
        <v>90</v>
      </c>
      <c r="E210" s="107">
        <v>160</v>
      </c>
      <c r="F210" s="108"/>
      <c r="G210" s="108">
        <f aca="true" t="shared" si="55" ref="G210:G216">E210*F210</f>
        <v>0</v>
      </c>
    </row>
    <row r="211" spans="1:7" s="109" customFormat="1" ht="76.5" hidden="1" outlineLevel="1">
      <c r="A211" s="98" t="str">
        <f t="shared" si="54"/>
        <v>A.9.1.1.8.S.1.2</v>
      </c>
      <c r="B211" s="139" t="s">
        <v>227</v>
      </c>
      <c r="C211" s="174" t="s">
        <v>183</v>
      </c>
      <c r="D211" s="113" t="s">
        <v>90</v>
      </c>
      <c r="E211" s="107">
        <v>150</v>
      </c>
      <c r="F211" s="108"/>
      <c r="G211" s="108">
        <f t="shared" si="55"/>
        <v>0</v>
      </c>
    </row>
    <row r="212" spans="1:7" s="109" customFormat="1" ht="63.75" hidden="1" outlineLevel="1">
      <c r="A212" s="98" t="str">
        <f t="shared" si="54"/>
        <v>A.9.1.1.8.S.2</v>
      </c>
      <c r="B212" s="139" t="s">
        <v>207</v>
      </c>
      <c r="C212" s="175" t="s">
        <v>3206</v>
      </c>
      <c r="D212" s="148"/>
      <c r="E212" s="130"/>
      <c r="F212" s="108"/>
      <c r="G212" s="108"/>
    </row>
    <row r="213" spans="1:7" s="109" customFormat="1" ht="38.25" hidden="1" outlineLevel="1">
      <c r="A213" s="98" t="str">
        <f t="shared" si="54"/>
        <v>A.9.1.1.8.S.2.1</v>
      </c>
      <c r="B213" s="139" t="s">
        <v>228</v>
      </c>
      <c r="C213" s="176" t="s">
        <v>388</v>
      </c>
      <c r="D213" s="119" t="s">
        <v>90</v>
      </c>
      <c r="E213" s="107">
        <v>160</v>
      </c>
      <c r="F213" s="108"/>
      <c r="G213" s="108">
        <f t="shared" si="55"/>
        <v>0</v>
      </c>
    </row>
    <row r="214" spans="1:7" s="109" customFormat="1" ht="38.25" hidden="1" outlineLevel="1">
      <c r="A214" s="98" t="str">
        <f t="shared" si="54"/>
        <v>A.9.1.1.8.S.2.2</v>
      </c>
      <c r="B214" s="139" t="s">
        <v>261</v>
      </c>
      <c r="C214" s="176" t="s">
        <v>389</v>
      </c>
      <c r="D214" s="119" t="s">
        <v>90</v>
      </c>
      <c r="E214" s="107">
        <v>150</v>
      </c>
      <c r="F214" s="108"/>
      <c r="G214" s="108">
        <f t="shared" si="55"/>
        <v>0</v>
      </c>
    </row>
    <row r="215" spans="1:7" s="109" customFormat="1" ht="38.25" hidden="1" outlineLevel="1">
      <c r="A215" s="98" t="str">
        <f t="shared" si="54"/>
        <v>A.9.1.1.8.S.2.3</v>
      </c>
      <c r="B215" s="139" t="s">
        <v>367</v>
      </c>
      <c r="C215" s="176" t="s">
        <v>390</v>
      </c>
      <c r="D215" s="119" t="s">
        <v>90</v>
      </c>
      <c r="E215" s="107">
        <v>100</v>
      </c>
      <c r="F215" s="108"/>
      <c r="G215" s="108">
        <f t="shared" si="55"/>
        <v>0</v>
      </c>
    </row>
    <row r="216" spans="1:7" s="109" customFormat="1" ht="204" hidden="1" outlineLevel="1">
      <c r="A216" s="98" t="str">
        <f t="shared" si="54"/>
        <v>A.9.1.1.8.S.3</v>
      </c>
      <c r="B216" s="139" t="s">
        <v>208</v>
      </c>
      <c r="C216" s="120" t="s">
        <v>3333</v>
      </c>
      <c r="D216" s="119" t="s">
        <v>90</v>
      </c>
      <c r="E216" s="107">
        <v>310</v>
      </c>
      <c r="F216" s="108"/>
      <c r="G216" s="108">
        <f t="shared" si="55"/>
        <v>0</v>
      </c>
    </row>
    <row r="217" spans="1:7" s="97" customFormat="1" ht="15" collapsed="1">
      <c r="A217" s="90" t="str">
        <f aca="true" t="shared" si="56" ref="A217">B217</f>
        <v>A.9.1.1.9</v>
      </c>
      <c r="B217" s="91" t="s">
        <v>1287</v>
      </c>
      <c r="C217" s="92" t="s">
        <v>21</v>
      </c>
      <c r="D217" s="93"/>
      <c r="E217" s="94"/>
      <c r="F217" s="95"/>
      <c r="G217" s="96"/>
    </row>
    <row r="218" spans="1:7" s="104" customFormat="1" ht="15" hidden="1" outlineLevel="1">
      <c r="A218" s="98" t="str">
        <f>""&amp;$B$217&amp;"."&amp;B218&amp;""</f>
        <v>A.9.1.1.9.S.1</v>
      </c>
      <c r="B218" s="139" t="s">
        <v>206</v>
      </c>
      <c r="C218" s="100" t="s">
        <v>210</v>
      </c>
      <c r="D218" s="101"/>
      <c r="E218" s="102"/>
      <c r="F218" s="103"/>
      <c r="G218" s="103"/>
    </row>
    <row r="219" spans="1:7" s="109" customFormat="1" ht="127.5" hidden="1" outlineLevel="1">
      <c r="A219" s="98" t="str">
        <f aca="true" t="shared" si="57" ref="A219:A245">""&amp;$B$217&amp;"."&amp;B219&amp;""</f>
        <v>A.9.1.1.9.S.2</v>
      </c>
      <c r="B219" s="139" t="s">
        <v>207</v>
      </c>
      <c r="C219" s="105" t="s">
        <v>3490</v>
      </c>
      <c r="D219" s="114"/>
      <c r="E219" s="107"/>
      <c r="F219" s="108"/>
      <c r="G219" s="108"/>
    </row>
    <row r="220" spans="1:7" s="109" customFormat="1" ht="15" hidden="1" outlineLevel="1">
      <c r="A220" s="98" t="str">
        <f t="shared" si="57"/>
        <v>A.9.1.1.9.S.2.1</v>
      </c>
      <c r="B220" s="139" t="s">
        <v>228</v>
      </c>
      <c r="C220" s="105" t="s">
        <v>413</v>
      </c>
      <c r="D220" s="177" t="s">
        <v>90</v>
      </c>
      <c r="E220" s="107">
        <v>20</v>
      </c>
      <c r="F220" s="178"/>
      <c r="G220" s="108">
        <f aca="true" t="shared" si="58" ref="G220:G245">E220*F220</f>
        <v>0</v>
      </c>
    </row>
    <row r="221" spans="1:7" s="109" customFormat="1" ht="15" hidden="1" outlineLevel="1">
      <c r="A221" s="98" t="str">
        <f t="shared" si="57"/>
        <v>A.9.1.1.9.S.2.2</v>
      </c>
      <c r="B221" s="139" t="s">
        <v>261</v>
      </c>
      <c r="C221" s="105" t="s">
        <v>128</v>
      </c>
      <c r="D221" s="177" t="s">
        <v>90</v>
      </c>
      <c r="E221" s="107">
        <v>20</v>
      </c>
      <c r="F221" s="178"/>
      <c r="G221" s="108">
        <f t="shared" si="58"/>
        <v>0</v>
      </c>
    </row>
    <row r="222" spans="1:7" s="109" customFormat="1" ht="114.75" hidden="1" outlineLevel="1">
      <c r="A222" s="98" t="str">
        <f t="shared" si="57"/>
        <v>A.9.1.1.9.S.3</v>
      </c>
      <c r="B222" s="139" t="s">
        <v>208</v>
      </c>
      <c r="C222" s="105" t="s">
        <v>456</v>
      </c>
      <c r="D222" s="177"/>
      <c r="E222" s="107"/>
      <c r="F222" s="178"/>
      <c r="G222" s="178"/>
    </row>
    <row r="223" spans="1:7" s="109" customFormat="1" ht="15" hidden="1" outlineLevel="1">
      <c r="A223" s="98" t="str">
        <f t="shared" si="57"/>
        <v>A.9.1.1.9.S.3.1</v>
      </c>
      <c r="B223" s="139" t="s">
        <v>244</v>
      </c>
      <c r="C223" s="105" t="s">
        <v>414</v>
      </c>
      <c r="D223" s="180" t="s">
        <v>22</v>
      </c>
      <c r="E223" s="107">
        <v>200</v>
      </c>
      <c r="F223" s="178"/>
      <c r="G223" s="108">
        <f t="shared" si="58"/>
        <v>0</v>
      </c>
    </row>
    <row r="224" spans="1:7" s="109" customFormat="1" ht="15" hidden="1" outlineLevel="1">
      <c r="A224" s="98" t="str">
        <f t="shared" si="57"/>
        <v>A.9.1.1.9.S.3.2</v>
      </c>
      <c r="B224" s="139" t="s">
        <v>245</v>
      </c>
      <c r="C224" s="105" t="s">
        <v>129</v>
      </c>
      <c r="D224" s="180" t="s">
        <v>22</v>
      </c>
      <c r="E224" s="107">
        <v>200</v>
      </c>
      <c r="F224" s="178"/>
      <c r="G224" s="108">
        <f t="shared" si="58"/>
        <v>0</v>
      </c>
    </row>
    <row r="225" spans="1:7" s="109" customFormat="1" ht="15" hidden="1" outlineLevel="1">
      <c r="A225" s="98" t="str">
        <f t="shared" si="57"/>
        <v>A.9.1.1.9.S.3.3</v>
      </c>
      <c r="B225" s="139" t="s">
        <v>246</v>
      </c>
      <c r="C225" s="105" t="s">
        <v>130</v>
      </c>
      <c r="D225" s="180" t="s">
        <v>22</v>
      </c>
      <c r="E225" s="107">
        <v>200</v>
      </c>
      <c r="F225" s="178"/>
      <c r="G225" s="108">
        <f t="shared" si="58"/>
        <v>0</v>
      </c>
    </row>
    <row r="226" spans="1:7" s="109" customFormat="1" ht="140.25" hidden="1" outlineLevel="1">
      <c r="A226" s="98" t="str">
        <f t="shared" si="57"/>
        <v>A.9.1.1.9.S.4</v>
      </c>
      <c r="B226" s="139" t="s">
        <v>209</v>
      </c>
      <c r="C226" s="105" t="s">
        <v>3207</v>
      </c>
      <c r="D226" s="177" t="s">
        <v>91</v>
      </c>
      <c r="E226" s="107">
        <v>90</v>
      </c>
      <c r="F226" s="178"/>
      <c r="G226" s="108">
        <f t="shared" si="58"/>
        <v>0</v>
      </c>
    </row>
    <row r="227" spans="1:7" s="109" customFormat="1" ht="114.75" hidden="1" outlineLevel="1">
      <c r="A227" s="98" t="str">
        <f t="shared" si="57"/>
        <v>A.9.1.1.9.S.5</v>
      </c>
      <c r="B227" s="139" t="s">
        <v>213</v>
      </c>
      <c r="C227" s="105" t="s">
        <v>3208</v>
      </c>
      <c r="D227" s="177" t="s">
        <v>91</v>
      </c>
      <c r="E227" s="107">
        <v>25</v>
      </c>
      <c r="F227" s="178"/>
      <c r="G227" s="108">
        <f t="shared" si="58"/>
        <v>0</v>
      </c>
    </row>
    <row r="228" spans="1:7" s="109" customFormat="1" ht="102" hidden="1" outlineLevel="1">
      <c r="A228" s="98" t="str">
        <f t="shared" si="57"/>
        <v>A.9.1.1.9.S.6</v>
      </c>
      <c r="B228" s="139" t="s">
        <v>214</v>
      </c>
      <c r="C228" s="105" t="s">
        <v>445</v>
      </c>
      <c r="D228" s="177" t="s">
        <v>91</v>
      </c>
      <c r="E228" s="107">
        <f>E94+E95</f>
        <v>4</v>
      </c>
      <c r="F228" s="178"/>
      <c r="G228" s="108">
        <f t="shared" si="58"/>
        <v>0</v>
      </c>
    </row>
    <row r="229" spans="1:7" s="109" customFormat="1" ht="153" hidden="1" outlineLevel="1">
      <c r="A229" s="98" t="str">
        <f t="shared" si="57"/>
        <v>A.9.1.1.9.S.7</v>
      </c>
      <c r="B229" s="139" t="s">
        <v>215</v>
      </c>
      <c r="C229" s="112" t="s">
        <v>2846</v>
      </c>
      <c r="D229" s="177" t="s">
        <v>91</v>
      </c>
      <c r="E229" s="107">
        <v>90</v>
      </c>
      <c r="F229" s="178"/>
      <c r="G229" s="108">
        <f t="shared" si="58"/>
        <v>0</v>
      </c>
    </row>
    <row r="230" spans="1:7" s="109" customFormat="1" ht="89.25" hidden="1" outlineLevel="1">
      <c r="A230" s="98" t="str">
        <f t="shared" si="57"/>
        <v>A.9.1.1.9.S.8</v>
      </c>
      <c r="B230" s="139" t="s">
        <v>216</v>
      </c>
      <c r="C230" s="112" t="s">
        <v>3209</v>
      </c>
      <c r="D230" s="143" t="s">
        <v>22</v>
      </c>
      <c r="E230" s="107">
        <v>1800</v>
      </c>
      <c r="F230" s="108"/>
      <c r="G230" s="108">
        <f>E230*F230</f>
        <v>0</v>
      </c>
    </row>
    <row r="231" spans="1:7" s="109" customFormat="1" ht="127.5" hidden="1" outlineLevel="1">
      <c r="A231" s="98" t="str">
        <f t="shared" si="57"/>
        <v>A.9.1.1.9.S.9</v>
      </c>
      <c r="B231" s="139" t="s">
        <v>217</v>
      </c>
      <c r="C231" s="105" t="s">
        <v>3210</v>
      </c>
      <c r="D231" s="143" t="s">
        <v>22</v>
      </c>
      <c r="E231" s="107">
        <v>250</v>
      </c>
      <c r="F231" s="108"/>
      <c r="G231" s="108">
        <f>E231*F231</f>
        <v>0</v>
      </c>
    </row>
    <row r="232" spans="1:7" s="109" customFormat="1" ht="127.5" hidden="1" outlineLevel="1">
      <c r="A232" s="98" t="str">
        <f t="shared" si="57"/>
        <v>A.9.1.1.9.S.10</v>
      </c>
      <c r="B232" s="139" t="s">
        <v>218</v>
      </c>
      <c r="C232" s="112" t="s">
        <v>444</v>
      </c>
      <c r="D232" s="179" t="s">
        <v>22</v>
      </c>
      <c r="E232" s="107">
        <v>2050</v>
      </c>
      <c r="F232" s="178"/>
      <c r="G232" s="108">
        <f t="shared" si="58"/>
        <v>0</v>
      </c>
    </row>
    <row r="233" spans="1:7" s="109" customFormat="1" ht="51" hidden="1" outlineLevel="1">
      <c r="A233" s="98" t="str">
        <f t="shared" si="57"/>
        <v>A.9.1.1.9.S.11</v>
      </c>
      <c r="B233" s="139" t="s">
        <v>219</v>
      </c>
      <c r="C233" s="112" t="s">
        <v>180</v>
      </c>
      <c r="D233" s="180" t="s">
        <v>22</v>
      </c>
      <c r="E233" s="107">
        <f>E202+E203+E204</f>
        <v>8868</v>
      </c>
      <c r="F233" s="178"/>
      <c r="G233" s="108">
        <f t="shared" si="58"/>
        <v>0</v>
      </c>
    </row>
    <row r="234" spans="1:7" s="109" customFormat="1" ht="76.5" hidden="1" outlineLevel="1">
      <c r="A234" s="98" t="str">
        <f t="shared" si="57"/>
        <v>A.9.1.1.9.S.12</v>
      </c>
      <c r="B234" s="139" t="s">
        <v>220</v>
      </c>
      <c r="C234" s="112" t="s">
        <v>23</v>
      </c>
      <c r="D234" s="177" t="s">
        <v>91</v>
      </c>
      <c r="E234" s="107">
        <v>1</v>
      </c>
      <c r="F234" s="178"/>
      <c r="G234" s="108">
        <f t="shared" si="58"/>
        <v>0</v>
      </c>
    </row>
    <row r="235" spans="1:7" s="109" customFormat="1" ht="51" hidden="1" outlineLevel="1">
      <c r="A235" s="98" t="str">
        <f t="shared" si="57"/>
        <v>A.9.1.1.9.S.13</v>
      </c>
      <c r="B235" s="139" t="s">
        <v>221</v>
      </c>
      <c r="C235" s="182" t="s">
        <v>154</v>
      </c>
      <c r="D235" s="177" t="s">
        <v>91</v>
      </c>
      <c r="E235" s="107">
        <v>1</v>
      </c>
      <c r="F235" s="178"/>
      <c r="G235" s="108">
        <f t="shared" si="58"/>
        <v>0</v>
      </c>
    </row>
    <row r="236" spans="1:7" s="109" customFormat="1" ht="63.75" hidden="1" outlineLevel="1">
      <c r="A236" s="98" t="str">
        <f t="shared" si="57"/>
        <v>A.9.1.1.9.S.14</v>
      </c>
      <c r="B236" s="139" t="s">
        <v>222</v>
      </c>
      <c r="C236" s="127" t="s">
        <v>84</v>
      </c>
      <c r="D236" s="180"/>
      <c r="E236" s="107"/>
      <c r="F236" s="178"/>
      <c r="G236" s="178"/>
    </row>
    <row r="237" spans="1:7" s="109" customFormat="1" ht="15" hidden="1" outlineLevel="1">
      <c r="A237" s="98" t="str">
        <f t="shared" si="57"/>
        <v>A.9.1.1.9.S.14.1</v>
      </c>
      <c r="B237" s="139" t="s">
        <v>406</v>
      </c>
      <c r="C237" s="127" t="s">
        <v>85</v>
      </c>
      <c r="D237" s="180" t="s">
        <v>22</v>
      </c>
      <c r="E237" s="107">
        <v>2400</v>
      </c>
      <c r="F237" s="178"/>
      <c r="G237" s="108">
        <f t="shared" si="58"/>
        <v>0</v>
      </c>
    </row>
    <row r="238" spans="1:7" s="109" customFormat="1" ht="25.5" hidden="1" outlineLevel="1">
      <c r="A238" s="98" t="str">
        <f t="shared" si="57"/>
        <v>A.9.1.1.9.S.14.2</v>
      </c>
      <c r="B238" s="139" t="s">
        <v>407</v>
      </c>
      <c r="C238" s="127" t="s">
        <v>86</v>
      </c>
      <c r="D238" s="180" t="s">
        <v>90</v>
      </c>
      <c r="E238" s="107">
        <v>20</v>
      </c>
      <c r="F238" s="178"/>
      <c r="G238" s="108">
        <f t="shared" si="58"/>
        <v>0</v>
      </c>
    </row>
    <row r="239" spans="1:7" s="109" customFormat="1" ht="153" hidden="1" outlineLevel="1">
      <c r="A239" s="98" t="str">
        <f t="shared" si="57"/>
        <v>A.9.1.1.9.S.15</v>
      </c>
      <c r="B239" s="139" t="s">
        <v>223</v>
      </c>
      <c r="C239" s="183" t="s">
        <v>3540</v>
      </c>
      <c r="D239" s="184"/>
      <c r="E239" s="107"/>
      <c r="F239" s="178"/>
      <c r="G239" s="178"/>
    </row>
    <row r="240" spans="1:7" s="109" customFormat="1" ht="15" hidden="1" outlineLevel="1">
      <c r="A240" s="98" t="str">
        <f t="shared" si="57"/>
        <v>A.9.1.1.9.S.15.1</v>
      </c>
      <c r="B240" s="139" t="s">
        <v>441</v>
      </c>
      <c r="C240" s="185" t="s">
        <v>268</v>
      </c>
      <c r="D240" s="177" t="s">
        <v>90</v>
      </c>
      <c r="E240" s="107">
        <v>20</v>
      </c>
      <c r="F240" s="178"/>
      <c r="G240" s="108">
        <f t="shared" si="58"/>
        <v>0</v>
      </c>
    </row>
    <row r="241" spans="1:7" s="109" customFormat="1" ht="15" hidden="1" outlineLevel="1">
      <c r="A241" s="98" t="str">
        <f t="shared" si="57"/>
        <v>A.9.1.1.9.S.15.2</v>
      </c>
      <c r="B241" s="139" t="s">
        <v>442</v>
      </c>
      <c r="C241" s="186" t="s">
        <v>269</v>
      </c>
      <c r="D241" s="177" t="s">
        <v>90</v>
      </c>
      <c r="E241" s="107">
        <v>1</v>
      </c>
      <c r="F241" s="178"/>
      <c r="G241" s="108">
        <f t="shared" si="58"/>
        <v>0</v>
      </c>
    </row>
    <row r="242" spans="1:7" s="109" customFormat="1" ht="15" hidden="1" outlineLevel="1">
      <c r="A242" s="98" t="str">
        <f t="shared" si="57"/>
        <v>A.9.1.1.9.S.15.3</v>
      </c>
      <c r="B242" s="139" t="s">
        <v>1055</v>
      </c>
      <c r="C242" s="185" t="s">
        <v>270</v>
      </c>
      <c r="D242" s="177" t="s">
        <v>90</v>
      </c>
      <c r="E242" s="107">
        <v>1</v>
      </c>
      <c r="F242" s="178"/>
      <c r="G242" s="108">
        <f t="shared" si="58"/>
        <v>0</v>
      </c>
    </row>
    <row r="243" spans="1:7" s="109" customFormat="1" ht="51" hidden="1" outlineLevel="1">
      <c r="A243" s="98" t="str">
        <f t="shared" si="57"/>
        <v>A.9.1.1.9.S.16</v>
      </c>
      <c r="B243" s="139" t="s">
        <v>224</v>
      </c>
      <c r="C243" s="187" t="s">
        <v>3211</v>
      </c>
      <c r="D243" s="188" t="s">
        <v>24</v>
      </c>
      <c r="E243" s="107">
        <v>100</v>
      </c>
      <c r="F243" s="178"/>
      <c r="G243" s="108">
        <f t="shared" si="58"/>
        <v>0</v>
      </c>
    </row>
    <row r="244" spans="1:7" s="109" customFormat="1" ht="76.5" hidden="1" outlineLevel="1">
      <c r="A244" s="98" t="str">
        <f t="shared" si="57"/>
        <v>A.9.1.1.9.S.17</v>
      </c>
      <c r="B244" s="139" t="s">
        <v>225</v>
      </c>
      <c r="C244" s="187" t="s">
        <v>398</v>
      </c>
      <c r="D244" s="188" t="s">
        <v>155</v>
      </c>
      <c r="E244" s="107">
        <v>80</v>
      </c>
      <c r="F244" s="178"/>
      <c r="G244" s="108">
        <f t="shared" si="58"/>
        <v>0</v>
      </c>
    </row>
    <row r="245" spans="1:7" s="109" customFormat="1" ht="216.75" hidden="1" outlineLevel="1">
      <c r="A245" s="98" t="str">
        <f t="shared" si="57"/>
        <v>A.9.1.1.9.S.18</v>
      </c>
      <c r="B245" s="139" t="s">
        <v>259</v>
      </c>
      <c r="C245" s="532" t="s">
        <v>3231</v>
      </c>
      <c r="D245" s="177" t="s">
        <v>91</v>
      </c>
      <c r="E245" s="107">
        <v>1</v>
      </c>
      <c r="F245" s="178"/>
      <c r="G245" s="108">
        <f t="shared" si="58"/>
        <v>0</v>
      </c>
    </row>
    <row r="246" spans="1:7" s="531" customFormat="1" ht="178.5" hidden="1" outlineLevel="1">
      <c r="A246" s="98" t="str">
        <f aca="true" t="shared" si="59" ref="A246:A247">""&amp;$B$217&amp;"."&amp;B246&amp;""</f>
        <v>A.9.1.1.9.S.19</v>
      </c>
      <c r="B246" s="139" t="s">
        <v>332</v>
      </c>
      <c r="C246" s="533" t="s">
        <v>3232</v>
      </c>
      <c r="D246" s="177" t="s">
        <v>91</v>
      </c>
      <c r="E246" s="107">
        <v>1</v>
      </c>
      <c r="F246" s="178"/>
      <c r="G246" s="108">
        <f aca="true" t="shared" si="60" ref="G246:G247">E246*F246</f>
        <v>0</v>
      </c>
    </row>
    <row r="247" spans="1:7" s="531" customFormat="1" ht="127.5" hidden="1" outlineLevel="1">
      <c r="A247" s="98" t="str">
        <f t="shared" si="59"/>
        <v>A.9.1.1.9.S.20</v>
      </c>
      <c r="B247" s="139" t="s">
        <v>333</v>
      </c>
      <c r="C247" s="532" t="s">
        <v>3233</v>
      </c>
      <c r="D247" s="177" t="s">
        <v>91</v>
      </c>
      <c r="E247" s="107">
        <v>1</v>
      </c>
      <c r="F247" s="178"/>
      <c r="G247" s="108">
        <f t="shared" si="60"/>
        <v>0</v>
      </c>
    </row>
    <row r="248" spans="1:7" s="89" customFormat="1" ht="15" collapsed="1">
      <c r="A248" s="82" t="str">
        <f aca="true" t="shared" si="61" ref="A248:A249">B248</f>
        <v>A.9.1.2</v>
      </c>
      <c r="B248" s="83" t="s">
        <v>1288</v>
      </c>
      <c r="C248" s="84" t="s">
        <v>1411</v>
      </c>
      <c r="D248" s="189"/>
      <c r="E248" s="86"/>
      <c r="F248" s="87"/>
      <c r="G248" s="88"/>
    </row>
    <row r="249" spans="1:7" s="97" customFormat="1" ht="15">
      <c r="A249" s="90" t="str">
        <f t="shared" si="61"/>
        <v>A.9.1.2.1</v>
      </c>
      <c r="B249" s="91" t="s">
        <v>1289</v>
      </c>
      <c r="C249" s="92" t="s">
        <v>17</v>
      </c>
      <c r="D249" s="93"/>
      <c r="E249" s="94"/>
      <c r="F249" s="95"/>
      <c r="G249" s="96"/>
    </row>
    <row r="250" spans="1:7" s="109" customFormat="1" ht="165.75" hidden="1" outlineLevel="1">
      <c r="A250" s="98" t="str">
        <f>""&amp;B249&amp;"."&amp;B250&amp;""</f>
        <v>A.9.1.2.1.S.1</v>
      </c>
      <c r="B250" s="99" t="s">
        <v>206</v>
      </c>
      <c r="C250" s="535" t="s">
        <v>3229</v>
      </c>
      <c r="D250" s="106" t="s">
        <v>91</v>
      </c>
      <c r="E250" s="107">
        <v>1</v>
      </c>
      <c r="F250" s="108"/>
      <c r="G250" s="108">
        <f aca="true" t="shared" si="62" ref="G250:G253">E250*F250</f>
        <v>0</v>
      </c>
    </row>
    <row r="251" spans="1:7" s="109" customFormat="1" ht="63.75" hidden="1" outlineLevel="1">
      <c r="A251" s="98" t="str">
        <f>""&amp;B249&amp;"."&amp;B251&amp;""</f>
        <v>A.9.1.2.1.S.2</v>
      </c>
      <c r="B251" s="99" t="s">
        <v>207</v>
      </c>
      <c r="C251" s="111" t="s">
        <v>443</v>
      </c>
      <c r="D251" s="106" t="s">
        <v>91</v>
      </c>
      <c r="E251" s="107">
        <v>1</v>
      </c>
      <c r="F251" s="108"/>
      <c r="G251" s="108">
        <f t="shared" si="62"/>
        <v>0</v>
      </c>
    </row>
    <row r="252" spans="1:7" s="109" customFormat="1" ht="76.5" hidden="1" outlineLevel="1">
      <c r="A252" s="98" t="str">
        <f>""&amp;A249&amp;"."&amp;B252&amp;""</f>
        <v>A.9.1.2.1.S.3</v>
      </c>
      <c r="B252" s="99" t="s">
        <v>208</v>
      </c>
      <c r="C252" s="152" t="s">
        <v>189</v>
      </c>
      <c r="D252" s="114" t="s">
        <v>25</v>
      </c>
      <c r="E252" s="107">
        <v>192</v>
      </c>
      <c r="F252" s="108"/>
      <c r="G252" s="108">
        <f t="shared" si="62"/>
        <v>0</v>
      </c>
    </row>
    <row r="253" spans="1:7" s="109" customFormat="1" ht="38.25" hidden="1" outlineLevel="1">
      <c r="A253" s="98" t="str">
        <f>""&amp;A249&amp;"."&amp;B253&amp;""</f>
        <v>A.9.1.2.1.S.4</v>
      </c>
      <c r="B253" s="99" t="s">
        <v>209</v>
      </c>
      <c r="C253" s="152" t="s">
        <v>2908</v>
      </c>
      <c r="D253" s="114" t="s">
        <v>22</v>
      </c>
      <c r="E253" s="107">
        <v>30</v>
      </c>
      <c r="F253" s="108"/>
      <c r="G253" s="108">
        <f t="shared" si="62"/>
        <v>0</v>
      </c>
    </row>
    <row r="254" spans="1:7" s="97" customFormat="1" ht="15" collapsed="1">
      <c r="A254" s="90" t="str">
        <f aca="true" t="shared" si="63" ref="A254">B254</f>
        <v>A.9.1.2.2</v>
      </c>
      <c r="B254" s="91" t="s">
        <v>1290</v>
      </c>
      <c r="C254" s="92" t="s">
        <v>18</v>
      </c>
      <c r="D254" s="93"/>
      <c r="E254" s="94"/>
      <c r="F254" s="95"/>
      <c r="G254" s="96"/>
    </row>
    <row r="255" spans="1:7" s="109" customFormat="1" ht="165.75" hidden="1" outlineLevel="1">
      <c r="A255" s="98" t="str">
        <f>""&amp;B254&amp;"."&amp;B255&amp;""</f>
        <v>A.9.1.2.2.S.1</v>
      </c>
      <c r="B255" s="139" t="s">
        <v>206</v>
      </c>
      <c r="C255" s="152" t="s">
        <v>2770</v>
      </c>
      <c r="D255" s="123" t="s">
        <v>24</v>
      </c>
      <c r="E255" s="107">
        <v>530</v>
      </c>
      <c r="F255" s="108"/>
      <c r="G255" s="108">
        <f aca="true" t="shared" si="64" ref="G255:G259">E255*F255</f>
        <v>0</v>
      </c>
    </row>
    <row r="256" spans="1:7" s="109" customFormat="1" ht="89.25" hidden="1" outlineLevel="1">
      <c r="A256" s="98" t="str">
        <f>""&amp;B254&amp;"."&amp;B256&amp;""</f>
        <v>A.9.1.2.2.S.2</v>
      </c>
      <c r="B256" s="139" t="s">
        <v>207</v>
      </c>
      <c r="C256" s="152" t="s">
        <v>2872</v>
      </c>
      <c r="D256" s="123" t="s">
        <v>24</v>
      </c>
      <c r="E256" s="107">
        <v>2</v>
      </c>
      <c r="F256" s="108"/>
      <c r="G256" s="108">
        <f t="shared" si="64"/>
        <v>0</v>
      </c>
    </row>
    <row r="257" spans="1:7" s="109" customFormat="1" ht="51" hidden="1" outlineLevel="1">
      <c r="A257" s="98" t="str">
        <f>""&amp;B254&amp;"."&amp;B257&amp;""</f>
        <v>A.9.1.2.2.S.3</v>
      </c>
      <c r="B257" s="139" t="s">
        <v>208</v>
      </c>
      <c r="C257" s="129" t="s">
        <v>2883</v>
      </c>
      <c r="D257" s="123" t="s">
        <v>24</v>
      </c>
      <c r="E257" s="107">
        <v>43</v>
      </c>
      <c r="F257" s="108"/>
      <c r="G257" s="108">
        <f t="shared" si="64"/>
        <v>0</v>
      </c>
    </row>
    <row r="258" spans="1:7" s="109" customFormat="1" ht="89.25" hidden="1" outlineLevel="1">
      <c r="A258" s="98" t="str">
        <f>""&amp;B254&amp;"."&amp;B258&amp;""</f>
        <v>A.9.1.2.2.S.4</v>
      </c>
      <c r="B258" s="139" t="s">
        <v>209</v>
      </c>
      <c r="C258" s="112" t="s">
        <v>2852</v>
      </c>
      <c r="D258" s="123" t="s">
        <v>24</v>
      </c>
      <c r="E258" s="107">
        <v>11</v>
      </c>
      <c r="F258" s="108"/>
      <c r="G258" s="108">
        <f t="shared" si="64"/>
        <v>0</v>
      </c>
    </row>
    <row r="259" spans="1:7" s="109" customFormat="1" ht="89.25" hidden="1" outlineLevel="1">
      <c r="A259" s="98" t="str">
        <f>""&amp;B254&amp;"."&amp;B259&amp;""</f>
        <v>A.9.1.2.2.S.5</v>
      </c>
      <c r="B259" s="139" t="s">
        <v>213</v>
      </c>
      <c r="C259" s="129" t="s">
        <v>236</v>
      </c>
      <c r="D259" s="128" t="s">
        <v>24</v>
      </c>
      <c r="E259" s="107">
        <v>530</v>
      </c>
      <c r="F259" s="131"/>
      <c r="G259" s="108">
        <f t="shared" si="64"/>
        <v>0</v>
      </c>
    </row>
    <row r="260" spans="1:7" s="109" customFormat="1" ht="114.75" hidden="1" outlineLevel="1">
      <c r="A260" s="98" t="str">
        <f>""&amp;B254&amp;"."&amp;B260&amp;""</f>
        <v>A.9.1.2.2.S.6</v>
      </c>
      <c r="B260" s="139" t="s">
        <v>214</v>
      </c>
      <c r="C260" s="152" t="s">
        <v>3523</v>
      </c>
      <c r="D260" s="123"/>
      <c r="E260" s="107"/>
      <c r="F260" s="108"/>
      <c r="G260" s="108"/>
    </row>
    <row r="261" spans="1:7" s="109" customFormat="1" ht="15" hidden="1" outlineLevel="1">
      <c r="A261" s="98" t="str">
        <f>""&amp;B254&amp;"."&amp;B261&amp;""</f>
        <v>A.9.1.2.2.S.6.1</v>
      </c>
      <c r="B261" s="139" t="s">
        <v>319</v>
      </c>
      <c r="C261" s="152" t="s">
        <v>96</v>
      </c>
      <c r="D261" s="123" t="s">
        <v>25</v>
      </c>
      <c r="E261" s="107">
        <v>50</v>
      </c>
      <c r="F261" s="108"/>
      <c r="G261" s="108">
        <f aca="true" t="shared" si="65" ref="G261:G262">E261*F261</f>
        <v>0</v>
      </c>
    </row>
    <row r="262" spans="1:7" s="109" customFormat="1" ht="15" hidden="1" outlineLevel="1">
      <c r="A262" s="98" t="str">
        <f>""&amp;B254&amp;"."&amp;B262&amp;""</f>
        <v>A.9.1.2.2.S.6.2</v>
      </c>
      <c r="B262" s="139" t="s">
        <v>320</v>
      </c>
      <c r="C262" s="152" t="s">
        <v>399</v>
      </c>
      <c r="D262" s="123" t="s">
        <v>90</v>
      </c>
      <c r="E262" s="107">
        <v>5</v>
      </c>
      <c r="F262" s="108"/>
      <c r="G262" s="108">
        <f t="shared" si="65"/>
        <v>0</v>
      </c>
    </row>
    <row r="263" spans="1:7" s="97" customFormat="1" ht="15" collapsed="1">
      <c r="A263" s="90" t="str">
        <f aca="true" t="shared" si="66" ref="A263">B263</f>
        <v>A.9.1.2.3</v>
      </c>
      <c r="B263" s="91" t="s">
        <v>1291</v>
      </c>
      <c r="C263" s="92" t="s">
        <v>19</v>
      </c>
      <c r="D263" s="93"/>
      <c r="E263" s="94"/>
      <c r="F263" s="95"/>
      <c r="G263" s="96"/>
    </row>
    <row r="264" spans="1:7" s="109" customFormat="1" ht="76.5" hidden="1" outlineLevel="1">
      <c r="A264" s="98" t="str">
        <f>""&amp;B263&amp;"."&amp;B264&amp;""</f>
        <v>A.9.1.2.3.S.1</v>
      </c>
      <c r="B264" s="139" t="s">
        <v>206</v>
      </c>
      <c r="C264" s="152" t="s">
        <v>99</v>
      </c>
      <c r="D264" s="123" t="s">
        <v>24</v>
      </c>
      <c r="E264" s="107">
        <v>2.5</v>
      </c>
      <c r="F264" s="108"/>
      <c r="G264" s="108">
        <f aca="true" t="shared" si="67" ref="G264">E264*F264</f>
        <v>0</v>
      </c>
    </row>
    <row r="265" spans="1:7" s="109" customFormat="1" ht="63.75" hidden="1" outlineLevel="1">
      <c r="A265" s="98" t="str">
        <f>""&amp;B263&amp;"."&amp;B265&amp;""</f>
        <v>A.9.1.2.3.S.2</v>
      </c>
      <c r="B265" s="139" t="s">
        <v>207</v>
      </c>
      <c r="C265" s="152" t="s">
        <v>1292</v>
      </c>
      <c r="D265" s="123"/>
      <c r="E265" s="107"/>
      <c r="F265" s="108"/>
      <c r="G265" s="108"/>
    </row>
    <row r="266" spans="1:7" s="109" customFormat="1" ht="15" hidden="1" outlineLevel="1">
      <c r="A266" s="98" t="str">
        <f>""&amp;B263&amp;"."&amp;B266&amp;""</f>
        <v>A.9.1.2.3.S.2.1</v>
      </c>
      <c r="B266" s="139" t="s">
        <v>228</v>
      </c>
      <c r="C266" s="306" t="s">
        <v>1293</v>
      </c>
      <c r="D266" s="123" t="s">
        <v>90</v>
      </c>
      <c r="E266" s="107">
        <v>1</v>
      </c>
      <c r="F266" s="108"/>
      <c r="G266" s="108">
        <f aca="true" t="shared" si="68" ref="G266:G271">E266*F266</f>
        <v>0</v>
      </c>
    </row>
    <row r="267" spans="1:7" s="109" customFormat="1" ht="76.5" hidden="1" outlineLevel="1">
      <c r="A267" s="98" t="str">
        <f>""&amp;B263&amp;"."&amp;B267&amp;""</f>
        <v>A.9.1.2.3.S.3</v>
      </c>
      <c r="B267" s="139" t="s">
        <v>208</v>
      </c>
      <c r="C267" s="152" t="s">
        <v>2847</v>
      </c>
      <c r="D267" s="123" t="s">
        <v>22</v>
      </c>
      <c r="E267" s="107">
        <v>6</v>
      </c>
      <c r="F267" s="108"/>
      <c r="G267" s="108">
        <f t="shared" si="68"/>
        <v>0</v>
      </c>
    </row>
    <row r="268" spans="1:7" s="109" customFormat="1" ht="153" hidden="1" outlineLevel="1">
      <c r="A268" s="98" t="str">
        <f>""&amp;B263&amp;"."&amp;B268&amp;""</f>
        <v>A.9.1.2.3.S.4</v>
      </c>
      <c r="B268" s="139" t="s">
        <v>209</v>
      </c>
      <c r="C268" s="105" t="s">
        <v>2771</v>
      </c>
      <c r="D268" s="106"/>
      <c r="E268" s="107"/>
      <c r="F268" s="108"/>
      <c r="G268" s="108">
        <f t="shared" si="68"/>
        <v>0</v>
      </c>
    </row>
    <row r="269" spans="1:7" s="109" customFormat="1" ht="15" hidden="1" outlineLevel="1">
      <c r="A269" s="98" t="str">
        <f>""&amp;B263&amp;"."&amp;B269&amp;""</f>
        <v>A.9.1.2.3.S.4.1</v>
      </c>
      <c r="B269" s="126" t="s">
        <v>240</v>
      </c>
      <c r="C269" s="120" t="s">
        <v>452</v>
      </c>
      <c r="D269" s="123" t="s">
        <v>24</v>
      </c>
      <c r="E269" s="107">
        <v>6</v>
      </c>
      <c r="F269" s="108"/>
      <c r="G269" s="108">
        <f t="shared" si="68"/>
        <v>0</v>
      </c>
    </row>
    <row r="270" spans="1:7" s="109" customFormat="1" ht="51" hidden="1" outlineLevel="1">
      <c r="A270" s="98" t="str">
        <f>""&amp;B263&amp;"."&amp;B270&amp;""</f>
        <v>A.9.1.2.3.S.5</v>
      </c>
      <c r="B270" s="126" t="s">
        <v>213</v>
      </c>
      <c r="C270" s="127" t="s">
        <v>433</v>
      </c>
      <c r="D270" s="123" t="s">
        <v>24</v>
      </c>
      <c r="E270" s="107">
        <v>0.5</v>
      </c>
      <c r="F270" s="108"/>
      <c r="G270" s="108">
        <f t="shared" si="68"/>
        <v>0</v>
      </c>
    </row>
    <row r="271" spans="1:7" s="109" customFormat="1" ht="114.75" hidden="1" outlineLevel="1">
      <c r="A271" s="98" t="s">
        <v>1294</v>
      </c>
      <c r="B271" s="126" t="s">
        <v>214</v>
      </c>
      <c r="C271" s="105" t="s">
        <v>601</v>
      </c>
      <c r="D271" s="143" t="s">
        <v>90</v>
      </c>
      <c r="E271" s="107">
        <v>1</v>
      </c>
      <c r="F271" s="108"/>
      <c r="G271" s="108">
        <f t="shared" si="68"/>
        <v>0</v>
      </c>
    </row>
    <row r="272" spans="1:7" s="109" customFormat="1" ht="114.75" hidden="1" outlineLevel="1">
      <c r="A272" s="98" t="str">
        <f>""&amp;B263&amp;"."&amp;B272&amp;""</f>
        <v>A.9.1.2.3.S.7</v>
      </c>
      <c r="B272" s="126" t="s">
        <v>215</v>
      </c>
      <c r="C272" s="152" t="s">
        <v>1295</v>
      </c>
      <c r="D272" s="123"/>
      <c r="E272" s="107"/>
      <c r="F272" s="108"/>
      <c r="G272" s="108"/>
    </row>
    <row r="273" spans="1:7" s="109" customFormat="1" ht="15" hidden="1" outlineLevel="1">
      <c r="A273" s="98" t="str">
        <f>""&amp;B263&amp;"."&amp;B273&amp;""</f>
        <v>A.9.1.2.3.S.7.1</v>
      </c>
      <c r="B273" s="139" t="s">
        <v>364</v>
      </c>
      <c r="C273" s="190" t="s">
        <v>273</v>
      </c>
      <c r="D273" s="143" t="s">
        <v>90</v>
      </c>
      <c r="E273" s="107">
        <v>1</v>
      </c>
      <c r="F273" s="108"/>
      <c r="G273" s="108">
        <f aca="true" t="shared" si="69" ref="G273">E273*F273</f>
        <v>0</v>
      </c>
    </row>
    <row r="274" spans="1:7" s="109" customFormat="1" ht="51" hidden="1" outlineLevel="1">
      <c r="A274" s="98" t="str">
        <f>""&amp;B263&amp;"."&amp;B274&amp;""</f>
        <v>A.9.1.2.3.S.8</v>
      </c>
      <c r="B274" s="139" t="s">
        <v>216</v>
      </c>
      <c r="C274" s="159" t="s">
        <v>1296</v>
      </c>
      <c r="D274" s="113"/>
      <c r="E274" s="107"/>
      <c r="F274" s="108"/>
      <c r="G274" s="108"/>
    </row>
    <row r="275" spans="1:7" s="109" customFormat="1" ht="15" hidden="1" outlineLevel="1">
      <c r="A275" s="98" t="str">
        <f>""&amp;B263&amp;"."&amp;B275&amp;""</f>
        <v>A.9.1.2.3.S.8.1</v>
      </c>
      <c r="B275" s="139" t="s">
        <v>250</v>
      </c>
      <c r="C275" s="159" t="s">
        <v>1297</v>
      </c>
      <c r="D275" s="113" t="s">
        <v>90</v>
      </c>
      <c r="E275" s="107">
        <v>1</v>
      </c>
      <c r="F275" s="108"/>
      <c r="G275" s="108">
        <f>E275*F275</f>
        <v>0</v>
      </c>
    </row>
    <row r="276" spans="1:7" s="109" customFormat="1" ht="63.75" hidden="1" outlineLevel="1">
      <c r="A276" s="98" t="str">
        <f>""&amp;B263&amp;"."&amp;B276&amp;""</f>
        <v>A.9.1.2.3.S.9</v>
      </c>
      <c r="B276" s="139" t="s">
        <v>217</v>
      </c>
      <c r="C276" s="142" t="s">
        <v>1298</v>
      </c>
      <c r="D276" s="143"/>
      <c r="E276" s="107"/>
      <c r="F276" s="108"/>
      <c r="G276" s="108"/>
    </row>
    <row r="277" spans="1:7" s="109" customFormat="1" ht="15" hidden="1" outlineLevel="1">
      <c r="A277" s="98" t="str">
        <f>""&amp;B263&amp;"."&amp;B277&amp;""</f>
        <v>A.9.1.2.3.S.9.1</v>
      </c>
      <c r="B277" s="139" t="s">
        <v>309</v>
      </c>
      <c r="C277" s="190" t="s">
        <v>1299</v>
      </c>
      <c r="D277" s="143" t="s">
        <v>90</v>
      </c>
      <c r="E277" s="107">
        <v>3</v>
      </c>
      <c r="F277" s="108"/>
      <c r="G277" s="108">
        <f aca="true" t="shared" si="70" ref="G277:G278">E277*F277</f>
        <v>0</v>
      </c>
    </row>
    <row r="278" spans="1:7" s="109" customFormat="1" ht="76.5" hidden="1" outlineLevel="1">
      <c r="A278" s="98" t="str">
        <f>""&amp;B263&amp;"."&amp;B278&amp;""</f>
        <v>A.9.1.2.3.S.10</v>
      </c>
      <c r="B278" s="126" t="s">
        <v>218</v>
      </c>
      <c r="C278" s="127" t="s">
        <v>2912</v>
      </c>
      <c r="D278" s="135" t="s">
        <v>25</v>
      </c>
      <c r="E278" s="107">
        <v>16</v>
      </c>
      <c r="F278" s="108"/>
      <c r="G278" s="108">
        <f t="shared" si="70"/>
        <v>0</v>
      </c>
    </row>
    <row r="279" spans="1:7" s="109" customFormat="1" ht="76.5" hidden="1" outlineLevel="1">
      <c r="A279" s="98" t="str">
        <f>""&amp;B263&amp;"."&amp;B279&amp;""</f>
        <v>A.9.1.2.3.S.11</v>
      </c>
      <c r="B279" s="126" t="s">
        <v>219</v>
      </c>
      <c r="C279" s="127" t="s">
        <v>3542</v>
      </c>
      <c r="D279" s="113"/>
      <c r="E279" s="107"/>
      <c r="F279" s="108"/>
      <c r="G279" s="108"/>
    </row>
    <row r="280" spans="1:7" s="109" customFormat="1" ht="15" hidden="1" outlineLevel="1">
      <c r="A280" s="98" t="str">
        <f>""&amp;B263&amp;"."&amp;B280&amp;""</f>
        <v>A.9.1.2.3.S.11.1</v>
      </c>
      <c r="B280" s="126" t="s">
        <v>298</v>
      </c>
      <c r="C280" s="133" t="s">
        <v>3544</v>
      </c>
      <c r="D280" s="113" t="s">
        <v>22</v>
      </c>
      <c r="E280" s="107">
        <v>17</v>
      </c>
      <c r="F280" s="108"/>
      <c r="G280" s="108">
        <f aca="true" t="shared" si="71" ref="G280">E280*F280</f>
        <v>0</v>
      </c>
    </row>
    <row r="281" spans="1:7" s="109" customFormat="1" ht="102" hidden="1" outlineLevel="1">
      <c r="A281" s="98" t="str">
        <f>""&amp;B263&amp;"."&amp;B281&amp;""</f>
        <v>A.9.1.2.3.S.12</v>
      </c>
      <c r="B281" s="139" t="s">
        <v>220</v>
      </c>
      <c r="C281" s="306" t="s">
        <v>3255</v>
      </c>
      <c r="D281" s="123" t="s">
        <v>91</v>
      </c>
      <c r="E281" s="107">
        <v>1</v>
      </c>
      <c r="F281" s="108"/>
      <c r="G281" s="108"/>
    </row>
    <row r="282" spans="1:7" s="97" customFormat="1" ht="15" collapsed="1">
      <c r="A282" s="90" t="str">
        <f aca="true" t="shared" si="72" ref="A282">B282</f>
        <v>A.9.1.2.4</v>
      </c>
      <c r="B282" s="91" t="s">
        <v>1300</v>
      </c>
      <c r="C282" s="92" t="s">
        <v>100</v>
      </c>
      <c r="D282" s="93"/>
      <c r="E282" s="94"/>
      <c r="F282" s="95"/>
      <c r="G282" s="96"/>
    </row>
    <row r="283" spans="1:7" s="109" customFormat="1" ht="127.5" hidden="1" outlineLevel="1">
      <c r="A283" s="98" t="str">
        <f>""&amp;B282&amp;"."&amp;B283&amp;""</f>
        <v>A.9.1.2.4.S.1</v>
      </c>
      <c r="B283" s="139" t="s">
        <v>206</v>
      </c>
      <c r="C283" s="142" t="s">
        <v>2954</v>
      </c>
      <c r="D283" s="143"/>
      <c r="E283" s="107"/>
      <c r="F283" s="108"/>
      <c r="G283" s="108"/>
    </row>
    <row r="284" spans="1:7" s="109" customFormat="1" ht="15" hidden="1" outlineLevel="1">
      <c r="A284" s="98" t="str">
        <f>""&amp;B282&amp;"."&amp;B284&amp;""</f>
        <v>A.9.1.2.4.S.1.1</v>
      </c>
      <c r="B284" s="139" t="s">
        <v>226</v>
      </c>
      <c r="C284" s="190" t="s">
        <v>1299</v>
      </c>
      <c r="D284" s="143" t="s">
        <v>90</v>
      </c>
      <c r="E284" s="107">
        <v>2</v>
      </c>
      <c r="F284" s="108"/>
      <c r="G284" s="108">
        <f aca="true" t="shared" si="73" ref="G284">E284*F284</f>
        <v>0</v>
      </c>
    </row>
    <row r="285" spans="1:7" s="109" customFormat="1" ht="127.5" hidden="1" outlineLevel="1">
      <c r="A285" s="98" t="str">
        <f>""&amp;B282&amp;"."&amp;B285&amp;""</f>
        <v>A.9.1.2.4.S.2</v>
      </c>
      <c r="B285" s="139" t="s">
        <v>207</v>
      </c>
      <c r="C285" s="142" t="s">
        <v>2955</v>
      </c>
      <c r="D285" s="143"/>
      <c r="E285" s="107"/>
      <c r="F285" s="108"/>
      <c r="G285" s="108"/>
    </row>
    <row r="286" spans="1:7" s="109" customFormat="1" ht="15" hidden="1" outlineLevel="1">
      <c r="A286" s="98" t="str">
        <f>""&amp;B282&amp;"."&amp;B286&amp;""</f>
        <v>A.9.1.2.4.S.2.1</v>
      </c>
      <c r="B286" s="139" t="s">
        <v>228</v>
      </c>
      <c r="C286" s="190" t="s">
        <v>1299</v>
      </c>
      <c r="D286" s="143" t="s">
        <v>90</v>
      </c>
      <c r="E286" s="107">
        <v>1</v>
      </c>
      <c r="F286" s="108"/>
      <c r="G286" s="108">
        <f aca="true" t="shared" si="74" ref="G286">E286*F286</f>
        <v>0</v>
      </c>
    </row>
    <row r="287" spans="1:7" s="109" customFormat="1" ht="102" hidden="1" outlineLevel="1">
      <c r="A287" s="98" t="str">
        <f>""&amp;B282&amp;"."&amp;B287&amp;""</f>
        <v>A.9.1.2.4.S.3</v>
      </c>
      <c r="B287" s="139" t="s">
        <v>208</v>
      </c>
      <c r="C287" s="142" t="s">
        <v>2925</v>
      </c>
      <c r="D287" s="143"/>
      <c r="E287" s="107"/>
      <c r="F287" s="108"/>
      <c r="G287" s="108"/>
    </row>
    <row r="288" spans="1:7" s="109" customFormat="1" ht="15" hidden="1" outlineLevel="1">
      <c r="A288" s="98" t="str">
        <f>""&amp;B282&amp;"."&amp;B288&amp;""</f>
        <v>A.9.1.2.4.S.3.1</v>
      </c>
      <c r="B288" s="139" t="s">
        <v>244</v>
      </c>
      <c r="C288" s="190" t="s">
        <v>274</v>
      </c>
      <c r="D288" s="143" t="s">
        <v>90</v>
      </c>
      <c r="E288" s="107">
        <v>1</v>
      </c>
      <c r="F288" s="108"/>
      <c r="G288" s="108">
        <f aca="true" t="shared" si="75" ref="G288">E288*F288</f>
        <v>0</v>
      </c>
    </row>
    <row r="289" spans="1:7" s="109" customFormat="1" ht="51" hidden="1" outlineLevel="1">
      <c r="A289" s="98" t="str">
        <f>""&amp;B282&amp;"."&amp;B289&amp;""</f>
        <v>A.9.1.2.4.S.4</v>
      </c>
      <c r="B289" s="139" t="s">
        <v>209</v>
      </c>
      <c r="C289" s="159" t="s">
        <v>2926</v>
      </c>
      <c r="D289" s="113"/>
      <c r="E289" s="107"/>
      <c r="F289" s="108"/>
      <c r="G289" s="108"/>
    </row>
    <row r="290" spans="1:7" s="109" customFormat="1" ht="15" hidden="1" outlineLevel="1">
      <c r="A290" s="98" t="str">
        <f>""&amp;B282&amp;"."&amp;B290&amp;""</f>
        <v>A.9.1.2.4.S.4.1</v>
      </c>
      <c r="B290" s="139" t="s">
        <v>240</v>
      </c>
      <c r="C290" s="159" t="s">
        <v>1297</v>
      </c>
      <c r="D290" s="113" t="s">
        <v>90</v>
      </c>
      <c r="E290" s="107">
        <v>1</v>
      </c>
      <c r="F290" s="108"/>
      <c r="G290" s="108">
        <f>E290*F290</f>
        <v>0</v>
      </c>
    </row>
    <row r="291" spans="1:7" s="109" customFormat="1" ht="306" hidden="1" outlineLevel="1">
      <c r="A291" s="98" t="str">
        <f>""&amp;B282&amp;"."&amp;B291&amp;""</f>
        <v>A.9.1.2.4.S.5</v>
      </c>
      <c r="B291" s="139" t="s">
        <v>213</v>
      </c>
      <c r="C291" s="159" t="s">
        <v>3256</v>
      </c>
      <c r="D291" s="113" t="s">
        <v>90</v>
      </c>
      <c r="E291" s="107">
        <v>1</v>
      </c>
      <c r="F291" s="108"/>
      <c r="G291" s="108">
        <f aca="true" t="shared" si="76" ref="G291:G292">E291*F291</f>
        <v>0</v>
      </c>
    </row>
    <row r="292" spans="1:7" s="109" customFormat="1" ht="216.75" hidden="1" outlineLevel="1">
      <c r="A292" s="98" t="str">
        <f>""&amp;B287&amp;"."&amp;B292&amp;""</f>
        <v>S.3.S.6</v>
      </c>
      <c r="B292" s="139" t="s">
        <v>214</v>
      </c>
      <c r="C292" s="142" t="s">
        <v>2875</v>
      </c>
      <c r="D292" s="143" t="s">
        <v>22</v>
      </c>
      <c r="E292" s="107">
        <v>60</v>
      </c>
      <c r="F292" s="108"/>
      <c r="G292" s="108">
        <f t="shared" si="76"/>
        <v>0</v>
      </c>
    </row>
    <row r="293" spans="1:7" s="97" customFormat="1" ht="15" collapsed="1">
      <c r="A293" s="90" t="str">
        <f aca="true" t="shared" si="77" ref="A293">B293</f>
        <v>A.9.1.2.5</v>
      </c>
      <c r="B293" s="91" t="s">
        <v>1301</v>
      </c>
      <c r="C293" s="92" t="s">
        <v>2835</v>
      </c>
      <c r="D293" s="93"/>
      <c r="E293" s="94"/>
      <c r="F293" s="95"/>
      <c r="G293" s="96"/>
    </row>
    <row r="294" spans="1:7" s="109" customFormat="1" ht="178.5" hidden="1" outlineLevel="1">
      <c r="A294" s="98" t="str">
        <f>""&amp;B293&amp;"."&amp;B294&amp;""</f>
        <v>A.9.1.2.5.S.1</v>
      </c>
      <c r="B294" s="139" t="s">
        <v>206</v>
      </c>
      <c r="C294" s="142" t="s">
        <v>3517</v>
      </c>
      <c r="D294" s="143"/>
      <c r="E294" s="107"/>
      <c r="F294" s="108"/>
      <c r="G294" s="108"/>
    </row>
    <row r="295" spans="1:7" s="109" customFormat="1" ht="255" hidden="1" outlineLevel="1">
      <c r="A295" s="98" t="str">
        <f>""&amp;B293&amp;"."&amp;B295&amp;""</f>
        <v>A.9.1.2.5.S.1.1</v>
      </c>
      <c r="B295" s="139" t="s">
        <v>226</v>
      </c>
      <c r="C295" s="142" t="s">
        <v>3577</v>
      </c>
      <c r="D295" s="143" t="s">
        <v>91</v>
      </c>
      <c r="E295" s="107">
        <v>1</v>
      </c>
      <c r="F295" s="108"/>
      <c r="G295" s="108">
        <f aca="true" t="shared" si="78" ref="G295">E295*F295</f>
        <v>0</v>
      </c>
    </row>
    <row r="296" spans="1:7" s="109" customFormat="1" ht="76.5" hidden="1" outlineLevel="1">
      <c r="A296" s="98" t="str">
        <f>""&amp;B293&amp;"."&amp;B296&amp;""</f>
        <v>A.9.1.2.5.S.2</v>
      </c>
      <c r="B296" s="139" t="s">
        <v>207</v>
      </c>
      <c r="C296" s="142" t="s">
        <v>3447</v>
      </c>
      <c r="D296" s="143"/>
      <c r="E296" s="107"/>
      <c r="F296" s="108"/>
      <c r="G296" s="108"/>
    </row>
    <row r="297" spans="1:7" s="109" customFormat="1" ht="102" hidden="1" outlineLevel="1">
      <c r="A297" s="98" t="str">
        <f>""&amp;B293&amp;"."&amp;B297&amp;""</f>
        <v>A.9.1.2.5.S.2.1</v>
      </c>
      <c r="B297" s="139" t="s">
        <v>228</v>
      </c>
      <c r="C297" s="142" t="s">
        <v>3504</v>
      </c>
      <c r="D297" s="143" t="s">
        <v>91</v>
      </c>
      <c r="E297" s="107">
        <v>2</v>
      </c>
      <c r="F297" s="108"/>
      <c r="G297" s="108">
        <f aca="true" t="shared" si="79" ref="G297">E297*F297</f>
        <v>0</v>
      </c>
    </row>
    <row r="298" spans="1:7" s="97" customFormat="1" ht="15" collapsed="1">
      <c r="A298" s="90" t="str">
        <f aca="true" t="shared" si="80" ref="A298">B298</f>
        <v>A.9.1.2.6</v>
      </c>
      <c r="B298" s="91" t="s">
        <v>1302</v>
      </c>
      <c r="C298" s="165" t="s">
        <v>117</v>
      </c>
      <c r="D298" s="93"/>
      <c r="E298" s="94"/>
      <c r="F298" s="95"/>
      <c r="G298" s="96"/>
    </row>
    <row r="299" spans="1:7" s="109" customFormat="1" ht="191.25" hidden="1" outlineLevel="1">
      <c r="A299" s="98" t="str">
        <f>""&amp;B298&amp;"."&amp;B299&amp;""</f>
        <v>A.9.1.2.6.S.1</v>
      </c>
      <c r="B299" s="139" t="s">
        <v>206</v>
      </c>
      <c r="C299" s="142" t="s">
        <v>3515</v>
      </c>
      <c r="D299" s="143"/>
      <c r="E299" s="107"/>
      <c r="F299" s="108"/>
      <c r="G299" s="108"/>
    </row>
    <row r="300" spans="1:7" s="109" customFormat="1" ht="255" hidden="1" outlineLevel="1">
      <c r="A300" s="98" t="str">
        <f>""&amp;B298&amp;"."&amp;B300&amp;""</f>
        <v>A.9.1.2.6.S.1.1</v>
      </c>
      <c r="B300" s="139" t="s">
        <v>226</v>
      </c>
      <c r="C300" s="142" t="s">
        <v>3576</v>
      </c>
      <c r="D300" s="143" t="s">
        <v>91</v>
      </c>
      <c r="E300" s="107">
        <v>1</v>
      </c>
      <c r="F300" s="108"/>
      <c r="G300" s="108">
        <f aca="true" t="shared" si="81" ref="G300">E300*F300</f>
        <v>0</v>
      </c>
    </row>
    <row r="301" spans="1:7" s="109" customFormat="1" ht="102" hidden="1" outlineLevel="1">
      <c r="A301" s="98" t="str">
        <f>""&amp;B298&amp;"."&amp;B301&amp;""</f>
        <v>A.9.1.2.6.S.2</v>
      </c>
      <c r="B301" s="139" t="s">
        <v>207</v>
      </c>
      <c r="C301" s="200" t="s">
        <v>3215</v>
      </c>
      <c r="D301" s="143"/>
      <c r="E301" s="107"/>
      <c r="F301" s="108"/>
      <c r="G301" s="108"/>
    </row>
    <row r="302" spans="1:7" s="109" customFormat="1" ht="102" hidden="1" outlineLevel="1">
      <c r="A302" s="98" t="str">
        <f>""&amp;B298&amp;"."&amp;B302&amp;""</f>
        <v>A.9.1.2.6.S.2.1</v>
      </c>
      <c r="B302" s="139" t="s">
        <v>228</v>
      </c>
      <c r="C302" s="142" t="s">
        <v>3504</v>
      </c>
      <c r="D302" s="143" t="s">
        <v>91</v>
      </c>
      <c r="E302" s="107">
        <v>2</v>
      </c>
      <c r="F302" s="108"/>
      <c r="G302" s="108">
        <f aca="true" t="shared" si="82" ref="G302">E302*F302</f>
        <v>0</v>
      </c>
    </row>
    <row r="303" spans="1:7" s="97" customFormat="1" ht="15" collapsed="1">
      <c r="A303" s="90" t="str">
        <f aca="true" t="shared" si="83" ref="A303">B303</f>
        <v>A.9.1.2.7</v>
      </c>
      <c r="B303" s="91" t="s">
        <v>1303</v>
      </c>
      <c r="C303" s="92" t="s">
        <v>21</v>
      </c>
      <c r="D303" s="93"/>
      <c r="E303" s="94"/>
      <c r="F303" s="95"/>
      <c r="G303" s="96"/>
    </row>
    <row r="304" spans="1:7" s="109" customFormat="1" ht="51" hidden="1" outlineLevel="1">
      <c r="A304" s="98" t="str">
        <f>""&amp;B303&amp;"."&amp;B304&amp;""</f>
        <v>A.9.1.2.7.S.1</v>
      </c>
      <c r="B304" s="139" t="s">
        <v>206</v>
      </c>
      <c r="C304" s="142" t="s">
        <v>115</v>
      </c>
      <c r="D304" s="143" t="s">
        <v>91</v>
      </c>
      <c r="E304" s="107">
        <v>1</v>
      </c>
      <c r="F304" s="108"/>
      <c r="G304" s="108">
        <f aca="true" t="shared" si="84" ref="G304:G307">E304*F304</f>
        <v>0</v>
      </c>
    </row>
    <row r="305" spans="1:7" s="109" customFormat="1" ht="153" hidden="1" outlineLevel="1">
      <c r="A305" s="98" t="str">
        <f>""&amp;B303&amp;"."&amp;B305&amp;""</f>
        <v>A.9.1.2.7.S.2</v>
      </c>
      <c r="B305" s="139" t="s">
        <v>207</v>
      </c>
      <c r="C305" s="142" t="s">
        <v>184</v>
      </c>
      <c r="D305" s="143" t="s">
        <v>91</v>
      </c>
      <c r="E305" s="107">
        <v>1</v>
      </c>
      <c r="F305" s="108"/>
      <c r="G305" s="108">
        <f t="shared" si="84"/>
        <v>0</v>
      </c>
    </row>
    <row r="306" spans="1:7" s="109" customFormat="1" ht="114.75" hidden="1" outlineLevel="1">
      <c r="A306" s="98" t="str">
        <f>""&amp;B303&amp;"."&amp;B306&amp;""</f>
        <v>A.9.1.2.7.S.3</v>
      </c>
      <c r="B306" s="139" t="s">
        <v>208</v>
      </c>
      <c r="C306" s="142" t="s">
        <v>3555</v>
      </c>
      <c r="D306" s="143" t="s">
        <v>90</v>
      </c>
      <c r="E306" s="107">
        <v>1</v>
      </c>
      <c r="F306" s="108"/>
      <c r="G306" s="108">
        <f t="shared" si="84"/>
        <v>0</v>
      </c>
    </row>
    <row r="307" spans="1:7" s="109" customFormat="1" ht="89.25" hidden="1" outlineLevel="1">
      <c r="A307" s="304" t="str">
        <f>""&amp;B303&amp;"."&amp;B307&amp;""</f>
        <v>A.9.1.2.7.S.4</v>
      </c>
      <c r="B307" s="298" t="s">
        <v>209</v>
      </c>
      <c r="C307" s="225" t="s">
        <v>3257</v>
      </c>
      <c r="D307" s="307" t="s">
        <v>91</v>
      </c>
      <c r="E307" s="300">
        <v>1</v>
      </c>
      <c r="F307" s="301"/>
      <c r="G307" s="301">
        <f t="shared" si="84"/>
        <v>0</v>
      </c>
    </row>
    <row r="308" spans="1:7" s="89" customFormat="1" ht="15" collapsed="1">
      <c r="A308" s="82" t="str">
        <f aca="true" t="shared" si="85" ref="A308:A309">B308</f>
        <v>A.9.1.3</v>
      </c>
      <c r="B308" s="83" t="s">
        <v>1304</v>
      </c>
      <c r="C308" s="84" t="s">
        <v>1412</v>
      </c>
      <c r="D308" s="189"/>
      <c r="E308" s="86"/>
      <c r="F308" s="87"/>
      <c r="G308" s="88"/>
    </row>
    <row r="309" spans="1:7" s="97" customFormat="1" ht="15">
      <c r="A309" s="90" t="str">
        <f t="shared" si="85"/>
        <v>A.9.1.3.1</v>
      </c>
      <c r="B309" s="91" t="s">
        <v>1305</v>
      </c>
      <c r="C309" s="92" t="s">
        <v>17</v>
      </c>
      <c r="D309" s="93"/>
      <c r="E309" s="94"/>
      <c r="F309" s="95"/>
      <c r="G309" s="96"/>
    </row>
    <row r="310" spans="1:7" s="109" customFormat="1" ht="165.75" hidden="1" outlineLevel="1">
      <c r="A310" s="98" t="str">
        <f>""&amp;B309&amp;"."&amp;B310&amp;""</f>
        <v>A.9.1.3.1.S.1</v>
      </c>
      <c r="B310" s="99" t="s">
        <v>206</v>
      </c>
      <c r="C310" s="534" t="s">
        <v>3229</v>
      </c>
      <c r="D310" s="106" t="s">
        <v>91</v>
      </c>
      <c r="E310" s="107">
        <v>1</v>
      </c>
      <c r="F310" s="108"/>
      <c r="G310" s="108">
        <f aca="true" t="shared" si="86" ref="G310:G313">E310*F310</f>
        <v>0</v>
      </c>
    </row>
    <row r="311" spans="1:7" s="109" customFormat="1" ht="63.75" hidden="1" outlineLevel="1">
      <c r="A311" s="98" t="str">
        <f>""&amp;B309&amp;"."&amp;B311&amp;""</f>
        <v>A.9.1.3.1.S.2</v>
      </c>
      <c r="B311" s="99" t="s">
        <v>207</v>
      </c>
      <c r="C311" s="111" t="s">
        <v>443</v>
      </c>
      <c r="D311" s="106" t="s">
        <v>91</v>
      </c>
      <c r="E311" s="107">
        <v>1</v>
      </c>
      <c r="F311" s="108"/>
      <c r="G311" s="108">
        <f t="shared" si="86"/>
        <v>0</v>
      </c>
    </row>
    <row r="312" spans="1:7" s="109" customFormat="1" ht="76.5" hidden="1" outlineLevel="1">
      <c r="A312" s="98" t="str">
        <f>""&amp;A309&amp;"."&amp;B312&amp;""</f>
        <v>A.9.1.3.1.S.3</v>
      </c>
      <c r="B312" s="99" t="s">
        <v>208</v>
      </c>
      <c r="C312" s="152" t="s">
        <v>189</v>
      </c>
      <c r="D312" s="114" t="s">
        <v>25</v>
      </c>
      <c r="E312" s="107">
        <v>61</v>
      </c>
      <c r="F312" s="108"/>
      <c r="G312" s="108">
        <f t="shared" si="86"/>
        <v>0</v>
      </c>
    </row>
    <row r="313" spans="1:7" s="109" customFormat="1" ht="38.25" hidden="1" outlineLevel="1">
      <c r="A313" s="98" t="str">
        <f>""&amp;A309&amp;"."&amp;B313&amp;""</f>
        <v>A.9.1.3.1.S.4</v>
      </c>
      <c r="B313" s="99" t="s">
        <v>209</v>
      </c>
      <c r="C313" s="152" t="s">
        <v>2908</v>
      </c>
      <c r="D313" s="114" t="s">
        <v>22</v>
      </c>
      <c r="E313" s="107">
        <v>30</v>
      </c>
      <c r="F313" s="108"/>
      <c r="G313" s="108">
        <f t="shared" si="86"/>
        <v>0</v>
      </c>
    </row>
    <row r="314" spans="1:7" s="97" customFormat="1" ht="15" collapsed="1">
      <c r="A314" s="90" t="str">
        <f aca="true" t="shared" si="87" ref="A314">B314</f>
        <v>A.9.1.3.2</v>
      </c>
      <c r="B314" s="91" t="s">
        <v>1306</v>
      </c>
      <c r="C314" s="92" t="s">
        <v>18</v>
      </c>
      <c r="D314" s="93"/>
      <c r="E314" s="94"/>
      <c r="F314" s="95"/>
      <c r="G314" s="96"/>
    </row>
    <row r="315" spans="1:7" s="109" customFormat="1" ht="140.25" hidden="1" outlineLevel="1">
      <c r="A315" s="98" t="str">
        <f>""&amp;B314&amp;"."&amp;B315&amp;""</f>
        <v>A.9.1.3.2.S.1</v>
      </c>
      <c r="B315" s="139" t="s">
        <v>206</v>
      </c>
      <c r="C315" s="152" t="s">
        <v>95</v>
      </c>
      <c r="D315" s="123" t="s">
        <v>24</v>
      </c>
      <c r="E315" s="107">
        <v>92</v>
      </c>
      <c r="F315" s="108"/>
      <c r="G315" s="108">
        <f aca="true" t="shared" si="88" ref="G315:G319">E315*F315</f>
        <v>0</v>
      </c>
    </row>
    <row r="316" spans="1:7" s="109" customFormat="1" ht="89.25" hidden="1" outlineLevel="1">
      <c r="A316" s="98" t="str">
        <f>""&amp;B314&amp;"."&amp;B316&amp;""</f>
        <v>A.9.1.3.2.S.2</v>
      </c>
      <c r="B316" s="139" t="s">
        <v>207</v>
      </c>
      <c r="C316" s="152" t="s">
        <v>2872</v>
      </c>
      <c r="D316" s="123" t="s">
        <v>24</v>
      </c>
      <c r="E316" s="107">
        <v>1.5</v>
      </c>
      <c r="F316" s="108"/>
      <c r="G316" s="108">
        <f t="shared" si="88"/>
        <v>0</v>
      </c>
    </row>
    <row r="317" spans="1:7" s="109" customFormat="1" ht="51" hidden="1" outlineLevel="1">
      <c r="A317" s="98" t="str">
        <f>""&amp;B314&amp;"."&amp;B317&amp;""</f>
        <v>A.9.1.3.2.S.3</v>
      </c>
      <c r="B317" s="139" t="s">
        <v>208</v>
      </c>
      <c r="C317" s="129" t="s">
        <v>2883</v>
      </c>
      <c r="D317" s="123" t="s">
        <v>24</v>
      </c>
      <c r="E317" s="107">
        <v>62</v>
      </c>
      <c r="F317" s="108"/>
      <c r="G317" s="108">
        <f t="shared" si="88"/>
        <v>0</v>
      </c>
    </row>
    <row r="318" spans="1:7" s="109" customFormat="1" ht="89.25" hidden="1" outlineLevel="1">
      <c r="A318" s="98" t="str">
        <f>""&amp;B314&amp;"."&amp;B318&amp;""</f>
        <v>A.9.1.3.2.S.4</v>
      </c>
      <c r="B318" s="139" t="s">
        <v>209</v>
      </c>
      <c r="C318" s="112" t="s">
        <v>2852</v>
      </c>
      <c r="D318" s="123" t="s">
        <v>24</v>
      </c>
      <c r="E318" s="107">
        <v>12</v>
      </c>
      <c r="F318" s="108"/>
      <c r="G318" s="108">
        <f t="shared" si="88"/>
        <v>0</v>
      </c>
    </row>
    <row r="319" spans="1:7" s="109" customFormat="1" ht="89.25" hidden="1" outlineLevel="1">
      <c r="A319" s="98" t="str">
        <f>""&amp;B314&amp;"."&amp;B319&amp;""</f>
        <v>A.9.1.3.2.S.5</v>
      </c>
      <c r="B319" s="139" t="s">
        <v>213</v>
      </c>
      <c r="C319" s="129" t="s">
        <v>236</v>
      </c>
      <c r="D319" s="128" t="s">
        <v>24</v>
      </c>
      <c r="E319" s="107">
        <v>92</v>
      </c>
      <c r="F319" s="131"/>
      <c r="G319" s="108">
        <f t="shared" si="88"/>
        <v>0</v>
      </c>
    </row>
    <row r="320" spans="1:7" s="109" customFormat="1" ht="114.75" hidden="1" outlineLevel="1">
      <c r="A320" s="98" t="str">
        <f>""&amp;B314&amp;"."&amp;B320&amp;""</f>
        <v>A.9.1.3.2.S.6</v>
      </c>
      <c r="B320" s="139" t="s">
        <v>214</v>
      </c>
      <c r="C320" s="152" t="s">
        <v>3523</v>
      </c>
      <c r="D320" s="123"/>
      <c r="E320" s="107"/>
      <c r="F320" s="108"/>
      <c r="G320" s="108"/>
    </row>
    <row r="321" spans="1:7" s="109" customFormat="1" ht="15" hidden="1" outlineLevel="1">
      <c r="A321" s="98" t="str">
        <f>""&amp;B314&amp;"."&amp;B321&amp;""</f>
        <v>A.9.1.3.2.S.6.1</v>
      </c>
      <c r="B321" s="139" t="s">
        <v>319</v>
      </c>
      <c r="C321" s="152" t="s">
        <v>399</v>
      </c>
      <c r="D321" s="123" t="s">
        <v>90</v>
      </c>
      <c r="E321" s="107">
        <v>5</v>
      </c>
      <c r="F321" s="108"/>
      <c r="G321" s="108">
        <f aca="true" t="shared" si="89" ref="G321">E321*F321</f>
        <v>0</v>
      </c>
    </row>
    <row r="322" spans="1:7" s="97" customFormat="1" ht="15" collapsed="1">
      <c r="A322" s="90" t="str">
        <f aca="true" t="shared" si="90" ref="A322">B322</f>
        <v>A.9.1.3.3</v>
      </c>
      <c r="B322" s="91" t="s">
        <v>1307</v>
      </c>
      <c r="C322" s="92" t="s">
        <v>19</v>
      </c>
      <c r="D322" s="93"/>
      <c r="E322" s="94"/>
      <c r="F322" s="95"/>
      <c r="G322" s="96"/>
    </row>
    <row r="323" spans="1:7" s="109" customFormat="1" ht="76.5" hidden="1" outlineLevel="1">
      <c r="A323" s="98" t="str">
        <f>""&amp;B322&amp;"."&amp;B323&amp;""</f>
        <v>A.9.1.3.3.S.1</v>
      </c>
      <c r="B323" s="139" t="s">
        <v>206</v>
      </c>
      <c r="C323" s="152" t="s">
        <v>99</v>
      </c>
      <c r="D323" s="123" t="s">
        <v>24</v>
      </c>
      <c r="E323" s="107">
        <v>2.5</v>
      </c>
      <c r="F323" s="108"/>
      <c r="G323" s="108">
        <f aca="true" t="shared" si="91" ref="G323">E323*F323</f>
        <v>0</v>
      </c>
    </row>
    <row r="324" spans="1:7" s="109" customFormat="1" ht="63.75" hidden="1" outlineLevel="1">
      <c r="A324" s="98" t="str">
        <f>""&amp;B322&amp;"."&amp;B324&amp;""</f>
        <v>A.9.1.3.3.S.2</v>
      </c>
      <c r="B324" s="139" t="s">
        <v>207</v>
      </c>
      <c r="C324" s="152" t="s">
        <v>1292</v>
      </c>
      <c r="D324" s="123"/>
      <c r="E324" s="107"/>
      <c r="F324" s="108"/>
      <c r="G324" s="108"/>
    </row>
    <row r="325" spans="1:7" s="109" customFormat="1" ht="15" hidden="1" outlineLevel="1">
      <c r="A325" s="98" t="str">
        <f>""&amp;B322&amp;"."&amp;B325&amp;""</f>
        <v>A.9.1.3.3.S.2.1</v>
      </c>
      <c r="B325" s="139" t="s">
        <v>228</v>
      </c>
      <c r="C325" s="306" t="s">
        <v>1293</v>
      </c>
      <c r="D325" s="123" t="s">
        <v>90</v>
      </c>
      <c r="E325" s="107">
        <v>1</v>
      </c>
      <c r="F325" s="108"/>
      <c r="G325" s="108">
        <f aca="true" t="shared" si="92" ref="G325:G330">E325*F325</f>
        <v>0</v>
      </c>
    </row>
    <row r="326" spans="1:7" s="109" customFormat="1" ht="76.5" hidden="1" outlineLevel="1">
      <c r="A326" s="98" t="str">
        <f>""&amp;B322&amp;"."&amp;B326&amp;""</f>
        <v>A.9.1.3.3.S.3</v>
      </c>
      <c r="B326" s="139" t="s">
        <v>208</v>
      </c>
      <c r="C326" s="152" t="s">
        <v>2847</v>
      </c>
      <c r="D326" s="123" t="s">
        <v>22</v>
      </c>
      <c r="E326" s="107">
        <v>3</v>
      </c>
      <c r="F326" s="108"/>
      <c r="G326" s="108">
        <f t="shared" si="92"/>
        <v>0</v>
      </c>
    </row>
    <row r="327" spans="1:7" s="109" customFormat="1" ht="153" hidden="1" outlineLevel="1">
      <c r="A327" s="98" t="str">
        <f>""&amp;B322&amp;"."&amp;B327&amp;""</f>
        <v>A.9.1.3.3.S.4</v>
      </c>
      <c r="B327" s="139" t="s">
        <v>209</v>
      </c>
      <c r="C327" s="105" t="s">
        <v>2772</v>
      </c>
      <c r="D327" s="106"/>
      <c r="E327" s="107"/>
      <c r="F327" s="108"/>
      <c r="G327" s="108">
        <f t="shared" si="92"/>
        <v>0</v>
      </c>
    </row>
    <row r="328" spans="1:7" s="109" customFormat="1" ht="15" hidden="1" outlineLevel="1">
      <c r="A328" s="98" t="str">
        <f>""&amp;B322&amp;"."&amp;B328&amp;""</f>
        <v>A.9.1.3.3.S.4.1</v>
      </c>
      <c r="B328" s="126" t="s">
        <v>240</v>
      </c>
      <c r="C328" s="120" t="s">
        <v>452</v>
      </c>
      <c r="D328" s="123" t="s">
        <v>24</v>
      </c>
      <c r="E328" s="107">
        <v>3</v>
      </c>
      <c r="F328" s="108"/>
      <c r="G328" s="108">
        <f t="shared" si="92"/>
        <v>0</v>
      </c>
    </row>
    <row r="329" spans="1:7" s="109" customFormat="1" ht="51" hidden="1" outlineLevel="1">
      <c r="A329" s="98" t="str">
        <f>""&amp;B322&amp;"."&amp;B329&amp;""</f>
        <v>A.9.1.3.3.S.5</v>
      </c>
      <c r="B329" s="126" t="s">
        <v>213</v>
      </c>
      <c r="C329" s="127" t="s">
        <v>433</v>
      </c>
      <c r="D329" s="123" t="s">
        <v>24</v>
      </c>
      <c r="E329" s="107">
        <v>0.5</v>
      </c>
      <c r="F329" s="108"/>
      <c r="G329" s="108">
        <f t="shared" si="92"/>
        <v>0</v>
      </c>
    </row>
    <row r="330" spans="1:7" s="109" customFormat="1" ht="114.75" hidden="1" outlineLevel="1">
      <c r="A330" s="98" t="str">
        <f>""&amp;B322&amp;"."&amp;B330&amp;""</f>
        <v>A.9.1.3.3.S.6</v>
      </c>
      <c r="B330" s="126" t="s">
        <v>214</v>
      </c>
      <c r="C330" s="105" t="s">
        <v>601</v>
      </c>
      <c r="D330" s="143" t="s">
        <v>90</v>
      </c>
      <c r="E330" s="107">
        <v>1</v>
      </c>
      <c r="F330" s="108"/>
      <c r="G330" s="108">
        <f t="shared" si="92"/>
        <v>0</v>
      </c>
    </row>
    <row r="331" spans="1:7" s="109" customFormat="1" ht="114.75" hidden="1" outlineLevel="1">
      <c r="A331" s="98" t="str">
        <f>""&amp;B322&amp;"."&amp;B331&amp;""</f>
        <v>A.9.1.3.3.S.7</v>
      </c>
      <c r="B331" s="126" t="s">
        <v>215</v>
      </c>
      <c r="C331" s="152" t="s">
        <v>1295</v>
      </c>
      <c r="D331" s="123"/>
      <c r="E331" s="107"/>
      <c r="F331" s="108"/>
      <c r="G331" s="108"/>
    </row>
    <row r="332" spans="1:7" s="109" customFormat="1" ht="15" hidden="1" outlineLevel="1">
      <c r="A332" s="98" t="str">
        <f>""&amp;B322&amp;"."&amp;B332&amp;""</f>
        <v>A.9.1.3.3.S.7.1</v>
      </c>
      <c r="B332" s="139" t="s">
        <v>364</v>
      </c>
      <c r="C332" s="190" t="s">
        <v>273</v>
      </c>
      <c r="D332" s="143" t="s">
        <v>90</v>
      </c>
      <c r="E332" s="107">
        <v>1</v>
      </c>
      <c r="F332" s="108"/>
      <c r="G332" s="108">
        <f aca="true" t="shared" si="93" ref="G332">E332*F332</f>
        <v>0</v>
      </c>
    </row>
    <row r="333" spans="1:7" s="109" customFormat="1" ht="51" hidden="1" outlineLevel="1">
      <c r="A333" s="98" t="str">
        <f>""&amp;B322&amp;"."&amp;B333&amp;""</f>
        <v>A.9.1.3.3.S.8</v>
      </c>
      <c r="B333" s="139" t="s">
        <v>216</v>
      </c>
      <c r="C333" s="159" t="s">
        <v>1296</v>
      </c>
      <c r="D333" s="113"/>
      <c r="E333" s="107"/>
      <c r="F333" s="108"/>
      <c r="G333" s="108"/>
    </row>
    <row r="334" spans="1:7" s="109" customFormat="1" ht="15" hidden="1" outlineLevel="1">
      <c r="A334" s="98" t="str">
        <f>""&amp;B322&amp;"."&amp;B334&amp;""</f>
        <v>A.9.1.3.3.S.8.1</v>
      </c>
      <c r="B334" s="139" t="s">
        <v>250</v>
      </c>
      <c r="C334" s="159" t="s">
        <v>1308</v>
      </c>
      <c r="D334" s="113" t="s">
        <v>90</v>
      </c>
      <c r="E334" s="107">
        <v>1</v>
      </c>
      <c r="F334" s="108"/>
      <c r="G334" s="108">
        <f>E334*F334</f>
        <v>0</v>
      </c>
    </row>
    <row r="335" spans="1:7" s="109" customFormat="1" ht="63.75" hidden="1" outlineLevel="1">
      <c r="A335" s="98" t="str">
        <f>""&amp;B322&amp;"."&amp;B335&amp;""</f>
        <v>A.9.1.3.3.S.9</v>
      </c>
      <c r="B335" s="139" t="s">
        <v>217</v>
      </c>
      <c r="C335" s="142" t="s">
        <v>1298</v>
      </c>
      <c r="D335" s="143"/>
      <c r="E335" s="107"/>
      <c r="F335" s="108"/>
      <c r="G335" s="108"/>
    </row>
    <row r="336" spans="1:7" s="109" customFormat="1" ht="15" hidden="1" outlineLevel="1">
      <c r="A336" s="98" t="str">
        <f>""&amp;B322&amp;"."&amp;B336&amp;""</f>
        <v>A.9.1.3.3.S.9.1</v>
      </c>
      <c r="B336" s="139" t="s">
        <v>309</v>
      </c>
      <c r="C336" s="190" t="s">
        <v>1299</v>
      </c>
      <c r="D336" s="143" t="s">
        <v>90</v>
      </c>
      <c r="E336" s="107">
        <v>2</v>
      </c>
      <c r="F336" s="108"/>
      <c r="G336" s="108">
        <f aca="true" t="shared" si="94" ref="G336:G337">E336*F336</f>
        <v>0</v>
      </c>
    </row>
    <row r="337" spans="1:7" s="109" customFormat="1" ht="76.5" hidden="1" outlineLevel="1">
      <c r="A337" s="98" t="str">
        <f>""&amp;B322&amp;"."&amp;B337&amp;""</f>
        <v>A.9.1.3.3.S.10</v>
      </c>
      <c r="B337" s="126" t="s">
        <v>218</v>
      </c>
      <c r="C337" s="127" t="s">
        <v>2912</v>
      </c>
      <c r="D337" s="135" t="s">
        <v>25</v>
      </c>
      <c r="E337" s="107">
        <v>16</v>
      </c>
      <c r="F337" s="108"/>
      <c r="G337" s="108">
        <f t="shared" si="94"/>
        <v>0</v>
      </c>
    </row>
    <row r="338" spans="1:7" s="109" customFormat="1" ht="76.5" hidden="1" outlineLevel="1">
      <c r="A338" s="98" t="str">
        <f>""&amp;B322&amp;"."&amp;B338&amp;""</f>
        <v>A.9.1.3.3.S.11</v>
      </c>
      <c r="B338" s="126" t="s">
        <v>219</v>
      </c>
      <c r="C338" s="127" t="s">
        <v>3542</v>
      </c>
      <c r="D338" s="113"/>
      <c r="E338" s="107"/>
      <c r="F338" s="108"/>
      <c r="G338" s="108"/>
    </row>
    <row r="339" spans="1:7" s="109" customFormat="1" ht="15" hidden="1" outlineLevel="1">
      <c r="A339" s="98" t="str">
        <f>""&amp;B322&amp;"."&amp;B339&amp;""</f>
        <v>A.9.1.3.3.S.11.1</v>
      </c>
      <c r="B339" s="126" t="s">
        <v>298</v>
      </c>
      <c r="C339" s="133" t="s">
        <v>3544</v>
      </c>
      <c r="D339" s="113" t="s">
        <v>22</v>
      </c>
      <c r="E339" s="107">
        <v>17</v>
      </c>
      <c r="F339" s="108"/>
      <c r="G339" s="108">
        <f aca="true" t="shared" si="95" ref="G339">E339*F339</f>
        <v>0</v>
      </c>
    </row>
    <row r="340" spans="1:7" s="109" customFormat="1" ht="102" hidden="1" outlineLevel="1">
      <c r="A340" s="98" t="str">
        <f>""&amp;B322&amp;"."&amp;B340&amp;""</f>
        <v>A.9.1.3.3.S.12</v>
      </c>
      <c r="B340" s="139" t="s">
        <v>220</v>
      </c>
      <c r="C340" s="306" t="s">
        <v>3255</v>
      </c>
      <c r="D340" s="123" t="s">
        <v>91</v>
      </c>
      <c r="E340" s="107">
        <v>1</v>
      </c>
      <c r="F340" s="108"/>
      <c r="G340" s="108"/>
    </row>
    <row r="341" spans="1:7" s="97" customFormat="1" ht="15" collapsed="1">
      <c r="A341" s="90" t="str">
        <f aca="true" t="shared" si="96" ref="A341">B341</f>
        <v>A.9.1.3.4</v>
      </c>
      <c r="B341" s="91" t="s">
        <v>1309</v>
      </c>
      <c r="C341" s="92" t="s">
        <v>100</v>
      </c>
      <c r="D341" s="93"/>
      <c r="E341" s="94"/>
      <c r="F341" s="95"/>
      <c r="G341" s="96"/>
    </row>
    <row r="342" spans="1:7" s="109" customFormat="1" ht="127.5" hidden="1" outlineLevel="1">
      <c r="A342" s="98" t="str">
        <f>""&amp;B341&amp;"."&amp;B342&amp;""</f>
        <v>A.9.1.3.4.S.1</v>
      </c>
      <c r="B342" s="139" t="s">
        <v>206</v>
      </c>
      <c r="C342" s="142" t="s">
        <v>2954</v>
      </c>
      <c r="D342" s="143"/>
      <c r="E342" s="107"/>
      <c r="F342" s="108"/>
      <c r="G342" s="108"/>
    </row>
    <row r="343" spans="1:7" s="109" customFormat="1" ht="15" hidden="1" outlineLevel="1">
      <c r="A343" s="98" t="str">
        <f>""&amp;B341&amp;"."&amp;B343&amp;""</f>
        <v>A.9.1.3.4.S.1.1</v>
      </c>
      <c r="B343" s="139" t="s">
        <v>226</v>
      </c>
      <c r="C343" s="190" t="s">
        <v>1299</v>
      </c>
      <c r="D343" s="143" t="s">
        <v>90</v>
      </c>
      <c r="E343" s="107">
        <v>1</v>
      </c>
      <c r="F343" s="108"/>
      <c r="G343" s="108">
        <f aca="true" t="shared" si="97" ref="G343">E343*F343</f>
        <v>0</v>
      </c>
    </row>
    <row r="344" spans="1:7" s="109" customFormat="1" ht="127.5" hidden="1" outlineLevel="1">
      <c r="A344" s="98" t="str">
        <f>""&amp;B341&amp;"."&amp;B344&amp;""</f>
        <v>A.9.1.3.4.S.2</v>
      </c>
      <c r="B344" s="139" t="s">
        <v>207</v>
      </c>
      <c r="C344" s="142" t="s">
        <v>2955</v>
      </c>
      <c r="D344" s="143"/>
      <c r="E344" s="107"/>
      <c r="F344" s="108"/>
      <c r="G344" s="108"/>
    </row>
    <row r="345" spans="1:7" s="109" customFormat="1" ht="15" hidden="1" outlineLevel="1">
      <c r="A345" s="98" t="str">
        <f>""&amp;B341&amp;"."&amp;B345&amp;""</f>
        <v>A.9.1.3.4.S.2.1</v>
      </c>
      <c r="B345" s="139" t="s">
        <v>228</v>
      </c>
      <c r="C345" s="190" t="s">
        <v>1299</v>
      </c>
      <c r="D345" s="143" t="s">
        <v>90</v>
      </c>
      <c r="E345" s="107">
        <v>1</v>
      </c>
      <c r="F345" s="108"/>
      <c r="G345" s="108">
        <f aca="true" t="shared" si="98" ref="G345">E345*F345</f>
        <v>0</v>
      </c>
    </row>
    <row r="346" spans="1:7" s="109" customFormat="1" ht="102" hidden="1" outlineLevel="1">
      <c r="A346" s="98" t="str">
        <f>""&amp;B341&amp;"."&amp;B346&amp;""</f>
        <v>A.9.1.3.4.S.3</v>
      </c>
      <c r="B346" s="139" t="s">
        <v>208</v>
      </c>
      <c r="C346" s="142" t="s">
        <v>2925</v>
      </c>
      <c r="D346" s="143"/>
      <c r="E346" s="107"/>
      <c r="F346" s="108"/>
      <c r="G346" s="108"/>
    </row>
    <row r="347" spans="1:7" s="109" customFormat="1" ht="15" hidden="1" outlineLevel="1">
      <c r="A347" s="98" t="str">
        <f>""&amp;B341&amp;"."&amp;B347&amp;""</f>
        <v>A.9.1.3.4.S.3.1</v>
      </c>
      <c r="B347" s="139" t="s">
        <v>244</v>
      </c>
      <c r="C347" s="190" t="s">
        <v>274</v>
      </c>
      <c r="D347" s="143" t="s">
        <v>90</v>
      </c>
      <c r="E347" s="107">
        <v>1</v>
      </c>
      <c r="F347" s="108"/>
      <c r="G347" s="108">
        <f aca="true" t="shared" si="99" ref="G347">E347*F347</f>
        <v>0</v>
      </c>
    </row>
    <row r="348" spans="1:7" s="109" customFormat="1" ht="51" hidden="1" outlineLevel="1">
      <c r="A348" s="98" t="str">
        <f>""&amp;B341&amp;"."&amp;B348&amp;""</f>
        <v>A.9.1.3.4.S.4</v>
      </c>
      <c r="B348" s="139" t="s">
        <v>209</v>
      </c>
      <c r="C348" s="159" t="s">
        <v>2926</v>
      </c>
      <c r="D348" s="113"/>
      <c r="E348" s="107"/>
      <c r="F348" s="108"/>
      <c r="G348" s="108"/>
    </row>
    <row r="349" spans="1:7" s="109" customFormat="1" ht="15" hidden="1" outlineLevel="1">
      <c r="A349" s="98" t="str">
        <f>""&amp;B341&amp;"."&amp;B349&amp;""</f>
        <v>A.9.1.3.4.S.4.1</v>
      </c>
      <c r="B349" s="139" t="s">
        <v>240</v>
      </c>
      <c r="C349" s="159" t="s">
        <v>1308</v>
      </c>
      <c r="D349" s="113" t="s">
        <v>90</v>
      </c>
      <c r="E349" s="107">
        <v>1</v>
      </c>
      <c r="F349" s="108"/>
      <c r="G349" s="108">
        <f>E349*F349</f>
        <v>0</v>
      </c>
    </row>
    <row r="350" spans="1:7" s="109" customFormat="1" ht="306" hidden="1" outlineLevel="1">
      <c r="A350" s="98" t="str">
        <f>""&amp;B341&amp;"."&amp;B350&amp;""</f>
        <v>A.9.1.3.4.S.5</v>
      </c>
      <c r="B350" s="139" t="s">
        <v>213</v>
      </c>
      <c r="C350" s="159" t="s">
        <v>3256</v>
      </c>
      <c r="D350" s="113" t="s">
        <v>90</v>
      </c>
      <c r="E350" s="107">
        <v>1</v>
      </c>
      <c r="F350" s="108"/>
      <c r="G350" s="108">
        <f aca="true" t="shared" si="100" ref="G350:G351">E350*F350</f>
        <v>0</v>
      </c>
    </row>
    <row r="351" spans="1:7" s="109" customFormat="1" ht="216.75" hidden="1" outlineLevel="1">
      <c r="A351" s="98" t="str">
        <f>""&amp;B346&amp;"."&amp;B351&amp;""</f>
        <v>S.3.S.6</v>
      </c>
      <c r="B351" s="139" t="s">
        <v>214</v>
      </c>
      <c r="C351" s="142" t="s">
        <v>2875</v>
      </c>
      <c r="D351" s="143" t="s">
        <v>22</v>
      </c>
      <c r="E351" s="107">
        <v>60</v>
      </c>
      <c r="F351" s="108"/>
      <c r="G351" s="108">
        <f t="shared" si="100"/>
        <v>0</v>
      </c>
    </row>
    <row r="352" spans="1:7" s="97" customFormat="1" ht="15" collapsed="1">
      <c r="A352" s="90" t="str">
        <f aca="true" t="shared" si="101" ref="A352">B352</f>
        <v>A.9.1.3.5</v>
      </c>
      <c r="B352" s="91" t="s">
        <v>1310</v>
      </c>
      <c r="C352" s="92" t="s">
        <v>2835</v>
      </c>
      <c r="D352" s="93"/>
      <c r="E352" s="94"/>
      <c r="F352" s="95"/>
      <c r="G352" s="96"/>
    </row>
    <row r="353" spans="1:7" s="109" customFormat="1" ht="178.5" hidden="1" outlineLevel="1">
      <c r="A353" s="98" t="str">
        <f>""&amp;B352&amp;"."&amp;B353&amp;""</f>
        <v>A.9.1.3.5.S.1</v>
      </c>
      <c r="B353" s="139" t="s">
        <v>206</v>
      </c>
      <c r="C353" s="142" t="s">
        <v>3517</v>
      </c>
      <c r="D353" s="143"/>
      <c r="E353" s="107"/>
      <c r="F353" s="108"/>
      <c r="G353" s="108"/>
    </row>
    <row r="354" spans="1:7" s="109" customFormat="1" ht="267.75" hidden="1" outlineLevel="1">
      <c r="A354" s="98" t="str">
        <f>""&amp;B352&amp;"."&amp;B354&amp;""</f>
        <v>A.9.1.3.5.S.1.1</v>
      </c>
      <c r="B354" s="139" t="s">
        <v>226</v>
      </c>
      <c r="C354" s="142" t="s">
        <v>3574</v>
      </c>
      <c r="D354" s="143" t="s">
        <v>91</v>
      </c>
      <c r="E354" s="107">
        <v>1</v>
      </c>
      <c r="F354" s="108"/>
      <c r="G354" s="108">
        <f aca="true" t="shared" si="102" ref="G354">E354*F354</f>
        <v>0</v>
      </c>
    </row>
    <row r="355" spans="1:7" s="109" customFormat="1" ht="76.5" hidden="1" outlineLevel="1">
      <c r="A355" s="98" t="str">
        <f>""&amp;B352&amp;"."&amp;B355&amp;""</f>
        <v>A.9.1.3.5.S.2</v>
      </c>
      <c r="B355" s="139" t="s">
        <v>207</v>
      </c>
      <c r="C355" s="142" t="s">
        <v>3447</v>
      </c>
      <c r="D355" s="143"/>
      <c r="E355" s="107"/>
      <c r="F355" s="108"/>
      <c r="G355" s="108"/>
    </row>
    <row r="356" spans="1:7" s="109" customFormat="1" ht="102" hidden="1" outlineLevel="1">
      <c r="A356" s="98" t="str">
        <f>""&amp;B352&amp;"."&amp;B356&amp;""</f>
        <v>A.9.1.3.5.S.2.1</v>
      </c>
      <c r="B356" s="139" t="s">
        <v>228</v>
      </c>
      <c r="C356" s="225" t="s">
        <v>3505</v>
      </c>
      <c r="D356" s="143" t="s">
        <v>91</v>
      </c>
      <c r="E356" s="107">
        <v>2</v>
      </c>
      <c r="F356" s="108"/>
      <c r="G356" s="108">
        <f aca="true" t="shared" si="103" ref="G356">E356*F356</f>
        <v>0</v>
      </c>
    </row>
    <row r="357" spans="1:7" s="97" customFormat="1" ht="15" collapsed="1">
      <c r="A357" s="90" t="str">
        <f aca="true" t="shared" si="104" ref="A357">B357</f>
        <v>A.9.1.3.6</v>
      </c>
      <c r="B357" s="91" t="s">
        <v>1311</v>
      </c>
      <c r="C357" s="165" t="s">
        <v>117</v>
      </c>
      <c r="D357" s="93"/>
      <c r="E357" s="94"/>
      <c r="F357" s="95"/>
      <c r="G357" s="96"/>
    </row>
    <row r="358" spans="1:7" s="109" customFormat="1" ht="191.25" hidden="1" outlineLevel="1">
      <c r="A358" s="98" t="str">
        <f>""&amp;B357&amp;"."&amp;B358&amp;""</f>
        <v>A.9.1.3.6.S.1</v>
      </c>
      <c r="B358" s="139" t="s">
        <v>206</v>
      </c>
      <c r="C358" s="142" t="s">
        <v>3516</v>
      </c>
      <c r="D358" s="143"/>
      <c r="E358" s="107"/>
      <c r="F358" s="108"/>
      <c r="G358" s="108"/>
    </row>
    <row r="359" spans="1:7" s="109" customFormat="1" ht="267.75" hidden="1" outlineLevel="1">
      <c r="A359" s="98" t="str">
        <f>""&amp;B357&amp;"."&amp;B359&amp;""</f>
        <v>A.9.1.3.6.S.1.1</v>
      </c>
      <c r="B359" s="139" t="s">
        <v>226</v>
      </c>
      <c r="C359" s="142" t="s">
        <v>3575</v>
      </c>
      <c r="D359" s="143" t="s">
        <v>91</v>
      </c>
      <c r="E359" s="107">
        <v>1</v>
      </c>
      <c r="F359" s="108"/>
      <c r="G359" s="108">
        <f aca="true" t="shared" si="105" ref="G359">E359*F359</f>
        <v>0</v>
      </c>
    </row>
    <row r="360" spans="1:7" s="109" customFormat="1" ht="102" hidden="1" outlineLevel="1">
      <c r="A360" s="98" t="str">
        <f>""&amp;B357&amp;"."&amp;B360&amp;""</f>
        <v>A.9.1.3.6.S.2</v>
      </c>
      <c r="B360" s="139" t="s">
        <v>207</v>
      </c>
      <c r="C360" s="200" t="s">
        <v>3215</v>
      </c>
      <c r="D360" s="143"/>
      <c r="E360" s="107"/>
      <c r="F360" s="108"/>
      <c r="G360" s="108"/>
    </row>
    <row r="361" spans="1:7" s="109" customFormat="1" ht="102" hidden="1" outlineLevel="1">
      <c r="A361" s="98" t="str">
        <f>""&amp;B357&amp;"."&amp;B361&amp;""</f>
        <v>A.9.1.3.6.S.2.1</v>
      </c>
      <c r="B361" s="139" t="s">
        <v>228</v>
      </c>
      <c r="C361" s="225" t="s">
        <v>3505</v>
      </c>
      <c r="D361" s="143" t="s">
        <v>91</v>
      </c>
      <c r="E361" s="107">
        <v>2</v>
      </c>
      <c r="F361" s="108"/>
      <c r="G361" s="108">
        <f aca="true" t="shared" si="106" ref="G361">E361*F361</f>
        <v>0</v>
      </c>
    </row>
    <row r="362" spans="1:7" s="97" customFormat="1" ht="15" collapsed="1">
      <c r="A362" s="90" t="str">
        <f aca="true" t="shared" si="107" ref="A362">B362</f>
        <v>A.9.1.3.7</v>
      </c>
      <c r="B362" s="91" t="s">
        <v>1312</v>
      </c>
      <c r="C362" s="92" t="s">
        <v>21</v>
      </c>
      <c r="D362" s="93"/>
      <c r="E362" s="94"/>
      <c r="F362" s="95"/>
      <c r="G362" s="96"/>
    </row>
    <row r="363" spans="1:7" s="109" customFormat="1" ht="51" hidden="1" outlineLevel="1">
      <c r="A363" s="98" t="str">
        <f>""&amp;B362&amp;"."&amp;B363&amp;""</f>
        <v>A.9.1.3.7.S.1</v>
      </c>
      <c r="B363" s="139" t="s">
        <v>206</v>
      </c>
      <c r="C363" s="142" t="s">
        <v>115</v>
      </c>
      <c r="D363" s="143" t="s">
        <v>91</v>
      </c>
      <c r="E363" s="107">
        <v>1</v>
      </c>
      <c r="F363" s="108"/>
      <c r="G363" s="108">
        <f aca="true" t="shared" si="108" ref="G363:G366">E363*F363</f>
        <v>0</v>
      </c>
    </row>
    <row r="364" spans="1:7" s="109" customFormat="1" ht="153" hidden="1" outlineLevel="1">
      <c r="A364" s="98" t="str">
        <f>""&amp;B362&amp;"."&amp;B364&amp;""</f>
        <v>A.9.1.3.7.S.2</v>
      </c>
      <c r="B364" s="139" t="s">
        <v>207</v>
      </c>
      <c r="C364" s="142" t="s">
        <v>184</v>
      </c>
      <c r="D364" s="143" t="s">
        <v>91</v>
      </c>
      <c r="E364" s="107">
        <v>1</v>
      </c>
      <c r="F364" s="108"/>
      <c r="G364" s="108">
        <f t="shared" si="108"/>
        <v>0</v>
      </c>
    </row>
    <row r="365" spans="1:7" s="109" customFormat="1" ht="114.75" hidden="1" outlineLevel="1">
      <c r="A365" s="98" t="str">
        <f>""&amp;B362&amp;"."&amp;B365&amp;""</f>
        <v>A.9.1.3.7.S.3</v>
      </c>
      <c r="B365" s="139" t="s">
        <v>208</v>
      </c>
      <c r="C365" s="142" t="s">
        <v>3555</v>
      </c>
      <c r="D365" s="143" t="s">
        <v>90</v>
      </c>
      <c r="E365" s="107">
        <v>1</v>
      </c>
      <c r="F365" s="108"/>
      <c r="G365" s="108">
        <f t="shared" si="108"/>
        <v>0</v>
      </c>
    </row>
    <row r="366" spans="1:7" s="109" customFormat="1" ht="89.25" hidden="1" outlineLevel="1">
      <c r="A366" s="304" t="str">
        <f>""&amp;B362&amp;"."&amp;B366&amp;""</f>
        <v>A.9.1.3.7.S.4</v>
      </c>
      <c r="B366" s="298" t="s">
        <v>209</v>
      </c>
      <c r="C366" s="225" t="s">
        <v>3258</v>
      </c>
      <c r="D366" s="307" t="s">
        <v>91</v>
      </c>
      <c r="E366" s="300">
        <v>1</v>
      </c>
      <c r="F366" s="301"/>
      <c r="G366" s="301">
        <f t="shared" si="108"/>
        <v>0</v>
      </c>
    </row>
    <row r="367" spans="1:7" s="89" customFormat="1" ht="15" collapsed="1">
      <c r="A367" s="82" t="str">
        <f aca="true" t="shared" si="109" ref="A367:A368">B367</f>
        <v>A.9.1.4</v>
      </c>
      <c r="B367" s="83" t="s">
        <v>1313</v>
      </c>
      <c r="C367" s="84" t="s">
        <v>136</v>
      </c>
      <c r="D367" s="189"/>
      <c r="E367" s="86"/>
      <c r="F367" s="87"/>
      <c r="G367" s="88"/>
    </row>
    <row r="368" spans="1:7" s="97" customFormat="1" ht="15">
      <c r="A368" s="90" t="str">
        <f t="shared" si="109"/>
        <v>A.9.1.4.1</v>
      </c>
      <c r="B368" s="91" t="s">
        <v>1314</v>
      </c>
      <c r="C368" s="92" t="s">
        <v>18</v>
      </c>
      <c r="D368" s="93"/>
      <c r="E368" s="124"/>
      <c r="F368" s="125"/>
      <c r="G368" s="96"/>
    </row>
    <row r="369" spans="1:7" s="109" customFormat="1" ht="178.5" hidden="1" outlineLevel="1">
      <c r="A369" s="98" t="str">
        <f>""&amp;$B$368&amp;"."&amp;B369&amp;""</f>
        <v>A.9.1.4.1.S.1</v>
      </c>
      <c r="B369" s="139" t="s">
        <v>206</v>
      </c>
      <c r="C369" s="115" t="str">
        <f>C42</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69" s="128" t="s">
        <v>24</v>
      </c>
      <c r="E369" s="107">
        <v>1880</v>
      </c>
      <c r="F369" s="108"/>
      <c r="G369" s="108">
        <f aca="true" t="shared" si="110" ref="G369:G374">E369*F369</f>
        <v>0</v>
      </c>
    </row>
    <row r="370" spans="1:7" s="109" customFormat="1" ht="191.25" hidden="1" outlineLevel="1">
      <c r="A370" s="98" t="str">
        <f aca="true" t="shared" si="111" ref="A370:A390">""&amp;$B$368&amp;"."&amp;B370&amp;""</f>
        <v>A.9.1.4.1.S.2</v>
      </c>
      <c r="B370" s="139" t="s">
        <v>207</v>
      </c>
      <c r="C370" s="115" t="str">
        <f>C43</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70" s="128" t="s">
        <v>24</v>
      </c>
      <c r="E370" s="107">
        <v>187</v>
      </c>
      <c r="F370" s="108"/>
      <c r="G370" s="108">
        <f t="shared" si="110"/>
        <v>0</v>
      </c>
    </row>
    <row r="371" spans="1:7" s="109" customFormat="1" ht="89.25" hidden="1" outlineLevel="1">
      <c r="A371" s="98" t="str">
        <f t="shared" si="111"/>
        <v>A.9.1.4.1.S.3</v>
      </c>
      <c r="B371" s="139" t="s">
        <v>208</v>
      </c>
      <c r="C371" s="115" t="str">
        <f>C44</f>
        <v>Strojno-ručni iskop  za izvedbu proširenja i produbljenja rova na mjestima izrade raznih građevina na trasi (kanalizacijska i vodovodna okna, hidranti, ...). Uključeno razupiranje za zaštitu od obrušavanja, sa svim potrebnim radom i materijalom te crpljenje površinske i podzemne vode. 
Ostali opis kao prva stavka iskopa rova.
Obračun po m³ iskopanog materijala u sraslom stanju.</v>
      </c>
      <c r="D371" s="128" t="s">
        <v>24</v>
      </c>
      <c r="E371" s="107">
        <v>132</v>
      </c>
      <c r="F371" s="108"/>
      <c r="G371" s="108">
        <f t="shared" si="110"/>
        <v>0</v>
      </c>
    </row>
    <row r="372" spans="1:7" s="109" customFormat="1" ht="51" hidden="1" outlineLevel="1">
      <c r="A372" s="98" t="str">
        <f t="shared" si="111"/>
        <v>A.9.1.4.1.S.4</v>
      </c>
      <c r="B372" s="139" t="s">
        <v>209</v>
      </c>
      <c r="C372" s="115" t="str">
        <f>C51</f>
        <v>Nabava, doprema i ugradnja u rov pijeska frakcije 0-8 mm kao podloga cijevi. Jedinična cijena stavke uključuje sav potreban rad, materijal i transporte za kompletnu izvedbu stavke.
Obračun po m³ ugrađenog pijeska u zbijenom stanju.</v>
      </c>
      <c r="D372" s="128" t="s">
        <v>24</v>
      </c>
      <c r="E372" s="107">
        <v>154</v>
      </c>
      <c r="F372" s="108"/>
      <c r="G372" s="108">
        <f t="shared" si="110"/>
        <v>0</v>
      </c>
    </row>
    <row r="373" spans="1:7" s="109" customFormat="1" ht="51" hidden="1" outlineLevel="1">
      <c r="A373" s="98" t="str">
        <f t="shared" si="111"/>
        <v>A.9.1.4.1.S.5</v>
      </c>
      <c r="B373" s="139" t="s">
        <v>213</v>
      </c>
      <c r="C373" s="115" t="str">
        <f>C52</f>
        <v>Nabava, doprema i ugradnja u rov pijeska 0-8 mm koji se ugrađuje kao obloga i zaštita cijevi bočno i iznad tjemena cijevi, prema detalju rova.
Obračun po m³ ugrađenog pijeska u zbijenom stanju.</v>
      </c>
      <c r="D373" s="128" t="s">
        <v>24</v>
      </c>
      <c r="E373" s="107">
        <v>800</v>
      </c>
      <c r="F373" s="108"/>
      <c r="G373" s="108">
        <f t="shared" si="110"/>
        <v>0</v>
      </c>
    </row>
    <row r="374" spans="1:7" s="109" customFormat="1" ht="63.75" hidden="1" outlineLevel="1">
      <c r="A374" s="98" t="str">
        <f t="shared" si="111"/>
        <v>A.9.1.4.1.S.6</v>
      </c>
      <c r="B374" s="139" t="s">
        <v>214</v>
      </c>
      <c r="C374" s="115" t="str">
        <f>C53</f>
        <v>Nabava, doprema i ugradnja kamenog materijala frakcije 16-32 mm kao podloga ispod betonskih građevina. Jedinična cijena stavke uključuje sav potreban rad, materijal i transporte za kompletnu izvedbu stavke.
Obračun po m³ ugrađenog materijala u zbijenom stanju.</v>
      </c>
      <c r="D374" s="128" t="s">
        <v>24</v>
      </c>
      <c r="E374" s="107">
        <v>1.5</v>
      </c>
      <c r="F374" s="108"/>
      <c r="G374" s="108">
        <f t="shared" si="110"/>
        <v>0</v>
      </c>
    </row>
    <row r="375" spans="1:7" s="109" customFormat="1" ht="89.25" hidden="1" outlineLevel="1">
      <c r="A375" s="98" t="str">
        <f t="shared" si="111"/>
        <v>A.9.1.4.1.S.7</v>
      </c>
      <c r="B375" s="139" t="s">
        <v>215</v>
      </c>
      <c r="C375" s="115" t="str">
        <f>C55</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75" s="128"/>
      <c r="E375" s="107"/>
      <c r="F375" s="108"/>
      <c r="G375" s="108"/>
    </row>
    <row r="376" spans="1:7" s="109" customFormat="1" ht="15" hidden="1" outlineLevel="1">
      <c r="A376" s="98" t="str">
        <f t="shared" si="111"/>
        <v>A.9.1.4.1.S.7.1</v>
      </c>
      <c r="B376" s="139" t="s">
        <v>364</v>
      </c>
      <c r="C376" s="115" t="str">
        <f>C56</f>
        <v>Zamjenski materijal zbijenosti sloja min. Me = 40 MN/m²</v>
      </c>
      <c r="D376" s="128" t="s">
        <v>24</v>
      </c>
      <c r="E376" s="107">
        <v>565</v>
      </c>
      <c r="F376" s="108"/>
      <c r="G376" s="108">
        <f aca="true" t="shared" si="112" ref="G376">E376*F376</f>
        <v>0</v>
      </c>
    </row>
    <row r="377" spans="1:7" s="109" customFormat="1" ht="114.75" hidden="1" outlineLevel="1">
      <c r="A377" s="98" t="str">
        <f t="shared" si="111"/>
        <v>A.9.1.4.1.S.8</v>
      </c>
      <c r="B377" s="139" t="s">
        <v>216</v>
      </c>
      <c r="C377" s="115" t="str">
        <f>C59</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77" s="128"/>
      <c r="E377" s="107"/>
      <c r="F377" s="108"/>
      <c r="G377" s="108"/>
    </row>
    <row r="378" spans="1:7" s="109" customFormat="1" ht="15" hidden="1" outlineLevel="1">
      <c r="A378" s="98" t="str">
        <f t="shared" si="111"/>
        <v>A.9.1.4.1.S.8.1</v>
      </c>
      <c r="B378" s="139" t="s">
        <v>250</v>
      </c>
      <c r="C378" s="115" t="str">
        <f>C60</f>
        <v>Tampon zbijenosti sloja min. Me = 80 MN/m²</v>
      </c>
      <c r="D378" s="128" t="s">
        <v>24</v>
      </c>
      <c r="E378" s="107">
        <v>335</v>
      </c>
      <c r="F378" s="108"/>
      <c r="G378" s="108">
        <f aca="true" t="shared" si="113" ref="G378:G380">E378*F378</f>
        <v>0</v>
      </c>
    </row>
    <row r="379" spans="1:7" s="109" customFormat="1" ht="153" hidden="1" outlineLevel="1">
      <c r="A379" s="98" t="str">
        <f t="shared" si="111"/>
        <v>A.9.1.4.1.S.9</v>
      </c>
      <c r="B379" s="139" t="s">
        <v>217</v>
      </c>
      <c r="C379" s="115" t="str">
        <f>C64</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79" s="128" t="s">
        <v>24</v>
      </c>
      <c r="E379" s="107">
        <f>E369+E370+E371+1</f>
        <v>2200</v>
      </c>
      <c r="F379" s="131"/>
      <c r="G379" s="108">
        <f t="shared" si="113"/>
        <v>0</v>
      </c>
    </row>
    <row r="380" spans="1:7" s="109" customFormat="1" ht="89.25" hidden="1" outlineLevel="1">
      <c r="A380" s="98" t="str">
        <f t="shared" si="111"/>
        <v>A.9.1.4.1.S.10</v>
      </c>
      <c r="B380" s="139" t="s">
        <v>218</v>
      </c>
      <c r="C380" s="105" t="s">
        <v>291</v>
      </c>
      <c r="D380" s="106" t="s">
        <v>90</v>
      </c>
      <c r="E380" s="107">
        <v>7</v>
      </c>
      <c r="F380" s="108"/>
      <c r="G380" s="108">
        <f t="shared" si="113"/>
        <v>0</v>
      </c>
    </row>
    <row r="381" spans="1:7" s="109" customFormat="1" ht="114.75" hidden="1" outlineLevel="1">
      <c r="A381" s="98" t="str">
        <f t="shared" si="111"/>
        <v>A.9.1.4.1.S.11</v>
      </c>
      <c r="B381" s="139" t="s">
        <v>219</v>
      </c>
      <c r="C381" s="105" t="s">
        <v>293</v>
      </c>
      <c r="D381" s="106"/>
      <c r="E381" s="107"/>
      <c r="F381" s="108"/>
      <c r="G381" s="108"/>
    </row>
    <row r="382" spans="1:7" s="109" customFormat="1" ht="15" hidden="1" outlineLevel="1">
      <c r="A382" s="98" t="str">
        <f t="shared" si="111"/>
        <v>A.9.1.4.1.S.11.1</v>
      </c>
      <c r="B382" s="139" t="s">
        <v>298</v>
      </c>
      <c r="C382" s="105" t="s">
        <v>1315</v>
      </c>
      <c r="D382" s="106" t="s">
        <v>22</v>
      </c>
      <c r="E382" s="107">
        <v>84</v>
      </c>
      <c r="F382" s="108"/>
      <c r="G382" s="108">
        <f aca="true" t="shared" si="114" ref="G382:G390">E382*F382</f>
        <v>0</v>
      </c>
    </row>
    <row r="383" spans="1:7" s="109" customFormat="1" ht="15" hidden="1" outlineLevel="1">
      <c r="A383" s="98" t="str">
        <f t="shared" si="111"/>
        <v>A.9.1.4.1.S.11.2</v>
      </c>
      <c r="B383" s="139" t="s">
        <v>299</v>
      </c>
      <c r="C383" s="105" t="s">
        <v>1316</v>
      </c>
      <c r="D383" s="106" t="s">
        <v>22</v>
      </c>
      <c r="E383" s="107">
        <v>165</v>
      </c>
      <c r="F383" s="108"/>
      <c r="G383" s="108">
        <f t="shared" si="114"/>
        <v>0</v>
      </c>
    </row>
    <row r="384" spans="1:7" s="109" customFormat="1" ht="15" hidden="1" outlineLevel="1">
      <c r="A384" s="98" t="str">
        <f t="shared" si="111"/>
        <v>A.9.1.4.1.S.11.3</v>
      </c>
      <c r="B384" s="139" t="s">
        <v>387</v>
      </c>
      <c r="C384" s="105" t="s">
        <v>1317</v>
      </c>
      <c r="D384" s="106" t="s">
        <v>22</v>
      </c>
      <c r="E384" s="107">
        <v>131</v>
      </c>
      <c r="F384" s="108"/>
      <c r="G384" s="108">
        <f t="shared" si="114"/>
        <v>0</v>
      </c>
    </row>
    <row r="385" spans="1:7" s="109" customFormat="1" ht="15" hidden="1" outlineLevel="1">
      <c r="A385" s="98" t="str">
        <f t="shared" si="111"/>
        <v>A.9.1.4.1.S.11.4</v>
      </c>
      <c r="B385" s="139" t="s">
        <v>811</v>
      </c>
      <c r="C385" s="105" t="s">
        <v>1318</v>
      </c>
      <c r="D385" s="106" t="s">
        <v>22</v>
      </c>
      <c r="E385" s="107">
        <v>359</v>
      </c>
      <c r="F385" s="108"/>
      <c r="G385" s="108">
        <f t="shared" si="114"/>
        <v>0</v>
      </c>
    </row>
    <row r="386" spans="1:7" s="109" customFormat="1" ht="15" hidden="1" outlineLevel="1">
      <c r="A386" s="98" t="str">
        <f t="shared" si="111"/>
        <v>A.9.1.4.1.S.11.5</v>
      </c>
      <c r="B386" s="139" t="s">
        <v>1319</v>
      </c>
      <c r="C386" s="105" t="s">
        <v>1320</v>
      </c>
      <c r="D386" s="106" t="s">
        <v>22</v>
      </c>
      <c r="E386" s="107">
        <v>441</v>
      </c>
      <c r="F386" s="108"/>
      <c r="G386" s="108">
        <f t="shared" si="114"/>
        <v>0</v>
      </c>
    </row>
    <row r="387" spans="1:7" s="109" customFormat="1" ht="15" hidden="1" outlineLevel="1">
      <c r="A387" s="98" t="str">
        <f t="shared" si="111"/>
        <v>A.9.1.4.1.S.11.6</v>
      </c>
      <c r="B387" s="139" t="s">
        <v>1321</v>
      </c>
      <c r="C387" s="105" t="s">
        <v>1322</v>
      </c>
      <c r="D387" s="106" t="s">
        <v>22</v>
      </c>
      <c r="E387" s="107">
        <v>103</v>
      </c>
      <c r="F387" s="108"/>
      <c r="G387" s="108">
        <f t="shared" si="114"/>
        <v>0</v>
      </c>
    </row>
    <row r="388" spans="1:7" s="109" customFormat="1" ht="15" hidden="1" outlineLevel="1">
      <c r="A388" s="98" t="str">
        <f t="shared" si="111"/>
        <v>A.9.1.4.1.S.11.7</v>
      </c>
      <c r="B388" s="139" t="s">
        <v>1323</v>
      </c>
      <c r="C388" s="105" t="s">
        <v>1324</v>
      </c>
      <c r="D388" s="106" t="s">
        <v>22</v>
      </c>
      <c r="E388" s="107">
        <v>359</v>
      </c>
      <c r="F388" s="108"/>
      <c r="G388" s="108">
        <f t="shared" si="114"/>
        <v>0</v>
      </c>
    </row>
    <row r="389" spans="1:7" s="109" customFormat="1" ht="15" hidden="1" outlineLevel="1">
      <c r="A389" s="98" t="str">
        <f t="shared" si="111"/>
        <v>A.9.1.4.1.S.11.8</v>
      </c>
      <c r="B389" s="139" t="s">
        <v>1325</v>
      </c>
      <c r="C389" s="105" t="s">
        <v>1326</v>
      </c>
      <c r="D389" s="106" t="s">
        <v>22</v>
      </c>
      <c r="E389" s="107">
        <v>359</v>
      </c>
      <c r="F389" s="108"/>
      <c r="G389" s="108">
        <f t="shared" si="114"/>
        <v>0</v>
      </c>
    </row>
    <row r="390" spans="1:7" s="109" customFormat="1" ht="216.75" hidden="1" outlineLevel="1">
      <c r="A390" s="98" t="str">
        <f t="shared" si="111"/>
        <v>A.9.1.4.1.S.12</v>
      </c>
      <c r="B390" s="139" t="s">
        <v>220</v>
      </c>
      <c r="C390" s="105" t="s">
        <v>3476</v>
      </c>
      <c r="D390" s="106" t="s">
        <v>90</v>
      </c>
      <c r="E390" s="107">
        <v>120</v>
      </c>
      <c r="F390" s="108"/>
      <c r="G390" s="108">
        <f t="shared" si="114"/>
        <v>0</v>
      </c>
    </row>
    <row r="391" spans="1:7" s="97" customFormat="1" ht="15" collapsed="1">
      <c r="A391" s="90" t="str">
        <f aca="true" t="shared" si="115" ref="A391">B391</f>
        <v>A.9.1.4.2</v>
      </c>
      <c r="B391" s="91" t="s">
        <v>1327</v>
      </c>
      <c r="C391" s="92" t="s">
        <v>19</v>
      </c>
      <c r="D391" s="93"/>
      <c r="E391" s="94"/>
      <c r="F391" s="95"/>
      <c r="G391" s="96"/>
    </row>
    <row r="392" spans="1:7" s="109" customFormat="1" ht="242.25" hidden="1" outlineLevel="1">
      <c r="A392" s="98" t="str">
        <f>""&amp;$B$391&amp;"."&amp;B392&amp;""</f>
        <v>A.9.1.4.2.S.1</v>
      </c>
      <c r="B392" s="139" t="s">
        <v>206</v>
      </c>
      <c r="C392" s="376" t="s">
        <v>3126</v>
      </c>
      <c r="D392" s="134"/>
      <c r="E392" s="132"/>
      <c r="F392" s="132"/>
      <c r="G392" s="108"/>
    </row>
    <row r="393" spans="1:7" s="109" customFormat="1" ht="15" hidden="1" outlineLevel="1">
      <c r="A393" s="98" t="str">
        <f aca="true" t="shared" si="116" ref="A393:A404">""&amp;$B$391&amp;"."&amp;B393&amp;""</f>
        <v>A.9.1.4.2.S.1.1</v>
      </c>
      <c r="B393" s="126" t="s">
        <v>226</v>
      </c>
      <c r="C393" s="120" t="s">
        <v>454</v>
      </c>
      <c r="D393" s="119"/>
      <c r="E393" s="132"/>
      <c r="F393" s="108"/>
      <c r="G393" s="108"/>
    </row>
    <row r="394" spans="1:7" s="109" customFormat="1" ht="38.25" hidden="1" outlineLevel="1">
      <c r="A394" s="98" t="str">
        <f t="shared" si="116"/>
        <v>A.9.1.4.2.S.1.1.1</v>
      </c>
      <c r="B394" s="126" t="s">
        <v>237</v>
      </c>
      <c r="C394" s="112" t="s">
        <v>1328</v>
      </c>
      <c r="D394" s="119" t="s">
        <v>90</v>
      </c>
      <c r="E394" s="107">
        <v>1</v>
      </c>
      <c r="F394" s="108"/>
      <c r="G394" s="108">
        <f aca="true" t="shared" si="117" ref="G394:G399">E394*F394</f>
        <v>0</v>
      </c>
    </row>
    <row r="395" spans="1:7" s="109" customFormat="1" ht="38.25" hidden="1" outlineLevel="1">
      <c r="A395" s="98" t="str">
        <f t="shared" si="116"/>
        <v>A.9.1.4.2.S.1.1.2</v>
      </c>
      <c r="B395" s="126" t="s">
        <v>238</v>
      </c>
      <c r="C395" s="112" t="s">
        <v>1329</v>
      </c>
      <c r="D395" s="119" t="s">
        <v>90</v>
      </c>
      <c r="E395" s="107">
        <v>1</v>
      </c>
      <c r="F395" s="108"/>
      <c r="G395" s="108">
        <f t="shared" si="117"/>
        <v>0</v>
      </c>
    </row>
    <row r="396" spans="1:7" s="109" customFormat="1" ht="38.25" hidden="1" outlineLevel="1">
      <c r="A396" s="98" t="str">
        <f t="shared" si="116"/>
        <v>A.9.1.4.2.S.1.1.3</v>
      </c>
      <c r="B396" s="126" t="s">
        <v>239</v>
      </c>
      <c r="C396" s="112" t="s">
        <v>1330</v>
      </c>
      <c r="D396" s="119" t="s">
        <v>90</v>
      </c>
      <c r="E396" s="107">
        <v>1</v>
      </c>
      <c r="F396" s="108"/>
      <c r="G396" s="108">
        <f t="shared" si="117"/>
        <v>0</v>
      </c>
    </row>
    <row r="397" spans="1:7" s="109" customFormat="1" ht="38.25" hidden="1" outlineLevel="1">
      <c r="A397" s="98" t="str">
        <f t="shared" si="116"/>
        <v>A.9.1.4.2.S.1.1.4</v>
      </c>
      <c r="B397" s="126" t="s">
        <v>420</v>
      </c>
      <c r="C397" s="112" t="s">
        <v>1331</v>
      </c>
      <c r="D397" s="119" t="s">
        <v>90</v>
      </c>
      <c r="E397" s="107">
        <v>1</v>
      </c>
      <c r="F397" s="108"/>
      <c r="G397" s="108">
        <f t="shared" si="117"/>
        <v>0</v>
      </c>
    </row>
    <row r="398" spans="1:7" s="109" customFormat="1" ht="38.25" hidden="1" outlineLevel="1">
      <c r="A398" s="98" t="str">
        <f t="shared" si="116"/>
        <v>A.9.1.4.2.S.1.1.5</v>
      </c>
      <c r="B398" s="126" t="s">
        <v>544</v>
      </c>
      <c r="C398" s="112" t="s">
        <v>1332</v>
      </c>
      <c r="D398" s="119" t="s">
        <v>90</v>
      </c>
      <c r="E398" s="107">
        <v>1</v>
      </c>
      <c r="F398" s="108"/>
      <c r="G398" s="108">
        <f t="shared" si="117"/>
        <v>0</v>
      </c>
    </row>
    <row r="399" spans="1:7" s="109" customFormat="1" ht="25.5" hidden="1" outlineLevel="1">
      <c r="A399" s="98" t="str">
        <f t="shared" si="116"/>
        <v>A.9.1.4.2.S.1.1.6</v>
      </c>
      <c r="B399" s="126" t="s">
        <v>682</v>
      </c>
      <c r="C399" s="112" t="s">
        <v>1333</v>
      </c>
      <c r="D399" s="119" t="s">
        <v>90</v>
      </c>
      <c r="E399" s="107">
        <v>3</v>
      </c>
      <c r="F399" s="108"/>
      <c r="G399" s="108">
        <f t="shared" si="117"/>
        <v>0</v>
      </c>
    </row>
    <row r="400" spans="1:7" s="109" customFormat="1" ht="76.5" hidden="1" outlineLevel="1">
      <c r="A400" s="98" t="str">
        <f t="shared" si="116"/>
        <v>A.9.1.4.2.S.2</v>
      </c>
      <c r="B400" s="126" t="s">
        <v>207</v>
      </c>
      <c r="C400" s="112" t="str">
        <f>C71</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400" s="113"/>
      <c r="E400" s="107"/>
      <c r="F400" s="108"/>
      <c r="G400" s="108"/>
    </row>
    <row r="401" spans="1:7" s="109" customFormat="1" ht="15" hidden="1" outlineLevel="1">
      <c r="A401" s="98" t="str">
        <f t="shared" si="116"/>
        <v>A.9.1.4.2.S.2.1</v>
      </c>
      <c r="B401" s="126" t="s">
        <v>228</v>
      </c>
      <c r="C401" s="112" t="s">
        <v>290</v>
      </c>
      <c r="D401" s="119" t="s">
        <v>90</v>
      </c>
      <c r="E401" s="107">
        <v>8</v>
      </c>
      <c r="F401" s="108"/>
      <c r="G401" s="108">
        <f aca="true" t="shared" si="118" ref="G401">E401*F401</f>
        <v>0</v>
      </c>
    </row>
    <row r="402" spans="1:7" s="109" customFormat="1" ht="38.25" hidden="1" outlineLevel="1">
      <c r="A402" s="98" t="str">
        <f t="shared" si="116"/>
        <v>A.9.1.4.2.S.3</v>
      </c>
      <c r="B402" s="126" t="s">
        <v>208</v>
      </c>
      <c r="C402" s="120" t="str">
        <f>C74</f>
        <v xml:space="preserve">Nabava i doprema materijala te izrada podložnog betona C16/20, X0, debljine 10 cm ispod betonskih okana.
Obračun po m³. </v>
      </c>
      <c r="D402" s="134" t="s">
        <v>24</v>
      </c>
      <c r="E402" s="107">
        <v>2.15</v>
      </c>
      <c r="F402" s="108"/>
      <c r="G402" s="108">
        <f>E402*F402</f>
        <v>0</v>
      </c>
    </row>
    <row r="403" spans="1:7" s="109" customFormat="1" ht="51" hidden="1" outlineLevel="1">
      <c r="A403" s="98" t="str">
        <f t="shared" si="116"/>
        <v>A.9.1.4.2.S.4</v>
      </c>
      <c r="B403" s="126" t="s">
        <v>209</v>
      </c>
      <c r="C403" s="127" t="str">
        <f>C75</f>
        <v>Nabava i doprema materijala te izrada betonske podloge na dnu rova betonom C16/20 debljine 15 cm kao podloga za postavu cjevovoda.
Obračun po m³.</v>
      </c>
      <c r="D403" s="134" t="s">
        <v>24</v>
      </c>
      <c r="E403" s="107">
        <v>5</v>
      </c>
      <c r="F403" s="108"/>
      <c r="G403" s="108">
        <f aca="true" t="shared" si="119" ref="G403:G409">E403*F403</f>
        <v>0</v>
      </c>
    </row>
    <row r="404" spans="1:7" s="109" customFormat="1" ht="89.25" hidden="1" outlineLevel="1">
      <c r="A404" s="98" t="str">
        <f t="shared" si="116"/>
        <v>A.9.1.4.2.S.5</v>
      </c>
      <c r="B404" s="126" t="s">
        <v>213</v>
      </c>
      <c r="C404" s="127" t="str">
        <f>C76</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404" s="134" t="s">
        <v>24</v>
      </c>
      <c r="E404" s="107">
        <v>10</v>
      </c>
      <c r="F404" s="108"/>
      <c r="G404" s="108">
        <f t="shared" si="119"/>
        <v>0</v>
      </c>
    </row>
    <row r="405" spans="1:7" s="109" customFormat="1" ht="76.5" hidden="1" outlineLevel="1">
      <c r="A405" s="98" t="str">
        <f>""&amp;$B$391&amp;"."&amp;B405&amp;""</f>
        <v>A.9.1.4.2.S.6</v>
      </c>
      <c r="B405" s="126" t="s">
        <v>214</v>
      </c>
      <c r="C405" s="127" t="str">
        <f>C77</f>
        <v>Nabava i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405" s="135" t="s">
        <v>90</v>
      </c>
      <c r="E405" s="107">
        <v>70</v>
      </c>
      <c r="F405" s="108"/>
      <c r="G405" s="108">
        <f t="shared" si="119"/>
        <v>0</v>
      </c>
    </row>
    <row r="406" spans="1:7" s="109" customFormat="1" ht="76.5" hidden="1" outlineLevel="1">
      <c r="A406" s="98" t="str">
        <f>""&amp;$B$391&amp;"."&amp;B406&amp;""</f>
        <v>A.9.1.4.2.S.7</v>
      </c>
      <c r="B406" s="126" t="s">
        <v>215</v>
      </c>
      <c r="C406" s="127" t="s">
        <v>3561</v>
      </c>
      <c r="D406" s="135" t="s">
        <v>90</v>
      </c>
      <c r="E406" s="107">
        <v>8</v>
      </c>
      <c r="F406" s="108"/>
      <c r="G406" s="108">
        <f t="shared" si="119"/>
        <v>0</v>
      </c>
    </row>
    <row r="407" spans="1:7" s="109" customFormat="1" ht="89.25" hidden="1" outlineLevel="1">
      <c r="A407" s="98" t="str">
        <f>""&amp;$B$391&amp;"."&amp;B407&amp;""</f>
        <v>A.9.1.4.2.S.8</v>
      </c>
      <c r="B407" s="126" t="s">
        <v>216</v>
      </c>
      <c r="C407" s="127" t="s">
        <v>2892</v>
      </c>
      <c r="D407" s="135" t="s">
        <v>90</v>
      </c>
      <c r="E407" s="107">
        <v>10</v>
      </c>
      <c r="F407" s="108"/>
      <c r="G407" s="108">
        <f t="shared" si="119"/>
        <v>0</v>
      </c>
    </row>
    <row r="408" spans="1:7" s="109" customFormat="1" ht="76.5" hidden="1" outlineLevel="1">
      <c r="A408" s="98" t="str">
        <f>""&amp;$B$391&amp;"."&amp;B408&amp;""</f>
        <v>A.9.1.4.2.S.9</v>
      </c>
      <c r="B408" s="126" t="s">
        <v>217</v>
      </c>
      <c r="C408" s="127" t="s">
        <v>2893</v>
      </c>
      <c r="D408" s="135" t="s">
        <v>90</v>
      </c>
      <c r="E408" s="107">
        <v>25</v>
      </c>
      <c r="F408" s="108"/>
      <c r="G408" s="108">
        <f t="shared" si="119"/>
        <v>0</v>
      </c>
    </row>
    <row r="409" spans="1:7" s="109" customFormat="1" ht="63.75" hidden="1" outlineLevel="1">
      <c r="A409" s="98" t="str">
        <f>""&amp;$B$391&amp;"."&amp;B409&amp;""</f>
        <v>A.9.1.4.2.S.10</v>
      </c>
      <c r="B409" s="126" t="s">
        <v>218</v>
      </c>
      <c r="C409" s="127" t="s">
        <v>132</v>
      </c>
      <c r="D409" s="135" t="s">
        <v>90</v>
      </c>
      <c r="E409" s="107">
        <v>11</v>
      </c>
      <c r="F409" s="108"/>
      <c r="G409" s="108">
        <f t="shared" si="119"/>
        <v>0</v>
      </c>
    </row>
    <row r="410" spans="1:7" s="97" customFormat="1" ht="15" collapsed="1">
      <c r="A410" s="90" t="str">
        <f aca="true" t="shared" si="120" ref="A410">B410</f>
        <v>A.9.1.4.3</v>
      </c>
      <c r="B410" s="91" t="s">
        <v>1334</v>
      </c>
      <c r="C410" s="92" t="s">
        <v>20</v>
      </c>
      <c r="D410" s="93"/>
      <c r="E410" s="124"/>
      <c r="F410" s="125"/>
      <c r="G410" s="96"/>
    </row>
    <row r="411" spans="1:7" s="109" customFormat="1" ht="127.5" hidden="1" outlineLevel="1">
      <c r="A411" s="98" t="str">
        <f aca="true" t="shared" si="121" ref="A411:A412">""&amp;$B$410&amp;"."&amp;B411&amp;""</f>
        <v>A.9.1.4.3.S.1</v>
      </c>
      <c r="B411" s="139" t="s">
        <v>206</v>
      </c>
      <c r="C411" s="112" t="str">
        <f>C114</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411" s="128"/>
      <c r="E411" s="107"/>
      <c r="F411" s="108"/>
      <c r="G411" s="108"/>
    </row>
    <row r="412" spans="1:7" s="109" customFormat="1" ht="25.5" hidden="1" outlineLevel="1">
      <c r="A412" s="98" t="str">
        <f t="shared" si="121"/>
        <v>A.9.1.4.3.S.1.1</v>
      </c>
      <c r="B412" s="139" t="s">
        <v>226</v>
      </c>
      <c r="C412" s="112" t="str">
        <f>C115</f>
        <v>Bitumenizirani nosivo-habajući sloj
AC 16 surf 50/70, debljine 5,0 cm</v>
      </c>
      <c r="D412" s="128" t="s">
        <v>25</v>
      </c>
      <c r="E412" s="107">
        <v>3910</v>
      </c>
      <c r="F412" s="108"/>
      <c r="G412" s="108">
        <f aca="true" t="shared" si="122" ref="G412">E412*F412</f>
        <v>0</v>
      </c>
    </row>
    <row r="413" spans="1:7" s="97" customFormat="1" ht="15" collapsed="1">
      <c r="A413" s="90" t="str">
        <f aca="true" t="shared" si="123" ref="A413">B413</f>
        <v>A.9.1.4.4</v>
      </c>
      <c r="B413" s="91" t="s">
        <v>1335</v>
      </c>
      <c r="C413" s="92" t="s">
        <v>2844</v>
      </c>
      <c r="D413" s="93"/>
      <c r="E413" s="94"/>
      <c r="F413" s="95"/>
      <c r="G413" s="96"/>
    </row>
    <row r="414" spans="1:7" s="109" customFormat="1" ht="114.75" hidden="1" outlineLevel="1">
      <c r="A414" s="98" t="str">
        <f>""&amp;$B$413&amp;"."&amp;B414&amp;""</f>
        <v>A.9.1.4.4.S.1</v>
      </c>
      <c r="B414" s="139" t="s">
        <v>206</v>
      </c>
      <c r="C414" s="112" t="s">
        <v>2928</v>
      </c>
      <c r="D414" s="113"/>
      <c r="E414" s="107"/>
      <c r="F414" s="108"/>
      <c r="G414" s="108"/>
    </row>
    <row r="415" spans="1:7" s="109" customFormat="1" ht="15" hidden="1" outlineLevel="1">
      <c r="A415" s="98" t="str">
        <f aca="true" t="shared" si="124" ref="A415:A521">""&amp;$B$413&amp;"."&amp;B415&amp;""</f>
        <v>A.9.1.4.4.S.1.1</v>
      </c>
      <c r="B415" s="139" t="s">
        <v>226</v>
      </c>
      <c r="C415" s="146" t="s">
        <v>106</v>
      </c>
      <c r="D415" s="143"/>
      <c r="E415" s="107"/>
      <c r="F415" s="108"/>
      <c r="G415" s="108"/>
    </row>
    <row r="416" spans="1:7" s="109" customFormat="1" ht="15" hidden="1" outlineLevel="1">
      <c r="A416" s="98" t="str">
        <f t="shared" si="124"/>
        <v>A.9.1.4.4.S.1.1.1</v>
      </c>
      <c r="B416" s="139" t="s">
        <v>237</v>
      </c>
      <c r="C416" s="142" t="s">
        <v>1336</v>
      </c>
      <c r="D416" s="143" t="s">
        <v>22</v>
      </c>
      <c r="E416" s="107">
        <v>50</v>
      </c>
      <c r="F416" s="108"/>
      <c r="G416" s="108">
        <f aca="true" t="shared" si="125" ref="G416:G419">E416*F416</f>
        <v>0</v>
      </c>
    </row>
    <row r="417" spans="1:7" s="109" customFormat="1" ht="15" hidden="1" outlineLevel="1">
      <c r="A417" s="98" t="str">
        <f t="shared" si="124"/>
        <v>A.9.1.4.4.S.1.1.2</v>
      </c>
      <c r="B417" s="139" t="s">
        <v>238</v>
      </c>
      <c r="C417" s="142" t="s">
        <v>112</v>
      </c>
      <c r="D417" s="143" t="s">
        <v>22</v>
      </c>
      <c r="E417" s="107">
        <v>793</v>
      </c>
      <c r="F417" s="108"/>
      <c r="G417" s="108">
        <f t="shared" si="125"/>
        <v>0</v>
      </c>
    </row>
    <row r="418" spans="1:7" s="109" customFormat="1" ht="15" hidden="1" outlineLevel="1">
      <c r="A418" s="98" t="str">
        <f t="shared" si="124"/>
        <v>A.9.1.4.4.S.1.1.3</v>
      </c>
      <c r="B418" s="139" t="s">
        <v>239</v>
      </c>
      <c r="C418" s="142" t="s">
        <v>339</v>
      </c>
      <c r="D418" s="143" t="s">
        <v>22</v>
      </c>
      <c r="E418" s="107">
        <v>490</v>
      </c>
      <c r="F418" s="108"/>
      <c r="G418" s="108">
        <f t="shared" si="125"/>
        <v>0</v>
      </c>
    </row>
    <row r="419" spans="1:7" s="109" customFormat="1" ht="15" hidden="1" outlineLevel="1">
      <c r="A419" s="98" t="str">
        <f t="shared" si="124"/>
        <v>A.9.1.4.4.S.1.1.4</v>
      </c>
      <c r="B419" s="139" t="s">
        <v>420</v>
      </c>
      <c r="C419" s="142" t="s">
        <v>1337</v>
      </c>
      <c r="D419" s="143" t="s">
        <v>22</v>
      </c>
      <c r="E419" s="107">
        <v>718</v>
      </c>
      <c r="F419" s="108"/>
      <c r="G419" s="108">
        <f t="shared" si="125"/>
        <v>0</v>
      </c>
    </row>
    <row r="420" spans="1:7" s="109" customFormat="1" ht="102" hidden="1" outlineLevel="1">
      <c r="A420" s="98" t="str">
        <f t="shared" si="124"/>
        <v>A.9.1.4.4.S.2</v>
      </c>
      <c r="B420" s="139" t="s">
        <v>207</v>
      </c>
      <c r="C420" s="112" t="s">
        <v>2929</v>
      </c>
      <c r="D420" s="113"/>
      <c r="E420" s="107"/>
      <c r="F420" s="108"/>
      <c r="G420" s="108"/>
    </row>
    <row r="421" spans="1:7" s="109" customFormat="1" ht="15" hidden="1" outlineLevel="1">
      <c r="A421" s="98" t="str">
        <f t="shared" si="124"/>
        <v>A.9.1.4.4.S.2.1</v>
      </c>
      <c r="B421" s="139" t="s">
        <v>228</v>
      </c>
      <c r="C421" s="146" t="s">
        <v>106</v>
      </c>
      <c r="D421" s="143"/>
      <c r="E421" s="107"/>
      <c r="F421" s="108"/>
      <c r="G421" s="108"/>
    </row>
    <row r="422" spans="1:7" s="109" customFormat="1" ht="15" hidden="1" outlineLevel="1">
      <c r="A422" s="98" t="str">
        <f t="shared" si="124"/>
        <v>A.9.1.4.4.S.2.1.1</v>
      </c>
      <c r="B422" s="139" t="s">
        <v>229</v>
      </c>
      <c r="C422" s="145" t="s">
        <v>143</v>
      </c>
      <c r="D422" s="142"/>
      <c r="E422" s="107"/>
      <c r="F422" s="108"/>
      <c r="G422" s="108"/>
    </row>
    <row r="423" spans="1:7" s="109" customFormat="1" ht="15" hidden="1" outlineLevel="1">
      <c r="A423" s="98" t="str">
        <f t="shared" si="124"/>
        <v>A.9.1.4.4.S.2.1.1.1</v>
      </c>
      <c r="B423" s="139" t="s">
        <v>340</v>
      </c>
      <c r="C423" s="142" t="s">
        <v>109</v>
      </c>
      <c r="D423" s="143" t="s">
        <v>90</v>
      </c>
      <c r="E423" s="107">
        <v>19</v>
      </c>
      <c r="F423" s="108"/>
      <c r="G423" s="108">
        <f aca="true" t="shared" si="126" ref="G423:G428">E423*F423</f>
        <v>0</v>
      </c>
    </row>
    <row r="424" spans="1:7" s="109" customFormat="1" ht="15" hidden="1" outlineLevel="1">
      <c r="A424" s="98" t="str">
        <f t="shared" si="124"/>
        <v>A.9.1.4.4.S.2.1.1.2</v>
      </c>
      <c r="B424" s="139" t="s">
        <v>341</v>
      </c>
      <c r="C424" s="142" t="s">
        <v>690</v>
      </c>
      <c r="D424" s="143" t="s">
        <v>90</v>
      </c>
      <c r="E424" s="107">
        <v>9</v>
      </c>
      <c r="F424" s="108"/>
      <c r="G424" s="108">
        <f t="shared" si="126"/>
        <v>0</v>
      </c>
    </row>
    <row r="425" spans="1:7" s="109" customFormat="1" ht="15" hidden="1" outlineLevel="1">
      <c r="A425" s="98" t="str">
        <f t="shared" si="124"/>
        <v>A.9.1.4.4.S.2.1.1.3</v>
      </c>
      <c r="B425" s="139" t="s">
        <v>342</v>
      </c>
      <c r="C425" s="142" t="s">
        <v>110</v>
      </c>
      <c r="D425" s="143" t="s">
        <v>90</v>
      </c>
      <c r="E425" s="107">
        <v>12</v>
      </c>
      <c r="F425" s="108"/>
      <c r="G425" s="108">
        <f t="shared" si="126"/>
        <v>0</v>
      </c>
    </row>
    <row r="426" spans="1:7" s="109" customFormat="1" ht="15" hidden="1" outlineLevel="1">
      <c r="A426" s="98" t="str">
        <f t="shared" si="124"/>
        <v>A.9.1.4.4.S.2.1.2</v>
      </c>
      <c r="B426" s="139" t="s">
        <v>230</v>
      </c>
      <c r="C426" s="145" t="s">
        <v>144</v>
      </c>
      <c r="D426" s="143"/>
      <c r="E426" s="107"/>
      <c r="F426" s="108"/>
      <c r="G426" s="108"/>
    </row>
    <row r="427" spans="1:7" s="109" customFormat="1" ht="15" hidden="1" outlineLevel="1">
      <c r="A427" s="98" t="str">
        <f t="shared" si="124"/>
        <v>A.9.1.4.4.S.2.1.2.1</v>
      </c>
      <c r="B427" s="139" t="s">
        <v>343</v>
      </c>
      <c r="C427" s="142" t="s">
        <v>109</v>
      </c>
      <c r="D427" s="143" t="s">
        <v>90</v>
      </c>
      <c r="E427" s="107">
        <v>10</v>
      </c>
      <c r="F427" s="108"/>
      <c r="G427" s="108">
        <f t="shared" si="126"/>
        <v>0</v>
      </c>
    </row>
    <row r="428" spans="1:7" s="109" customFormat="1" ht="15" hidden="1" outlineLevel="1">
      <c r="A428" s="98" t="str">
        <f t="shared" si="124"/>
        <v>A.9.1.4.4.S.2.1.2.2</v>
      </c>
      <c r="B428" s="139" t="s">
        <v>344</v>
      </c>
      <c r="C428" s="142" t="s">
        <v>690</v>
      </c>
      <c r="D428" s="143" t="s">
        <v>90</v>
      </c>
      <c r="E428" s="107">
        <v>1</v>
      </c>
      <c r="F428" s="108"/>
      <c r="G428" s="108">
        <f t="shared" si="126"/>
        <v>0</v>
      </c>
    </row>
    <row r="429" spans="1:7" s="109" customFormat="1" ht="15" hidden="1" outlineLevel="1">
      <c r="A429" s="98" t="str">
        <f t="shared" si="124"/>
        <v>A.9.1.4.4.S.2.1.3</v>
      </c>
      <c r="B429" s="139" t="s">
        <v>691</v>
      </c>
      <c r="C429" s="145" t="s">
        <v>1338</v>
      </c>
      <c r="D429" s="142"/>
      <c r="E429" s="107"/>
      <c r="F429" s="108"/>
      <c r="G429" s="108"/>
    </row>
    <row r="430" spans="1:7" s="109" customFormat="1" ht="15" hidden="1" outlineLevel="1">
      <c r="A430" s="98" t="str">
        <f t="shared" si="124"/>
        <v>A.9.1.4.4.S.2.1.3.1</v>
      </c>
      <c r="B430" s="139" t="s">
        <v>693</v>
      </c>
      <c r="C430" s="142" t="s">
        <v>109</v>
      </c>
      <c r="D430" s="143" t="s">
        <v>90</v>
      </c>
      <c r="E430" s="107">
        <v>11</v>
      </c>
      <c r="F430" s="108"/>
      <c r="G430" s="108">
        <f aca="true" t="shared" si="127" ref="G430:G431">E430*F430</f>
        <v>0</v>
      </c>
    </row>
    <row r="431" spans="1:7" s="109" customFormat="1" ht="15" hidden="1" outlineLevel="1">
      <c r="A431" s="98" t="str">
        <f t="shared" si="124"/>
        <v>A.9.1.4.4.S.2.1.3.2</v>
      </c>
      <c r="B431" s="139" t="s">
        <v>1339</v>
      </c>
      <c r="C431" s="142" t="s">
        <v>690</v>
      </c>
      <c r="D431" s="143" t="s">
        <v>90</v>
      </c>
      <c r="E431" s="107">
        <v>2</v>
      </c>
      <c r="F431" s="108"/>
      <c r="G431" s="108">
        <f t="shared" si="127"/>
        <v>0</v>
      </c>
    </row>
    <row r="432" spans="1:7" s="109" customFormat="1" ht="15" hidden="1" outlineLevel="1">
      <c r="A432" s="98" t="str">
        <f t="shared" si="124"/>
        <v>A.9.1.4.4.S.2.1.4</v>
      </c>
      <c r="B432" s="139" t="s">
        <v>694</v>
      </c>
      <c r="C432" s="145" t="s">
        <v>695</v>
      </c>
      <c r="D432" s="143"/>
      <c r="E432" s="107"/>
      <c r="F432" s="108"/>
      <c r="G432" s="108"/>
    </row>
    <row r="433" spans="1:7" s="109" customFormat="1" ht="15" hidden="1" outlineLevel="1">
      <c r="A433" s="98" t="str">
        <f t="shared" si="124"/>
        <v>A.9.1.4.4.S.2.1.4.1</v>
      </c>
      <c r="B433" s="139" t="s">
        <v>696</v>
      </c>
      <c r="C433" s="142" t="s">
        <v>109</v>
      </c>
      <c r="D433" s="143" t="s">
        <v>90</v>
      </c>
      <c r="E433" s="107">
        <v>5</v>
      </c>
      <c r="F433" s="108"/>
      <c r="G433" s="108">
        <f aca="true" t="shared" si="128" ref="G433:G434">E433*F433</f>
        <v>0</v>
      </c>
    </row>
    <row r="434" spans="1:7" s="109" customFormat="1" ht="15" hidden="1" outlineLevel="1">
      <c r="A434" s="98" t="str">
        <f t="shared" si="124"/>
        <v>A.9.1.4.4.S.2.1.4.2</v>
      </c>
      <c r="B434" s="139" t="s">
        <v>1340</v>
      </c>
      <c r="C434" s="142" t="s">
        <v>690</v>
      </c>
      <c r="D434" s="143" t="s">
        <v>90</v>
      </c>
      <c r="E434" s="107">
        <v>1</v>
      </c>
      <c r="F434" s="108"/>
      <c r="G434" s="108">
        <f t="shared" si="128"/>
        <v>0</v>
      </c>
    </row>
    <row r="435" spans="1:7" s="109" customFormat="1" ht="165.75" hidden="1" outlineLevel="1">
      <c r="A435" s="98" t="str">
        <f t="shared" si="124"/>
        <v>A.9.1.4.4.S.3</v>
      </c>
      <c r="B435" s="139" t="s">
        <v>208</v>
      </c>
      <c r="C435" s="112" t="s">
        <v>2930</v>
      </c>
      <c r="D435" s="113"/>
      <c r="E435" s="107"/>
      <c r="F435" s="108"/>
      <c r="G435" s="108"/>
    </row>
    <row r="436" spans="1:7" s="109" customFormat="1" ht="15" hidden="1" outlineLevel="1">
      <c r="A436" s="98" t="str">
        <f t="shared" si="124"/>
        <v>A.9.1.4.4.S.3.1</v>
      </c>
      <c r="B436" s="139" t="s">
        <v>244</v>
      </c>
      <c r="C436" s="146" t="s">
        <v>106</v>
      </c>
      <c r="D436" s="143"/>
      <c r="E436" s="107"/>
      <c r="F436" s="108"/>
      <c r="G436" s="108"/>
    </row>
    <row r="437" spans="1:7" s="109" customFormat="1" ht="15" hidden="1" outlineLevel="1">
      <c r="A437" s="98" t="str">
        <f t="shared" si="124"/>
        <v>A.9.1.4.4.S.3.1.1</v>
      </c>
      <c r="B437" s="139" t="s">
        <v>322</v>
      </c>
      <c r="C437" s="145" t="s">
        <v>137</v>
      </c>
      <c r="D437" s="143"/>
      <c r="E437" s="107"/>
      <c r="F437" s="108"/>
      <c r="G437" s="108"/>
    </row>
    <row r="438" spans="1:7" s="109" customFormat="1" ht="15" hidden="1" outlineLevel="1">
      <c r="A438" s="98" t="str">
        <f t="shared" si="124"/>
        <v>A.9.1.4.4.S.3.1.1.1</v>
      </c>
      <c r="B438" s="139" t="s">
        <v>323</v>
      </c>
      <c r="C438" s="142" t="s">
        <v>1341</v>
      </c>
      <c r="D438" s="143" t="s">
        <v>90</v>
      </c>
      <c r="E438" s="107">
        <v>4</v>
      </c>
      <c r="F438" s="108"/>
      <c r="G438" s="108">
        <f aca="true" t="shared" si="129" ref="G438:G450">E438*F438</f>
        <v>0</v>
      </c>
    </row>
    <row r="439" spans="1:7" s="109" customFormat="1" ht="15" hidden="1" outlineLevel="1">
      <c r="A439" s="98" t="str">
        <f t="shared" si="124"/>
        <v>A.9.1.4.4.S.3.1.1.2</v>
      </c>
      <c r="B439" s="139" t="s">
        <v>346</v>
      </c>
      <c r="C439" s="142" t="s">
        <v>1342</v>
      </c>
      <c r="D439" s="143" t="s">
        <v>90</v>
      </c>
      <c r="E439" s="107">
        <v>2</v>
      </c>
      <c r="F439" s="108"/>
      <c r="G439" s="108">
        <f t="shared" si="129"/>
        <v>0</v>
      </c>
    </row>
    <row r="440" spans="1:7" s="109" customFormat="1" ht="15" hidden="1" outlineLevel="1">
      <c r="A440" s="98" t="str">
        <f t="shared" si="124"/>
        <v>A.9.1.4.4.S.3.1.1.3</v>
      </c>
      <c r="B440" s="139" t="s">
        <v>347</v>
      </c>
      <c r="C440" s="142" t="s">
        <v>875</v>
      </c>
      <c r="D440" s="143" t="s">
        <v>90</v>
      </c>
      <c r="E440" s="107">
        <v>2</v>
      </c>
      <c r="F440" s="108"/>
      <c r="G440" s="108">
        <f t="shared" si="129"/>
        <v>0</v>
      </c>
    </row>
    <row r="441" spans="1:7" s="109" customFormat="1" ht="15" hidden="1" outlineLevel="1">
      <c r="A441" s="98" t="str">
        <f t="shared" si="124"/>
        <v>A.9.1.4.4.S.3.1.1.4</v>
      </c>
      <c r="B441" s="139" t="s">
        <v>348</v>
      </c>
      <c r="C441" s="142" t="s">
        <v>698</v>
      </c>
      <c r="D441" s="143" t="s">
        <v>90</v>
      </c>
      <c r="E441" s="107">
        <v>3</v>
      </c>
      <c r="F441" s="108"/>
      <c r="G441" s="108">
        <f t="shared" si="129"/>
        <v>0</v>
      </c>
    </row>
    <row r="442" spans="1:7" s="109" customFormat="1" ht="15" hidden="1" outlineLevel="1">
      <c r="A442" s="98" t="str">
        <f t="shared" si="124"/>
        <v>A.9.1.4.4.S.3.1.1.5</v>
      </c>
      <c r="B442" s="139" t="s">
        <v>349</v>
      </c>
      <c r="C442" s="142" t="s">
        <v>642</v>
      </c>
      <c r="D442" s="143" t="s">
        <v>90</v>
      </c>
      <c r="E442" s="107">
        <v>1</v>
      </c>
      <c r="F442" s="108"/>
      <c r="G442" s="108">
        <f t="shared" si="129"/>
        <v>0</v>
      </c>
    </row>
    <row r="443" spans="1:7" s="109" customFormat="1" ht="15" hidden="1" outlineLevel="1">
      <c r="A443" s="98" t="str">
        <f t="shared" si="124"/>
        <v>A.9.1.4.4.S.3.1.1.6</v>
      </c>
      <c r="B443" s="139" t="s">
        <v>350</v>
      </c>
      <c r="C443" s="142" t="s">
        <v>643</v>
      </c>
      <c r="D443" s="143" t="s">
        <v>90</v>
      </c>
      <c r="E443" s="107">
        <v>1</v>
      </c>
      <c r="F443" s="108"/>
      <c r="G443" s="108">
        <f t="shared" si="129"/>
        <v>0</v>
      </c>
    </row>
    <row r="444" spans="1:7" s="109" customFormat="1" ht="15" hidden="1" outlineLevel="1">
      <c r="A444" s="98" t="str">
        <f t="shared" si="124"/>
        <v>A.9.1.4.4.S.3.1.1.7</v>
      </c>
      <c r="B444" s="139" t="s">
        <v>351</v>
      </c>
      <c r="C444" s="142" t="s">
        <v>932</v>
      </c>
      <c r="D444" s="143" t="s">
        <v>90</v>
      </c>
      <c r="E444" s="107">
        <v>3</v>
      </c>
      <c r="F444" s="108"/>
      <c r="G444" s="108">
        <f t="shared" si="129"/>
        <v>0</v>
      </c>
    </row>
    <row r="445" spans="1:7" s="109" customFormat="1" ht="15" hidden="1" outlineLevel="1">
      <c r="A445" s="98" t="str">
        <f t="shared" si="124"/>
        <v>A.9.1.4.4.S.3.1.1.8</v>
      </c>
      <c r="B445" s="139" t="s">
        <v>1221</v>
      </c>
      <c r="C445" s="142" t="s">
        <v>959</v>
      </c>
      <c r="D445" s="143" t="s">
        <v>90</v>
      </c>
      <c r="E445" s="107">
        <v>2</v>
      </c>
      <c r="F445" s="108"/>
      <c r="G445" s="108">
        <f t="shared" si="129"/>
        <v>0</v>
      </c>
    </row>
    <row r="446" spans="1:7" s="109" customFormat="1" ht="15" hidden="1" outlineLevel="1">
      <c r="A446" s="98" t="str">
        <f t="shared" si="124"/>
        <v>A.9.1.4.4.S.3.1.1.9</v>
      </c>
      <c r="B446" s="139" t="s">
        <v>1222</v>
      </c>
      <c r="C446" s="142" t="s">
        <v>104</v>
      </c>
      <c r="D446" s="143" t="s">
        <v>90</v>
      </c>
      <c r="E446" s="107">
        <v>6</v>
      </c>
      <c r="F446" s="108"/>
      <c r="G446" s="108">
        <f t="shared" si="129"/>
        <v>0</v>
      </c>
    </row>
    <row r="447" spans="1:7" s="109" customFormat="1" ht="15" hidden="1" outlineLevel="1">
      <c r="A447" s="98" t="str">
        <f t="shared" si="124"/>
        <v>A.9.1.4.4.S.3.1.1.10</v>
      </c>
      <c r="B447" s="139" t="s">
        <v>1343</v>
      </c>
      <c r="C447" s="142" t="s">
        <v>103</v>
      </c>
      <c r="D447" s="143" t="s">
        <v>90</v>
      </c>
      <c r="E447" s="107">
        <v>2</v>
      </c>
      <c r="F447" s="108"/>
      <c r="G447" s="108">
        <f t="shared" si="129"/>
        <v>0</v>
      </c>
    </row>
    <row r="448" spans="1:7" s="109" customFormat="1" ht="15" hidden="1" outlineLevel="1">
      <c r="A448" s="98" t="str">
        <f t="shared" si="124"/>
        <v>A.9.1.4.4.S.3.1.1.11</v>
      </c>
      <c r="B448" s="139" t="s">
        <v>1344</v>
      </c>
      <c r="C448" s="142" t="s">
        <v>102</v>
      </c>
      <c r="D448" s="143" t="s">
        <v>90</v>
      </c>
      <c r="E448" s="107">
        <v>5</v>
      </c>
      <c r="F448" s="108"/>
      <c r="G448" s="108">
        <f t="shared" si="129"/>
        <v>0</v>
      </c>
    </row>
    <row r="449" spans="1:7" s="109" customFormat="1" ht="15" hidden="1" outlineLevel="1">
      <c r="A449" s="98" t="str">
        <f t="shared" si="124"/>
        <v>A.9.1.4.4.S.3.1.1.12</v>
      </c>
      <c r="B449" s="139" t="s">
        <v>1345</v>
      </c>
      <c r="C449" s="142" t="s">
        <v>1346</v>
      </c>
      <c r="D449" s="143" t="s">
        <v>90</v>
      </c>
      <c r="E449" s="107">
        <v>1</v>
      </c>
      <c r="F449" s="108"/>
      <c r="G449" s="108">
        <f t="shared" si="129"/>
        <v>0</v>
      </c>
    </row>
    <row r="450" spans="1:7" s="109" customFormat="1" ht="15" hidden="1" outlineLevel="1">
      <c r="A450" s="98" t="str">
        <f t="shared" si="124"/>
        <v>A.9.1.4.4.S.3.1.1.13</v>
      </c>
      <c r="B450" s="139" t="s">
        <v>1347</v>
      </c>
      <c r="C450" s="142" t="s">
        <v>101</v>
      </c>
      <c r="D450" s="143" t="s">
        <v>90</v>
      </c>
      <c r="E450" s="107">
        <v>11</v>
      </c>
      <c r="F450" s="108"/>
      <c r="G450" s="108">
        <f t="shared" si="129"/>
        <v>0</v>
      </c>
    </row>
    <row r="451" spans="1:7" s="109" customFormat="1" ht="15" hidden="1" outlineLevel="1">
      <c r="A451" s="98" t="str">
        <f t="shared" si="124"/>
        <v>A.9.1.4.4.S.3.1.2</v>
      </c>
      <c r="B451" s="139" t="s">
        <v>381</v>
      </c>
      <c r="C451" s="145" t="s">
        <v>824</v>
      </c>
      <c r="D451" s="143"/>
      <c r="E451" s="107"/>
      <c r="F451" s="108"/>
      <c r="G451" s="108"/>
    </row>
    <row r="452" spans="1:7" s="109" customFormat="1" ht="15" hidden="1" outlineLevel="1">
      <c r="A452" s="98" t="str">
        <f t="shared" si="124"/>
        <v>A.9.1.4.4.S.3.1.2.1</v>
      </c>
      <c r="B452" s="139" t="s">
        <v>646</v>
      </c>
      <c r="C452" s="142" t="s">
        <v>110</v>
      </c>
      <c r="D452" s="143" t="s">
        <v>90</v>
      </c>
      <c r="E452" s="107">
        <v>3</v>
      </c>
      <c r="F452" s="108"/>
      <c r="G452" s="108">
        <f aca="true" t="shared" si="130" ref="G452:G454">E452*F452</f>
        <v>0</v>
      </c>
    </row>
    <row r="453" spans="1:7" s="109" customFormat="1" ht="15" hidden="1" outlineLevel="1">
      <c r="A453" s="98" t="str">
        <f t="shared" si="124"/>
        <v>A.9.1.4.4.S.3.1.2.2</v>
      </c>
      <c r="B453" s="139" t="s">
        <v>876</v>
      </c>
      <c r="C453" s="142" t="s">
        <v>690</v>
      </c>
      <c r="D453" s="143" t="s">
        <v>90</v>
      </c>
      <c r="E453" s="107">
        <v>3</v>
      </c>
      <c r="F453" s="108"/>
      <c r="G453" s="108">
        <f t="shared" si="130"/>
        <v>0</v>
      </c>
    </row>
    <row r="454" spans="1:7" s="109" customFormat="1" ht="15" hidden="1" outlineLevel="1">
      <c r="A454" s="98" t="str">
        <f t="shared" si="124"/>
        <v>A.9.1.4.4.S.3.1.2.3</v>
      </c>
      <c r="B454" s="139" t="s">
        <v>1348</v>
      </c>
      <c r="C454" s="142" t="s">
        <v>109</v>
      </c>
      <c r="D454" s="143" t="s">
        <v>90</v>
      </c>
      <c r="E454" s="107">
        <v>3</v>
      </c>
      <c r="F454" s="108"/>
      <c r="G454" s="108">
        <f t="shared" si="130"/>
        <v>0</v>
      </c>
    </row>
    <row r="455" spans="1:7" s="109" customFormat="1" ht="15" hidden="1" outlineLevel="1">
      <c r="A455" s="98" t="str">
        <f>""&amp;$B$413&amp;"."&amp;B455&amp;""</f>
        <v>A.9.1.4.4.S.3.1.3</v>
      </c>
      <c r="B455" s="139" t="s">
        <v>647</v>
      </c>
      <c r="C455" s="145" t="s">
        <v>138</v>
      </c>
      <c r="D455" s="143"/>
      <c r="E455" s="107"/>
      <c r="F455" s="108"/>
      <c r="G455" s="108"/>
    </row>
    <row r="456" spans="1:7" s="109" customFormat="1" ht="15" hidden="1" outlineLevel="1">
      <c r="A456" s="98" t="str">
        <f>""&amp;$B$413&amp;"."&amp;B456&amp;""</f>
        <v>A.9.1.4.4.S.3.1.3.1</v>
      </c>
      <c r="B456" s="139" t="s">
        <v>649</v>
      </c>
      <c r="C456" s="142" t="s">
        <v>110</v>
      </c>
      <c r="D456" s="143" t="s">
        <v>90</v>
      </c>
      <c r="E456" s="107">
        <v>3</v>
      </c>
      <c r="F456" s="108"/>
      <c r="G456" s="108">
        <f>E456*F456</f>
        <v>0</v>
      </c>
    </row>
    <row r="457" spans="1:7" s="109" customFormat="1" ht="15" hidden="1" outlineLevel="1">
      <c r="A457" s="98" t="str">
        <f>""&amp;$B$413&amp;"."&amp;B457&amp;""</f>
        <v>A.9.1.4.4.S.3.1.3.2</v>
      </c>
      <c r="B457" s="139" t="s">
        <v>700</v>
      </c>
      <c r="C457" s="142" t="s">
        <v>690</v>
      </c>
      <c r="D457" s="143" t="s">
        <v>90</v>
      </c>
      <c r="E457" s="107">
        <v>3</v>
      </c>
      <c r="F457" s="108"/>
      <c r="G457" s="108">
        <f>E457*F457</f>
        <v>0</v>
      </c>
    </row>
    <row r="458" spans="1:7" s="109" customFormat="1" ht="15" hidden="1" outlineLevel="1">
      <c r="A458" s="98" t="str">
        <f>""&amp;$B$413&amp;"."&amp;B458&amp;""</f>
        <v>A.9.1.4.4.S.3.1.3.3</v>
      </c>
      <c r="B458" s="139" t="s">
        <v>701</v>
      </c>
      <c r="C458" s="142" t="s">
        <v>109</v>
      </c>
      <c r="D458" s="143" t="s">
        <v>90</v>
      </c>
      <c r="E458" s="107">
        <v>3</v>
      </c>
      <c r="F458" s="108"/>
      <c r="G458" s="108">
        <f>E458*F458</f>
        <v>0</v>
      </c>
    </row>
    <row r="459" spans="1:7" s="109" customFormat="1" ht="15" hidden="1" outlineLevel="1">
      <c r="A459" s="98" t="str">
        <f>""&amp;$B$413&amp;"."&amp;B459&amp;""</f>
        <v>A.9.1.4.4.S.3.1.3.4</v>
      </c>
      <c r="B459" s="139" t="s">
        <v>1349</v>
      </c>
      <c r="C459" s="142" t="s">
        <v>108</v>
      </c>
      <c r="D459" s="143" t="s">
        <v>90</v>
      </c>
      <c r="E459" s="107">
        <v>2</v>
      </c>
      <c r="F459" s="108"/>
      <c r="G459" s="108">
        <f>E459*F459</f>
        <v>0</v>
      </c>
    </row>
    <row r="460" spans="1:7" s="109" customFormat="1" ht="15" hidden="1" outlineLevel="1">
      <c r="A460" s="98" t="str">
        <f aca="true" t="shared" si="131" ref="A460:A472">""&amp;$B$413&amp;"."&amp;B460&amp;""</f>
        <v>A.9.1.4.4.S.3.1.4</v>
      </c>
      <c r="B460" s="139" t="s">
        <v>651</v>
      </c>
      <c r="C460" s="145" t="s">
        <v>140</v>
      </c>
      <c r="D460" s="143"/>
      <c r="E460" s="107"/>
      <c r="F460" s="108"/>
      <c r="G460" s="108"/>
    </row>
    <row r="461" spans="1:7" s="109" customFormat="1" ht="15" hidden="1" outlineLevel="1">
      <c r="A461" s="98" t="str">
        <f t="shared" si="131"/>
        <v>A.9.1.4.4.S.3.1.4.1</v>
      </c>
      <c r="B461" s="139" t="s">
        <v>653</v>
      </c>
      <c r="C461" s="142" t="s">
        <v>881</v>
      </c>
      <c r="D461" s="143" t="s">
        <v>90</v>
      </c>
      <c r="E461" s="107">
        <v>1</v>
      </c>
      <c r="F461" s="108"/>
      <c r="G461" s="108">
        <f aca="true" t="shared" si="132" ref="G461:G465">E461*F461</f>
        <v>0</v>
      </c>
    </row>
    <row r="462" spans="1:7" s="109" customFormat="1" ht="15" hidden="1" outlineLevel="1">
      <c r="A462" s="98" t="str">
        <f t="shared" si="131"/>
        <v>A.9.1.4.4.S.3.1.4.2</v>
      </c>
      <c r="B462" s="139" t="s">
        <v>822</v>
      </c>
      <c r="C462" s="142" t="s">
        <v>708</v>
      </c>
      <c r="D462" s="143" t="s">
        <v>90</v>
      </c>
      <c r="E462" s="107">
        <v>1</v>
      </c>
      <c r="F462" s="108"/>
      <c r="G462" s="108">
        <f t="shared" si="132"/>
        <v>0</v>
      </c>
    </row>
    <row r="463" spans="1:7" s="109" customFormat="1" ht="15" hidden="1" outlineLevel="1">
      <c r="A463" s="98" t="str">
        <f t="shared" si="131"/>
        <v>A.9.1.4.4.S.3.1.4.3</v>
      </c>
      <c r="B463" s="139" t="s">
        <v>823</v>
      </c>
      <c r="C463" s="142" t="s">
        <v>109</v>
      </c>
      <c r="D463" s="143" t="s">
        <v>90</v>
      </c>
      <c r="E463" s="107">
        <v>1</v>
      </c>
      <c r="F463" s="108"/>
      <c r="G463" s="108">
        <f t="shared" si="132"/>
        <v>0</v>
      </c>
    </row>
    <row r="464" spans="1:7" s="109" customFormat="1" ht="15" hidden="1" outlineLevel="1">
      <c r="A464" s="98" t="str">
        <f t="shared" si="131"/>
        <v>A.9.1.4.4.S.3.1.4.4</v>
      </c>
      <c r="B464" s="139" t="s">
        <v>877</v>
      </c>
      <c r="C464" s="142" t="s">
        <v>146</v>
      </c>
      <c r="D464" s="143" t="s">
        <v>90</v>
      </c>
      <c r="E464" s="107">
        <v>1</v>
      </c>
      <c r="F464" s="108"/>
      <c r="G464" s="108">
        <f t="shared" si="132"/>
        <v>0</v>
      </c>
    </row>
    <row r="465" spans="1:7" s="109" customFormat="1" ht="15" hidden="1" outlineLevel="1">
      <c r="A465" s="98" t="str">
        <f t="shared" si="131"/>
        <v>A.9.1.4.4.S.3.1.4.5</v>
      </c>
      <c r="B465" s="139" t="s">
        <v>878</v>
      </c>
      <c r="C465" s="142" t="s">
        <v>702</v>
      </c>
      <c r="D465" s="143" t="s">
        <v>90</v>
      </c>
      <c r="E465" s="107">
        <v>1</v>
      </c>
      <c r="F465" s="108"/>
      <c r="G465" s="108">
        <f t="shared" si="132"/>
        <v>0</v>
      </c>
    </row>
    <row r="466" spans="1:7" s="109" customFormat="1" ht="15" hidden="1" outlineLevel="1">
      <c r="A466" s="98" t="str">
        <f t="shared" si="131"/>
        <v>A.9.1.4.4.S.3.1.5</v>
      </c>
      <c r="B466" s="139" t="s">
        <v>654</v>
      </c>
      <c r="C466" s="145" t="s">
        <v>142</v>
      </c>
      <c r="D466" s="143"/>
      <c r="E466" s="107"/>
      <c r="F466" s="108"/>
      <c r="G466" s="108"/>
    </row>
    <row r="467" spans="1:7" s="109" customFormat="1" ht="15" hidden="1" outlineLevel="1">
      <c r="A467" s="98" t="str">
        <f t="shared" si="131"/>
        <v>A.9.1.4.4.S.3.1.5.1</v>
      </c>
      <c r="B467" s="139" t="s">
        <v>656</v>
      </c>
      <c r="C467" s="142" t="s">
        <v>1350</v>
      </c>
      <c r="D467" s="143" t="s">
        <v>90</v>
      </c>
      <c r="E467" s="107">
        <v>5</v>
      </c>
      <c r="F467" s="108"/>
      <c r="G467" s="108">
        <f aca="true" t="shared" si="133" ref="G467:G470">E467*F467</f>
        <v>0</v>
      </c>
    </row>
    <row r="468" spans="1:7" s="109" customFormat="1" ht="15" hidden="1" outlineLevel="1">
      <c r="A468" s="98" t="str">
        <f t="shared" si="131"/>
        <v>A.9.1.4.4.S.3.1.5.2</v>
      </c>
      <c r="B468" s="139" t="s">
        <v>657</v>
      </c>
      <c r="C468" s="142" t="s">
        <v>719</v>
      </c>
      <c r="D468" s="143" t="s">
        <v>90</v>
      </c>
      <c r="E468" s="107">
        <v>2</v>
      </c>
      <c r="F468" s="108"/>
      <c r="G468" s="108">
        <f t="shared" si="133"/>
        <v>0</v>
      </c>
    </row>
    <row r="469" spans="1:7" s="109" customFormat="1" ht="15" hidden="1" outlineLevel="1">
      <c r="A469" s="98" t="str">
        <f t="shared" si="131"/>
        <v>A.9.1.4.4.S.3.1.5.3</v>
      </c>
      <c r="B469" s="139" t="s">
        <v>703</v>
      </c>
      <c r="C469" s="142" t="s">
        <v>146</v>
      </c>
      <c r="D469" s="143" t="s">
        <v>90</v>
      </c>
      <c r="E469" s="107">
        <v>3</v>
      </c>
      <c r="F469" s="108"/>
      <c r="G469" s="108">
        <f t="shared" si="133"/>
        <v>0</v>
      </c>
    </row>
    <row r="470" spans="1:7" s="109" customFormat="1" ht="15" hidden="1" outlineLevel="1">
      <c r="A470" s="98" t="str">
        <f t="shared" si="131"/>
        <v>A.9.1.4.4.S.3.1.5.4</v>
      </c>
      <c r="B470" s="139" t="s">
        <v>705</v>
      </c>
      <c r="C470" s="142" t="s">
        <v>702</v>
      </c>
      <c r="D470" s="143" t="s">
        <v>90</v>
      </c>
      <c r="E470" s="107">
        <v>1</v>
      </c>
      <c r="F470" s="108"/>
      <c r="G470" s="108">
        <f t="shared" si="133"/>
        <v>0</v>
      </c>
    </row>
    <row r="471" spans="1:7" s="109" customFormat="1" ht="15" hidden="1" outlineLevel="1">
      <c r="A471" s="98" t="str">
        <f t="shared" si="131"/>
        <v>A.9.1.4.4.S.3.1.6</v>
      </c>
      <c r="B471" s="139" t="s">
        <v>659</v>
      </c>
      <c r="C471" s="145" t="s">
        <v>141</v>
      </c>
      <c r="D471" s="143"/>
      <c r="E471" s="107"/>
      <c r="F471" s="108"/>
      <c r="G471" s="108"/>
    </row>
    <row r="472" spans="1:7" s="109" customFormat="1" ht="15" hidden="1" outlineLevel="1">
      <c r="A472" s="98" t="str">
        <f t="shared" si="131"/>
        <v>A.9.1.4.4.S.3.1.6.1</v>
      </c>
      <c r="B472" s="139" t="s">
        <v>661</v>
      </c>
      <c r="C472" s="142" t="s">
        <v>146</v>
      </c>
      <c r="D472" s="143" t="s">
        <v>90</v>
      </c>
      <c r="E472" s="107">
        <v>2</v>
      </c>
      <c r="F472" s="108"/>
      <c r="G472" s="108">
        <f aca="true" t="shared" si="134" ref="G472">E472*F472</f>
        <v>0</v>
      </c>
    </row>
    <row r="473" spans="1:7" s="109" customFormat="1" ht="15" hidden="1" outlineLevel="1">
      <c r="A473" s="98" t="str">
        <f>""&amp;$B$413&amp;"."&amp;B473&amp;""</f>
        <v>A.9.1.4.4.S.3.1.7</v>
      </c>
      <c r="B473" s="139" t="s">
        <v>715</v>
      </c>
      <c r="C473" s="145" t="s">
        <v>1351</v>
      </c>
      <c r="D473" s="143"/>
      <c r="E473" s="107"/>
      <c r="F473" s="108"/>
      <c r="G473" s="108"/>
    </row>
    <row r="474" spans="1:7" s="109" customFormat="1" ht="15" hidden="1" outlineLevel="1">
      <c r="A474" s="98" t="str">
        <f>""&amp;$B$413&amp;"."&amp;B474&amp;""</f>
        <v>A.9.1.4.4.S.3.1.7.1</v>
      </c>
      <c r="B474" s="139" t="s">
        <v>716</v>
      </c>
      <c r="C474" s="142" t="s">
        <v>1352</v>
      </c>
      <c r="D474" s="143" t="s">
        <v>90</v>
      </c>
      <c r="E474" s="107">
        <v>1</v>
      </c>
      <c r="F474" s="108"/>
      <c r="G474" s="108">
        <f aca="true" t="shared" si="135" ref="G474:G475">E474*F474</f>
        <v>0</v>
      </c>
    </row>
    <row r="475" spans="1:7" s="109" customFormat="1" ht="15" hidden="1" outlineLevel="1">
      <c r="A475" s="98" t="str">
        <f>""&amp;$B$413&amp;"."&amp;B475&amp;""</f>
        <v>A.9.1.4.4.S.3.1.7.2</v>
      </c>
      <c r="B475" s="139" t="s">
        <v>717</v>
      </c>
      <c r="C475" s="142" t="s">
        <v>1353</v>
      </c>
      <c r="D475" s="143" t="s">
        <v>90</v>
      </c>
      <c r="E475" s="107">
        <v>1</v>
      </c>
      <c r="F475" s="108"/>
      <c r="G475" s="108">
        <f t="shared" si="135"/>
        <v>0</v>
      </c>
    </row>
    <row r="476" spans="1:7" s="109" customFormat="1" ht="15" hidden="1" outlineLevel="1">
      <c r="A476" s="98" t="str">
        <f aca="true" t="shared" si="136" ref="A476:A477">""&amp;$B$413&amp;"."&amp;B476&amp;""</f>
        <v>A.9.1.4.4.S.3.1.8</v>
      </c>
      <c r="B476" s="139" t="s">
        <v>720</v>
      </c>
      <c r="C476" s="145" t="s">
        <v>1354</v>
      </c>
      <c r="D476" s="143"/>
      <c r="E476" s="107"/>
      <c r="F476" s="108"/>
      <c r="G476" s="108"/>
    </row>
    <row r="477" spans="1:7" s="109" customFormat="1" ht="15" hidden="1" outlineLevel="1">
      <c r="A477" s="98" t="str">
        <f t="shared" si="136"/>
        <v>A.9.1.4.4.S.3.1.8.1</v>
      </c>
      <c r="B477" s="139" t="s">
        <v>722</v>
      </c>
      <c r="C477" s="142" t="s">
        <v>108</v>
      </c>
      <c r="D477" s="143" t="s">
        <v>90</v>
      </c>
      <c r="E477" s="107">
        <v>2</v>
      </c>
      <c r="F477" s="108"/>
      <c r="G477" s="108">
        <f aca="true" t="shared" si="137" ref="G477">E477*F477</f>
        <v>0</v>
      </c>
    </row>
    <row r="478" spans="1:7" s="109" customFormat="1" ht="15" hidden="1" outlineLevel="1">
      <c r="A478" s="98" t="str">
        <f t="shared" si="124"/>
        <v>A.9.1.4.4.S.3.1.9</v>
      </c>
      <c r="B478" s="139" t="s">
        <v>723</v>
      </c>
      <c r="C478" s="145" t="s">
        <v>139</v>
      </c>
      <c r="D478" s="143"/>
      <c r="E478" s="107"/>
      <c r="F478" s="108"/>
      <c r="G478" s="108"/>
    </row>
    <row r="479" spans="1:7" s="109" customFormat="1" ht="15" hidden="1" outlineLevel="1">
      <c r="A479" s="98" t="str">
        <f t="shared" si="124"/>
        <v>A.9.1.4.4.S.3.1.9.1</v>
      </c>
      <c r="B479" s="139" t="s">
        <v>725</v>
      </c>
      <c r="C479" s="142" t="s">
        <v>108</v>
      </c>
      <c r="D479" s="143" t="s">
        <v>90</v>
      </c>
      <c r="E479" s="107">
        <v>13</v>
      </c>
      <c r="F479" s="108"/>
      <c r="G479" s="108">
        <f aca="true" t="shared" si="138" ref="G479">E479*F479</f>
        <v>0</v>
      </c>
    </row>
    <row r="480" spans="1:7" s="109" customFormat="1" ht="15" hidden="1" outlineLevel="1">
      <c r="A480" s="98" t="str">
        <f t="shared" si="124"/>
        <v>A.9.1.4.4.S.3.1.10</v>
      </c>
      <c r="B480" s="139" t="s">
        <v>727</v>
      </c>
      <c r="C480" s="145" t="s">
        <v>1355</v>
      </c>
      <c r="D480" s="143"/>
      <c r="E480" s="107"/>
      <c r="F480" s="108"/>
      <c r="G480" s="108"/>
    </row>
    <row r="481" spans="1:7" s="109" customFormat="1" ht="15" hidden="1" outlineLevel="1">
      <c r="A481" s="98" t="str">
        <f t="shared" si="124"/>
        <v>A.9.1.4.4.S.3.1.10.1</v>
      </c>
      <c r="B481" s="139" t="s">
        <v>729</v>
      </c>
      <c r="C481" s="142" t="s">
        <v>690</v>
      </c>
      <c r="D481" s="143" t="s">
        <v>90</v>
      </c>
      <c r="E481" s="107">
        <v>2</v>
      </c>
      <c r="F481" s="108"/>
      <c r="G481" s="108">
        <f aca="true" t="shared" si="139" ref="G481:G482">E481*F481</f>
        <v>0</v>
      </c>
    </row>
    <row r="482" spans="1:7" s="109" customFormat="1" ht="15" hidden="1" outlineLevel="1">
      <c r="A482" s="98" t="str">
        <f t="shared" si="124"/>
        <v>A.9.1.4.4.S.3.1.10.2</v>
      </c>
      <c r="B482" s="139" t="s">
        <v>730</v>
      </c>
      <c r="C482" s="142" t="s">
        <v>109</v>
      </c>
      <c r="D482" s="143" t="s">
        <v>90</v>
      </c>
      <c r="E482" s="107">
        <v>4</v>
      </c>
      <c r="F482" s="108"/>
      <c r="G482" s="108">
        <f t="shared" si="139"/>
        <v>0</v>
      </c>
    </row>
    <row r="483" spans="1:7" s="109" customFormat="1" ht="15" hidden="1" outlineLevel="1">
      <c r="A483" s="98" t="str">
        <f t="shared" si="124"/>
        <v>A.9.1.4.4.S.3.1.11</v>
      </c>
      <c r="B483" s="139" t="s">
        <v>731</v>
      </c>
      <c r="C483" s="145" t="s">
        <v>1356</v>
      </c>
      <c r="D483" s="143"/>
      <c r="E483" s="107"/>
      <c r="F483" s="108"/>
      <c r="G483" s="108"/>
    </row>
    <row r="484" spans="1:7" s="109" customFormat="1" ht="15" hidden="1" outlineLevel="1">
      <c r="A484" s="98" t="str">
        <f t="shared" si="124"/>
        <v>A.9.1.4.4.S.3.1.11.1</v>
      </c>
      <c r="B484" s="139" t="s">
        <v>733</v>
      </c>
      <c r="C484" s="142" t="s">
        <v>109</v>
      </c>
      <c r="D484" s="143" t="s">
        <v>90</v>
      </c>
      <c r="E484" s="107">
        <v>2</v>
      </c>
      <c r="F484" s="108"/>
      <c r="G484" s="108">
        <f aca="true" t="shared" si="140" ref="G484:G485">E484*F484</f>
        <v>0</v>
      </c>
    </row>
    <row r="485" spans="1:7" s="109" customFormat="1" ht="15" hidden="1" outlineLevel="1">
      <c r="A485" s="98" t="str">
        <f t="shared" si="124"/>
        <v>A.9.1.4.4.S.3.1.11.2</v>
      </c>
      <c r="B485" s="139" t="s">
        <v>1357</v>
      </c>
      <c r="C485" s="142" t="s">
        <v>108</v>
      </c>
      <c r="D485" s="143" t="s">
        <v>90</v>
      </c>
      <c r="E485" s="107">
        <v>2</v>
      </c>
      <c r="F485" s="108"/>
      <c r="G485" s="108">
        <f t="shared" si="140"/>
        <v>0</v>
      </c>
    </row>
    <row r="486" spans="1:7" s="109" customFormat="1" ht="15" hidden="1" outlineLevel="1">
      <c r="A486" s="98" t="str">
        <f t="shared" si="124"/>
        <v>A.9.1.4.4.S.3.1.12</v>
      </c>
      <c r="B486" s="139" t="s">
        <v>734</v>
      </c>
      <c r="C486" s="145" t="s">
        <v>1358</v>
      </c>
      <c r="D486" s="143"/>
      <c r="E486" s="107"/>
      <c r="F486" s="108"/>
      <c r="G486" s="108"/>
    </row>
    <row r="487" spans="1:7" s="109" customFormat="1" ht="15" hidden="1" outlineLevel="1">
      <c r="A487" s="98" t="str">
        <f t="shared" si="124"/>
        <v>A.9.1.4.4.S.3.1.12.1</v>
      </c>
      <c r="B487" s="139" t="s">
        <v>736</v>
      </c>
      <c r="C487" s="142" t="s">
        <v>146</v>
      </c>
      <c r="D487" s="143" t="s">
        <v>90</v>
      </c>
      <c r="E487" s="107">
        <v>1</v>
      </c>
      <c r="F487" s="108"/>
      <c r="G487" s="108">
        <f aca="true" t="shared" si="141" ref="G487">E487*F487</f>
        <v>0</v>
      </c>
    </row>
    <row r="488" spans="1:7" s="109" customFormat="1" ht="76.5" hidden="1" outlineLevel="1">
      <c r="A488" s="98" t="str">
        <f t="shared" si="124"/>
        <v>A.9.1.4.4.S.4</v>
      </c>
      <c r="B488" s="139" t="s">
        <v>209</v>
      </c>
      <c r="C488" s="112" t="s">
        <v>2931</v>
      </c>
      <c r="D488" s="113"/>
      <c r="E488" s="107"/>
      <c r="F488" s="108"/>
      <c r="G488" s="108"/>
    </row>
    <row r="489" spans="1:7" s="109" customFormat="1" ht="15" hidden="1" outlineLevel="1">
      <c r="A489" s="98" t="str">
        <f t="shared" si="124"/>
        <v>A.9.1.4.4.S.4.1</v>
      </c>
      <c r="B489" s="139" t="s">
        <v>240</v>
      </c>
      <c r="C489" s="146" t="s">
        <v>106</v>
      </c>
      <c r="D489" s="143"/>
      <c r="E489" s="107"/>
      <c r="F489" s="108"/>
      <c r="G489" s="108"/>
    </row>
    <row r="490" spans="1:7" s="109" customFormat="1" ht="15" hidden="1" outlineLevel="1">
      <c r="A490" s="98" t="str">
        <f t="shared" si="124"/>
        <v>A.9.1.4.4.S.4.1.1</v>
      </c>
      <c r="B490" s="139" t="s">
        <v>241</v>
      </c>
      <c r="C490" s="140" t="s">
        <v>148</v>
      </c>
      <c r="D490" s="113"/>
      <c r="E490" s="107"/>
      <c r="F490" s="108"/>
      <c r="G490" s="108"/>
    </row>
    <row r="491" spans="1:7" s="109" customFormat="1" ht="15" hidden="1" outlineLevel="1">
      <c r="A491" s="98" t="str">
        <f t="shared" si="124"/>
        <v>A.9.1.4.4.S.4.1.1.1</v>
      </c>
      <c r="B491" s="139" t="s">
        <v>324</v>
      </c>
      <c r="C491" s="112" t="s">
        <v>110</v>
      </c>
      <c r="D491" s="143" t="s">
        <v>90</v>
      </c>
      <c r="E491" s="107">
        <v>1</v>
      </c>
      <c r="F491" s="108"/>
      <c r="G491" s="108">
        <f aca="true" t="shared" si="142" ref="G491:G495">E491*F491</f>
        <v>0</v>
      </c>
    </row>
    <row r="492" spans="1:7" s="109" customFormat="1" ht="15" hidden="1" outlineLevel="1">
      <c r="A492" s="98" t="str">
        <f t="shared" si="124"/>
        <v>A.9.1.4.4.S.4.1.1.2</v>
      </c>
      <c r="B492" s="139" t="s">
        <v>325</v>
      </c>
      <c r="C492" s="112" t="s">
        <v>690</v>
      </c>
      <c r="D492" s="143" t="s">
        <v>90</v>
      </c>
      <c r="E492" s="107">
        <v>1</v>
      </c>
      <c r="F492" s="108"/>
      <c r="G492" s="108">
        <f t="shared" si="142"/>
        <v>0</v>
      </c>
    </row>
    <row r="493" spans="1:7" s="109" customFormat="1" ht="15" hidden="1" outlineLevel="1">
      <c r="A493" s="98" t="str">
        <f t="shared" si="124"/>
        <v>A.9.1.4.4.S.4.1.1.3</v>
      </c>
      <c r="B493" s="139" t="s">
        <v>326</v>
      </c>
      <c r="C493" s="112" t="s">
        <v>109</v>
      </c>
      <c r="D493" s="143" t="s">
        <v>90</v>
      </c>
      <c r="E493" s="107">
        <v>4</v>
      </c>
      <c r="F493" s="108"/>
      <c r="G493" s="108">
        <f t="shared" si="142"/>
        <v>0</v>
      </c>
    </row>
    <row r="494" spans="1:7" s="109" customFormat="1" ht="15" hidden="1" outlineLevel="1">
      <c r="A494" s="98" t="str">
        <f t="shared" si="124"/>
        <v>A.9.1.4.4.S.4.1.1.4</v>
      </c>
      <c r="B494" s="139" t="s">
        <v>327</v>
      </c>
      <c r="C494" s="112" t="s">
        <v>108</v>
      </c>
      <c r="D494" s="143" t="s">
        <v>90</v>
      </c>
      <c r="E494" s="107">
        <v>3</v>
      </c>
      <c r="F494" s="108"/>
      <c r="G494" s="108">
        <f t="shared" si="142"/>
        <v>0</v>
      </c>
    </row>
    <row r="495" spans="1:7" s="109" customFormat="1" ht="15" hidden="1" outlineLevel="1">
      <c r="A495" s="98" t="str">
        <f t="shared" si="124"/>
        <v>A.9.1.4.4.S.4.1.1.5</v>
      </c>
      <c r="B495" s="139" t="s">
        <v>328</v>
      </c>
      <c r="C495" s="112" t="s">
        <v>744</v>
      </c>
      <c r="D495" s="143" t="s">
        <v>90</v>
      </c>
      <c r="E495" s="107">
        <v>1</v>
      </c>
      <c r="F495" s="108"/>
      <c r="G495" s="108">
        <f t="shared" si="142"/>
        <v>0</v>
      </c>
    </row>
    <row r="496" spans="1:7" s="109" customFormat="1" ht="15" hidden="1" outlineLevel="1">
      <c r="A496" s="98" t="str">
        <f t="shared" si="124"/>
        <v>A.9.1.4.4.S.4.1.2</v>
      </c>
      <c r="B496" s="139" t="s">
        <v>242</v>
      </c>
      <c r="C496" s="140" t="s">
        <v>149</v>
      </c>
      <c r="D496" s="113"/>
      <c r="E496" s="107"/>
      <c r="F496" s="108"/>
      <c r="G496" s="108"/>
    </row>
    <row r="497" spans="1:7" s="109" customFormat="1" ht="15" hidden="1" outlineLevel="1">
      <c r="A497" s="98" t="str">
        <f t="shared" si="124"/>
        <v>A.9.1.4.4.S.4.1.2.1</v>
      </c>
      <c r="B497" s="139" t="s">
        <v>360</v>
      </c>
      <c r="C497" s="112" t="s">
        <v>109</v>
      </c>
      <c r="D497" s="143" t="s">
        <v>90</v>
      </c>
      <c r="E497" s="107">
        <v>1</v>
      </c>
      <c r="F497" s="108"/>
      <c r="G497" s="108">
        <f aca="true" t="shared" si="143" ref="G497:G498">E497*F497</f>
        <v>0</v>
      </c>
    </row>
    <row r="498" spans="1:7" s="109" customFormat="1" ht="15" hidden="1" outlineLevel="1">
      <c r="A498" s="98" t="str">
        <f t="shared" si="124"/>
        <v>A.9.1.4.4.S.4.1.2.2</v>
      </c>
      <c r="B498" s="139" t="s">
        <v>768</v>
      </c>
      <c r="C498" s="112" t="s">
        <v>108</v>
      </c>
      <c r="D498" s="143" t="s">
        <v>90</v>
      </c>
      <c r="E498" s="107">
        <v>10</v>
      </c>
      <c r="F498" s="108"/>
      <c r="G498" s="108">
        <f t="shared" si="143"/>
        <v>0</v>
      </c>
    </row>
    <row r="499" spans="1:7" s="109" customFormat="1" ht="15" hidden="1" outlineLevel="1">
      <c r="A499" s="98" t="str">
        <f t="shared" si="124"/>
        <v>A.9.1.4.4.S.4.1.3</v>
      </c>
      <c r="B499" s="139" t="s">
        <v>356</v>
      </c>
      <c r="C499" s="140" t="s">
        <v>2773</v>
      </c>
      <c r="D499" s="113"/>
      <c r="E499" s="107"/>
      <c r="F499" s="108"/>
      <c r="G499" s="108"/>
    </row>
    <row r="500" spans="1:7" s="109" customFormat="1" ht="15" hidden="1" outlineLevel="1">
      <c r="A500" s="98" t="str">
        <f t="shared" si="124"/>
        <v>A.9.1.4.4.S.4.1.3.1</v>
      </c>
      <c r="B500" s="139" t="s">
        <v>361</v>
      </c>
      <c r="C500" s="112" t="s">
        <v>1350</v>
      </c>
      <c r="D500" s="143" t="s">
        <v>90</v>
      </c>
      <c r="E500" s="107">
        <v>2</v>
      </c>
      <c r="F500" s="108"/>
      <c r="G500" s="108">
        <f aca="true" t="shared" si="144" ref="G500:G501">E500*F500</f>
        <v>0</v>
      </c>
    </row>
    <row r="501" spans="1:7" s="109" customFormat="1" ht="15" hidden="1" outlineLevel="1">
      <c r="A501" s="98" t="str">
        <f t="shared" si="124"/>
        <v>A.9.1.4.4.S.4.1.3.2</v>
      </c>
      <c r="B501" s="139" t="s">
        <v>770</v>
      </c>
      <c r="C501" s="112" t="s">
        <v>719</v>
      </c>
      <c r="D501" s="143" t="s">
        <v>90</v>
      </c>
      <c r="E501" s="107">
        <v>3</v>
      </c>
      <c r="F501" s="108"/>
      <c r="G501" s="108">
        <f t="shared" si="144"/>
        <v>0</v>
      </c>
    </row>
    <row r="502" spans="1:7" s="109" customFormat="1" ht="15" hidden="1" outlineLevel="1">
      <c r="A502" s="98" t="str">
        <f t="shared" si="124"/>
        <v>A.9.1.4.4.S.4.1.4</v>
      </c>
      <c r="B502" s="139" t="s">
        <v>357</v>
      </c>
      <c r="C502" s="140" t="s">
        <v>150</v>
      </c>
      <c r="D502" s="113"/>
      <c r="E502" s="107"/>
      <c r="F502" s="108"/>
      <c r="G502" s="108"/>
    </row>
    <row r="503" spans="1:7" s="109" customFormat="1" ht="15" hidden="1" outlineLevel="1">
      <c r="A503" s="98" t="str">
        <f t="shared" si="124"/>
        <v>A.9.1.4.4.S.4.1.4.1</v>
      </c>
      <c r="B503" s="139" t="s">
        <v>362</v>
      </c>
      <c r="C503" s="112" t="s">
        <v>110</v>
      </c>
      <c r="D503" s="143" t="s">
        <v>90</v>
      </c>
      <c r="E503" s="107">
        <v>1</v>
      </c>
      <c r="F503" s="108"/>
      <c r="G503" s="108">
        <f aca="true" t="shared" si="145" ref="G503:G505">E503*F503</f>
        <v>0</v>
      </c>
    </row>
    <row r="504" spans="1:7" s="109" customFormat="1" ht="15" hidden="1" outlineLevel="1">
      <c r="A504" s="98" t="str">
        <f t="shared" si="124"/>
        <v>A.9.1.4.4.S.4.1.4.2</v>
      </c>
      <c r="B504" s="139" t="s">
        <v>772</v>
      </c>
      <c r="C504" s="112" t="s">
        <v>690</v>
      </c>
      <c r="D504" s="143" t="s">
        <v>90</v>
      </c>
      <c r="E504" s="107">
        <v>1</v>
      </c>
      <c r="F504" s="108"/>
      <c r="G504" s="108">
        <f t="shared" si="145"/>
        <v>0</v>
      </c>
    </row>
    <row r="505" spans="1:7" s="109" customFormat="1" ht="15" hidden="1" outlineLevel="1">
      <c r="A505" s="98" t="str">
        <f t="shared" si="124"/>
        <v>A.9.1.4.4.S.4.1.4.3</v>
      </c>
      <c r="B505" s="139" t="s">
        <v>1359</v>
      </c>
      <c r="C505" s="112" t="s">
        <v>109</v>
      </c>
      <c r="D505" s="143" t="s">
        <v>90</v>
      </c>
      <c r="E505" s="107">
        <v>4</v>
      </c>
      <c r="F505" s="108"/>
      <c r="G505" s="108">
        <f t="shared" si="145"/>
        <v>0</v>
      </c>
    </row>
    <row r="506" spans="1:7" s="109" customFormat="1" ht="15" hidden="1" outlineLevel="1">
      <c r="A506" s="98" t="str">
        <f>""&amp;$B$413&amp;"."&amp;B506&amp;""</f>
        <v>A.9.1.4.4.S.4.1.5</v>
      </c>
      <c r="B506" s="139" t="s">
        <v>358</v>
      </c>
      <c r="C506" s="140" t="s">
        <v>153</v>
      </c>
      <c r="D506" s="143" t="s">
        <v>90</v>
      </c>
      <c r="E506" s="107">
        <v>11</v>
      </c>
      <c r="F506" s="108"/>
      <c r="G506" s="108">
        <f>E506*F506</f>
        <v>0</v>
      </c>
    </row>
    <row r="507" spans="1:7" s="109" customFormat="1" ht="15" hidden="1" outlineLevel="1">
      <c r="A507" s="98" t="str">
        <f>""&amp;$B$413&amp;"."&amp;B507&amp;""</f>
        <v>A.9.1.4.4.S.4.1.6</v>
      </c>
      <c r="B507" s="139" t="s">
        <v>359</v>
      </c>
      <c r="C507" s="140" t="s">
        <v>152</v>
      </c>
      <c r="D507" s="113"/>
      <c r="E507" s="107"/>
      <c r="F507" s="108"/>
      <c r="G507" s="108"/>
    </row>
    <row r="508" spans="1:7" s="109" customFormat="1" ht="15" hidden="1" outlineLevel="1">
      <c r="A508" s="98" t="str">
        <f>""&amp;$B$413&amp;"."&amp;B508&amp;""</f>
        <v>A.9.1.4.4.S.4.1.6.1</v>
      </c>
      <c r="B508" s="139" t="s">
        <v>776</v>
      </c>
      <c r="C508" s="112" t="s">
        <v>771</v>
      </c>
      <c r="D508" s="143" t="s">
        <v>90</v>
      </c>
      <c r="E508" s="107">
        <v>10</v>
      </c>
      <c r="F508" s="108"/>
      <c r="G508" s="108">
        <f aca="true" t="shared" si="146" ref="G508">E508*F508</f>
        <v>0</v>
      </c>
    </row>
    <row r="509" spans="1:7" s="109" customFormat="1" ht="15" hidden="1" outlineLevel="1">
      <c r="A509" s="98" t="str">
        <f t="shared" si="124"/>
        <v>A.9.1.4.4.S.4.1.7</v>
      </c>
      <c r="B509" s="139" t="s">
        <v>780</v>
      </c>
      <c r="C509" s="140" t="s">
        <v>151</v>
      </c>
      <c r="D509" s="319"/>
      <c r="E509" s="107"/>
      <c r="F509" s="108"/>
      <c r="G509" s="108"/>
    </row>
    <row r="510" spans="1:7" s="109" customFormat="1" ht="15" hidden="1" outlineLevel="1">
      <c r="A510" s="98" t="str">
        <f t="shared" si="124"/>
        <v>A.9.1.4.4.S.4.1.7.1</v>
      </c>
      <c r="B510" s="139" t="s">
        <v>781</v>
      </c>
      <c r="C510" s="112" t="s">
        <v>771</v>
      </c>
      <c r="D510" s="143" t="s">
        <v>90</v>
      </c>
      <c r="E510" s="107">
        <v>10</v>
      </c>
      <c r="F510" s="108"/>
      <c r="G510" s="108">
        <f aca="true" t="shared" si="147" ref="G510">E510*F510</f>
        <v>0</v>
      </c>
    </row>
    <row r="511" spans="1:7" s="109" customFormat="1" ht="15" hidden="1" outlineLevel="1">
      <c r="A511" s="98" t="str">
        <f t="shared" si="124"/>
        <v>A.9.1.4.4.S.4.1.8</v>
      </c>
      <c r="B511" s="139" t="s">
        <v>1007</v>
      </c>
      <c r="C511" s="140" t="s">
        <v>1360</v>
      </c>
      <c r="D511" s="319"/>
      <c r="E511" s="107"/>
      <c r="F511" s="108"/>
      <c r="G511" s="108"/>
    </row>
    <row r="512" spans="1:7" s="109" customFormat="1" ht="15" hidden="1" outlineLevel="1">
      <c r="A512" s="98" t="str">
        <f t="shared" si="124"/>
        <v>A.9.1.4.4.S.4.1.8.1</v>
      </c>
      <c r="B512" s="139" t="s">
        <v>1008</v>
      </c>
      <c r="C512" s="112" t="s">
        <v>108</v>
      </c>
      <c r="D512" s="143" t="s">
        <v>90</v>
      </c>
      <c r="E512" s="107">
        <v>3</v>
      </c>
      <c r="F512" s="108"/>
      <c r="G512" s="108">
        <f aca="true" t="shared" si="148" ref="G512:G513">E512*F512</f>
        <v>0</v>
      </c>
    </row>
    <row r="513" spans="1:7" s="109" customFormat="1" ht="15" hidden="1" outlineLevel="1">
      <c r="A513" s="98" t="str">
        <f t="shared" si="124"/>
        <v>A.9.1.4.4.S.4.1.8.1</v>
      </c>
      <c r="B513" s="139" t="s">
        <v>1008</v>
      </c>
      <c r="C513" s="112" t="s">
        <v>744</v>
      </c>
      <c r="D513" s="143" t="s">
        <v>90</v>
      </c>
      <c r="E513" s="107">
        <v>1</v>
      </c>
      <c r="F513" s="108"/>
      <c r="G513" s="108">
        <f t="shared" si="148"/>
        <v>0</v>
      </c>
    </row>
    <row r="514" spans="1:7" s="109" customFormat="1" ht="15" hidden="1" outlineLevel="1">
      <c r="A514" s="98" t="str">
        <f t="shared" si="124"/>
        <v>A.9.1.4.4.S.4.1.9</v>
      </c>
      <c r="B514" s="139" t="s">
        <v>1233</v>
      </c>
      <c r="C514" s="140" t="s">
        <v>1361</v>
      </c>
      <c r="D514" s="319"/>
      <c r="E514" s="107"/>
      <c r="F514" s="108"/>
      <c r="G514" s="108"/>
    </row>
    <row r="515" spans="1:7" s="109" customFormat="1" ht="15" hidden="1" outlineLevel="1">
      <c r="A515" s="98" t="str">
        <f t="shared" si="124"/>
        <v>A.9.1.4.4.S.4.1.9.1</v>
      </c>
      <c r="B515" s="139" t="s">
        <v>1234</v>
      </c>
      <c r="C515" s="112" t="s">
        <v>744</v>
      </c>
      <c r="D515" s="143" t="s">
        <v>90</v>
      </c>
      <c r="E515" s="107">
        <v>1</v>
      </c>
      <c r="F515" s="108"/>
      <c r="G515" s="108">
        <f aca="true" t="shared" si="149" ref="G515">E515*F515</f>
        <v>0</v>
      </c>
    </row>
    <row r="516" spans="1:7" s="109" customFormat="1" ht="15" hidden="1" outlineLevel="1">
      <c r="A516" s="98" t="str">
        <f t="shared" si="124"/>
        <v>A.9.1.4.4.S.4.1.10</v>
      </c>
      <c r="B516" s="139" t="s">
        <v>1235</v>
      </c>
      <c r="C516" s="140" t="s">
        <v>3259</v>
      </c>
      <c r="D516" s="319"/>
      <c r="E516" s="107"/>
      <c r="F516" s="108"/>
      <c r="G516" s="108"/>
    </row>
    <row r="517" spans="1:7" s="109" customFormat="1" ht="15" hidden="1" outlineLevel="1">
      <c r="A517" s="98" t="str">
        <f t="shared" si="124"/>
        <v>A.9.1.4.4.S.4.1.10.1</v>
      </c>
      <c r="B517" s="139" t="s">
        <v>1236</v>
      </c>
      <c r="C517" s="112" t="s">
        <v>3246</v>
      </c>
      <c r="D517" s="143" t="s">
        <v>90</v>
      </c>
      <c r="E517" s="107">
        <v>1</v>
      </c>
      <c r="F517" s="108"/>
      <c r="G517" s="108">
        <f aca="true" t="shared" si="150" ref="G517">E517*F517</f>
        <v>0</v>
      </c>
    </row>
    <row r="518" spans="1:7" s="109" customFormat="1" ht="15" hidden="1" outlineLevel="1">
      <c r="A518" s="98" t="str">
        <f>""&amp;$B$413&amp;"."&amp;B518&amp;""</f>
        <v>A.9.1.4.4.S.4.1.11</v>
      </c>
      <c r="B518" s="139" t="s">
        <v>1237</v>
      </c>
      <c r="C518" s="140" t="s">
        <v>3260</v>
      </c>
      <c r="D518" s="143" t="s">
        <v>90</v>
      </c>
      <c r="E518" s="107">
        <v>1</v>
      </c>
      <c r="F518" s="108"/>
      <c r="G518" s="108">
        <f>E518*F518</f>
        <v>0</v>
      </c>
    </row>
    <row r="519" spans="1:7" s="109" customFormat="1" ht="140.25" hidden="1" outlineLevel="1">
      <c r="A519" s="98" t="str">
        <f t="shared" si="124"/>
        <v>A.9.1.4.4.S.5</v>
      </c>
      <c r="B519" s="139" t="s">
        <v>213</v>
      </c>
      <c r="C519" s="115" t="s">
        <v>3462</v>
      </c>
      <c r="D519" s="128"/>
      <c r="E519" s="107"/>
      <c r="F519" s="108"/>
      <c r="G519" s="108"/>
    </row>
    <row r="520" spans="1:7" s="109" customFormat="1" ht="15" hidden="1" outlineLevel="1">
      <c r="A520" s="98" t="str">
        <f t="shared" si="124"/>
        <v>A.9.1.4.4.S.5.1</v>
      </c>
      <c r="B520" s="139" t="s">
        <v>315</v>
      </c>
      <c r="C520" s="115" t="s">
        <v>159</v>
      </c>
      <c r="D520" s="128"/>
      <c r="E520" s="107"/>
      <c r="F520" s="108"/>
      <c r="G520" s="108"/>
    </row>
    <row r="521" spans="1:7" s="109" customFormat="1" ht="15" hidden="1" outlineLevel="1">
      <c r="A521" s="98" t="str">
        <f t="shared" si="124"/>
        <v>A.9.1.4.4.S.5.1.1</v>
      </c>
      <c r="B521" s="139" t="s">
        <v>330</v>
      </c>
      <c r="C521" s="133" t="s">
        <v>164</v>
      </c>
      <c r="D521" s="143" t="s">
        <v>90</v>
      </c>
      <c r="E521" s="107">
        <v>8</v>
      </c>
      <c r="F521" s="108"/>
      <c r="G521" s="108">
        <f aca="true" t="shared" si="151" ref="G521">E521*F521</f>
        <v>0</v>
      </c>
    </row>
    <row r="522" spans="1:7" s="97" customFormat="1" ht="15" collapsed="1">
      <c r="A522" s="90" t="str">
        <f aca="true" t="shared" si="152" ref="A522">B522</f>
        <v>A.9.1.4.5</v>
      </c>
      <c r="B522" s="91" t="s">
        <v>1362</v>
      </c>
      <c r="C522" s="165" t="s">
        <v>121</v>
      </c>
      <c r="D522" s="166"/>
      <c r="E522" s="94"/>
      <c r="F522" s="95"/>
      <c r="G522" s="96"/>
    </row>
    <row r="523" spans="1:7" s="109" customFormat="1" ht="165.75" hidden="1" outlineLevel="1">
      <c r="A523" s="98" t="str">
        <f aca="true" t="shared" si="153" ref="A523:A538">""&amp;$B$522&amp;"."&amp;B523&amp;""</f>
        <v>A.9.1.4.5.S.1</v>
      </c>
      <c r="B523" s="139" t="s">
        <v>206</v>
      </c>
      <c r="C523" s="112" t="s">
        <v>3545</v>
      </c>
      <c r="D523" s="113"/>
      <c r="E523" s="107"/>
      <c r="F523" s="108"/>
      <c r="G523" s="206"/>
    </row>
    <row r="524" spans="1:7" s="109" customFormat="1" ht="15" hidden="1" outlineLevel="1">
      <c r="A524" s="98" t="str">
        <f t="shared" si="153"/>
        <v>A.9.1.4.5.S.1.1</v>
      </c>
      <c r="B524" s="139" t="s">
        <v>226</v>
      </c>
      <c r="C524" s="142" t="s">
        <v>393</v>
      </c>
      <c r="D524" s="143" t="s">
        <v>22</v>
      </c>
      <c r="E524" s="107">
        <f>E416</f>
        <v>50</v>
      </c>
      <c r="F524" s="108"/>
      <c r="G524" s="108">
        <f aca="true" t="shared" si="154" ref="G524:G538">E524*F524</f>
        <v>0</v>
      </c>
    </row>
    <row r="525" spans="1:7" s="109" customFormat="1" ht="15" hidden="1" outlineLevel="1">
      <c r="A525" s="98" t="str">
        <f t="shared" si="153"/>
        <v>A.9.1.4.5.S.1.2</v>
      </c>
      <c r="B525" s="139" t="s">
        <v>227</v>
      </c>
      <c r="C525" s="112" t="s">
        <v>124</v>
      </c>
      <c r="D525" s="143" t="s">
        <v>22</v>
      </c>
      <c r="E525" s="107">
        <f>E417</f>
        <v>793</v>
      </c>
      <c r="F525" s="108"/>
      <c r="G525" s="108">
        <f t="shared" si="154"/>
        <v>0</v>
      </c>
    </row>
    <row r="526" spans="1:7" s="109" customFormat="1" ht="15" hidden="1" outlineLevel="1">
      <c r="A526" s="98" t="str">
        <f t="shared" si="153"/>
        <v>A.9.1.4.5.S.1.3</v>
      </c>
      <c r="B526" s="139" t="s">
        <v>265</v>
      </c>
      <c r="C526" s="112" t="s">
        <v>366</v>
      </c>
      <c r="D526" s="143" t="s">
        <v>22</v>
      </c>
      <c r="E526" s="107">
        <f>E418</f>
        <v>490</v>
      </c>
      <c r="F526" s="108"/>
      <c r="G526" s="108">
        <f t="shared" si="154"/>
        <v>0</v>
      </c>
    </row>
    <row r="527" spans="1:7" s="109" customFormat="1" ht="15" hidden="1" outlineLevel="1">
      <c r="A527" s="98" t="str">
        <f t="shared" si="153"/>
        <v>A.9.1.4.5.S.1.3</v>
      </c>
      <c r="B527" s="139" t="s">
        <v>265</v>
      </c>
      <c r="C527" s="112" t="s">
        <v>1086</v>
      </c>
      <c r="D527" s="143" t="s">
        <v>22</v>
      </c>
      <c r="E527" s="107">
        <f>E419</f>
        <v>718</v>
      </c>
      <c r="F527" s="108"/>
      <c r="G527" s="108">
        <f t="shared" si="154"/>
        <v>0</v>
      </c>
    </row>
    <row r="528" spans="1:7" s="109" customFormat="1" ht="127.5" hidden="1" outlineLevel="1">
      <c r="A528" s="98" t="str">
        <f t="shared" si="153"/>
        <v>A.9.1.4.5.S.2</v>
      </c>
      <c r="B528" s="139" t="s">
        <v>207</v>
      </c>
      <c r="C528" s="112" t="s">
        <v>185</v>
      </c>
      <c r="D528" s="113"/>
      <c r="E528" s="107"/>
      <c r="F528" s="108"/>
      <c r="G528" s="206"/>
    </row>
    <row r="529" spans="1:7" s="109" customFormat="1" ht="15" hidden="1" outlineLevel="1">
      <c r="A529" s="98" t="str">
        <f t="shared" si="153"/>
        <v>A.9.1.4.5.S.2.1</v>
      </c>
      <c r="B529" s="139" t="s">
        <v>228</v>
      </c>
      <c r="C529" s="112" t="s">
        <v>125</v>
      </c>
      <c r="D529" s="113" t="s">
        <v>90</v>
      </c>
      <c r="E529" s="107">
        <f>E446+E447+E448+E449+E450+E459+E475+E477+E479+E485+E494+E495+E498+E512+E513+E515</f>
        <v>64</v>
      </c>
      <c r="F529" s="108"/>
      <c r="G529" s="108">
        <f t="shared" si="154"/>
        <v>0</v>
      </c>
    </row>
    <row r="530" spans="1:7" s="109" customFormat="1" ht="15" hidden="1" outlineLevel="1">
      <c r="A530" s="98" t="str">
        <f t="shared" si="153"/>
        <v>A.9.1.4.5.S.2.2</v>
      </c>
      <c r="B530" s="139" t="s">
        <v>261</v>
      </c>
      <c r="C530" s="112" t="s">
        <v>369</v>
      </c>
      <c r="D530" s="113" t="s">
        <v>90</v>
      </c>
      <c r="E530" s="107">
        <f>E442+E443+E444+E445+E454+E458+E463+E464+E465+E469+E470+E472+E474+E482+E484+E487+E493+E497+E505+E517</f>
        <v>40</v>
      </c>
      <c r="F530" s="108"/>
      <c r="G530" s="108">
        <f t="shared" si="154"/>
        <v>0</v>
      </c>
    </row>
    <row r="531" spans="1:7" s="109" customFormat="1" ht="15" hidden="1" outlineLevel="1">
      <c r="A531" s="98" t="str">
        <f t="shared" si="153"/>
        <v>A.9.1.4.5.S.2.3</v>
      </c>
      <c r="B531" s="139" t="s">
        <v>367</v>
      </c>
      <c r="C531" s="112" t="s">
        <v>368</v>
      </c>
      <c r="D531" s="113" t="s">
        <v>90</v>
      </c>
      <c r="E531" s="107">
        <f>E438+E439+E440+E441+E452+E453+E456+E457+E461+E462+E467+E468+E481+E491+E492+E500+E501+E503+E504+E518</f>
        <v>44</v>
      </c>
      <c r="F531" s="108"/>
      <c r="G531" s="108">
        <f t="shared" si="154"/>
        <v>0</v>
      </c>
    </row>
    <row r="532" spans="1:7" s="109" customFormat="1" ht="89.25" hidden="1" outlineLevel="1">
      <c r="A532" s="98" t="str">
        <f t="shared" si="153"/>
        <v>A.9.1.4.5.S.3</v>
      </c>
      <c r="B532" s="139" t="s">
        <v>208</v>
      </c>
      <c r="C532" s="112" t="s">
        <v>3213</v>
      </c>
      <c r="D532" s="113"/>
      <c r="E532" s="107"/>
      <c r="F532" s="108"/>
      <c r="G532" s="206"/>
    </row>
    <row r="533" spans="1:7" s="109" customFormat="1" ht="15" hidden="1" outlineLevel="1">
      <c r="A533" s="98" t="str">
        <f t="shared" si="153"/>
        <v>A.9.1.4.5.S.3.1</v>
      </c>
      <c r="B533" s="139" t="s">
        <v>244</v>
      </c>
      <c r="C533" s="112" t="s">
        <v>126</v>
      </c>
      <c r="D533" s="113" t="s">
        <v>90</v>
      </c>
      <c r="E533" s="107">
        <v>10</v>
      </c>
      <c r="F533" s="108"/>
      <c r="G533" s="108">
        <f t="shared" si="154"/>
        <v>0</v>
      </c>
    </row>
    <row r="534" spans="1:7" s="109" customFormat="1" ht="216.75" hidden="1" outlineLevel="1">
      <c r="A534" s="98" t="str">
        <f t="shared" si="153"/>
        <v>A.9.1.4.5.S.4</v>
      </c>
      <c r="B534" s="139" t="s">
        <v>209</v>
      </c>
      <c r="C534" s="122" t="s">
        <v>3483</v>
      </c>
      <c r="D534" s="113"/>
      <c r="E534" s="107"/>
      <c r="F534" s="108"/>
      <c r="G534" s="108"/>
    </row>
    <row r="535" spans="1:7" s="109" customFormat="1" ht="15" hidden="1" outlineLevel="1">
      <c r="A535" s="98" t="str">
        <f t="shared" si="153"/>
        <v>A.9.1.4.5.S.4.1</v>
      </c>
      <c r="B535" s="139" t="s">
        <v>240</v>
      </c>
      <c r="C535" s="122" t="s">
        <v>449</v>
      </c>
      <c r="D535" s="113" t="s">
        <v>22</v>
      </c>
      <c r="E535" s="107">
        <v>924</v>
      </c>
      <c r="F535" s="108"/>
      <c r="G535" s="108">
        <f aca="true" t="shared" si="155" ref="G535:G537">E535*F535</f>
        <v>0</v>
      </c>
    </row>
    <row r="536" spans="1:7" s="109" customFormat="1" ht="15" hidden="1" outlineLevel="1">
      <c r="A536" s="98" t="str">
        <f t="shared" si="153"/>
        <v>A.9.1.4.5.S.4.2</v>
      </c>
      <c r="B536" s="139" t="s">
        <v>260</v>
      </c>
      <c r="C536" s="122" t="s">
        <v>450</v>
      </c>
      <c r="D536" s="113" t="s">
        <v>22</v>
      </c>
      <c r="E536" s="107">
        <v>359</v>
      </c>
      <c r="F536" s="108"/>
      <c r="G536" s="108">
        <f t="shared" si="155"/>
        <v>0</v>
      </c>
    </row>
    <row r="537" spans="1:7" s="109" customFormat="1" ht="15" hidden="1" outlineLevel="1">
      <c r="A537" s="98" t="str">
        <f t="shared" si="153"/>
        <v>A.9.1.4.5.S.4.3</v>
      </c>
      <c r="B537" s="139" t="s">
        <v>382</v>
      </c>
      <c r="C537" s="122" t="s">
        <v>451</v>
      </c>
      <c r="D537" s="113" t="s">
        <v>22</v>
      </c>
      <c r="E537" s="107">
        <v>718</v>
      </c>
      <c r="F537" s="108"/>
      <c r="G537" s="108">
        <f t="shared" si="155"/>
        <v>0</v>
      </c>
    </row>
    <row r="538" spans="1:7" s="109" customFormat="1" ht="102" hidden="1" outlineLevel="1">
      <c r="A538" s="98" t="str">
        <f t="shared" si="153"/>
        <v>A.9.1.4.5.S.5</v>
      </c>
      <c r="B538" s="139" t="s">
        <v>213</v>
      </c>
      <c r="C538" s="207" t="s">
        <v>3484</v>
      </c>
      <c r="D538" s="113" t="s">
        <v>90</v>
      </c>
      <c r="E538" s="107">
        <v>100</v>
      </c>
      <c r="F538" s="108"/>
      <c r="G538" s="108">
        <f t="shared" si="154"/>
        <v>0</v>
      </c>
    </row>
    <row r="539" spans="1:7" s="97" customFormat="1" ht="15" collapsed="1">
      <c r="A539" s="90" t="str">
        <f aca="true" t="shared" si="156" ref="A539">B539</f>
        <v>A.9.1.4.6</v>
      </c>
      <c r="B539" s="91" t="s">
        <v>1363</v>
      </c>
      <c r="C539" s="169" t="s">
        <v>122</v>
      </c>
      <c r="D539" s="170"/>
      <c r="E539" s="94"/>
      <c r="F539" s="95"/>
      <c r="G539" s="96"/>
    </row>
    <row r="540" spans="1:7" s="109" customFormat="1" ht="89.25" hidden="1" outlineLevel="1">
      <c r="A540" s="98" t="str">
        <f>""&amp;$B$539&amp;"."&amp;B540&amp;""</f>
        <v>A.9.1.4.6.S.1</v>
      </c>
      <c r="B540" s="139" t="s">
        <v>206</v>
      </c>
      <c r="C540" s="207" t="s">
        <v>2802</v>
      </c>
      <c r="D540" s="148"/>
      <c r="E540" s="107"/>
      <c r="F540" s="108"/>
      <c r="G540" s="206"/>
    </row>
    <row r="541" spans="1:7" s="109" customFormat="1" ht="15" hidden="1" outlineLevel="1">
      <c r="A541" s="98" t="str">
        <f aca="true" t="shared" si="157" ref="A541:A560">""&amp;$B$539&amp;"."&amp;B541&amp;""</f>
        <v>A.9.1.4.6.S.1.1</v>
      </c>
      <c r="B541" s="139" t="s">
        <v>226</v>
      </c>
      <c r="C541" s="207" t="s">
        <v>1364</v>
      </c>
      <c r="D541" s="148" t="s">
        <v>91</v>
      </c>
      <c r="E541" s="107">
        <v>10</v>
      </c>
      <c r="F541" s="108"/>
      <c r="G541" s="108">
        <f aca="true" t="shared" si="158" ref="G541:G542">E541*F541</f>
        <v>0</v>
      </c>
    </row>
    <row r="542" spans="1:7" s="109" customFormat="1" ht="15" hidden="1" outlineLevel="1">
      <c r="A542" s="98" t="str">
        <f t="shared" si="157"/>
        <v>A.9.1.4.6.S.1.2</v>
      </c>
      <c r="B542" s="139" t="s">
        <v>227</v>
      </c>
      <c r="C542" s="207" t="s">
        <v>1365</v>
      </c>
      <c r="D542" s="148" t="s">
        <v>91</v>
      </c>
      <c r="E542" s="107">
        <v>15</v>
      </c>
      <c r="F542" s="108"/>
      <c r="G542" s="108">
        <f t="shared" si="158"/>
        <v>0</v>
      </c>
    </row>
    <row r="543" spans="1:7" s="109" customFormat="1" ht="114.75" hidden="1" outlineLevel="1">
      <c r="A543" s="98" t="str">
        <f t="shared" si="157"/>
        <v>A.9.1.4.6.S.2</v>
      </c>
      <c r="B543" s="139" t="s">
        <v>207</v>
      </c>
      <c r="C543" s="207" t="s">
        <v>186</v>
      </c>
      <c r="D543" s="143"/>
      <c r="E543" s="107"/>
      <c r="F543" s="108"/>
      <c r="G543" s="206"/>
    </row>
    <row r="544" spans="1:7" s="109" customFormat="1" ht="15" hidden="1" outlineLevel="1">
      <c r="A544" s="98" t="str">
        <f t="shared" si="157"/>
        <v>A.9.1.4.6.S.2.1</v>
      </c>
      <c r="B544" s="139" t="s">
        <v>228</v>
      </c>
      <c r="C544" s="112" t="s">
        <v>791</v>
      </c>
      <c r="D544" s="143" t="s">
        <v>22</v>
      </c>
      <c r="E544" s="107">
        <f>E416</f>
        <v>50</v>
      </c>
      <c r="F544" s="108"/>
      <c r="G544" s="108">
        <f aca="true" t="shared" si="159" ref="G544:G571">E544*F544</f>
        <v>0</v>
      </c>
    </row>
    <row r="545" spans="1:7" s="109" customFormat="1" ht="15" hidden="1" outlineLevel="1">
      <c r="A545" s="98" t="str">
        <f t="shared" si="157"/>
        <v>A.9.1.4.6.S.2.2</v>
      </c>
      <c r="B545" s="139" t="s">
        <v>261</v>
      </c>
      <c r="C545" s="112" t="s">
        <v>124</v>
      </c>
      <c r="D545" s="143" t="s">
        <v>22</v>
      </c>
      <c r="E545" s="107">
        <f>E417</f>
        <v>793</v>
      </c>
      <c r="F545" s="108"/>
      <c r="G545" s="108">
        <f t="shared" si="159"/>
        <v>0</v>
      </c>
    </row>
    <row r="546" spans="1:7" s="109" customFormat="1" ht="15" hidden="1" outlineLevel="1">
      <c r="A546" s="98" t="str">
        <f t="shared" si="157"/>
        <v>A.9.1.4.6.S.2.3</v>
      </c>
      <c r="B546" s="139" t="s">
        <v>367</v>
      </c>
      <c r="C546" s="112" t="s">
        <v>366</v>
      </c>
      <c r="D546" s="143" t="s">
        <v>22</v>
      </c>
      <c r="E546" s="107">
        <f>E418</f>
        <v>490</v>
      </c>
      <c r="F546" s="108"/>
      <c r="G546" s="108">
        <f t="shared" si="159"/>
        <v>0</v>
      </c>
    </row>
    <row r="547" spans="1:7" s="109" customFormat="1" ht="15" hidden="1" outlineLevel="1">
      <c r="A547" s="98" t="str">
        <f t="shared" si="157"/>
        <v>A.9.1.4.6.S.2.4</v>
      </c>
      <c r="B547" s="139" t="s">
        <v>400</v>
      </c>
      <c r="C547" s="112" t="s">
        <v>1086</v>
      </c>
      <c r="D547" s="143" t="s">
        <v>22</v>
      </c>
      <c r="E547" s="107">
        <f>E419</f>
        <v>718</v>
      </c>
      <c r="F547" s="108"/>
      <c r="G547" s="108">
        <f t="shared" si="159"/>
        <v>0</v>
      </c>
    </row>
    <row r="548" spans="1:7" s="109" customFormat="1" ht="76.5" hidden="1" outlineLevel="1">
      <c r="A548" s="98" t="str">
        <f t="shared" si="157"/>
        <v>A.9.1.4.6.S.3</v>
      </c>
      <c r="B548" s="139" t="s">
        <v>208</v>
      </c>
      <c r="C548" s="207" t="s">
        <v>187</v>
      </c>
      <c r="D548" s="143"/>
      <c r="E548" s="107"/>
      <c r="F548" s="108"/>
      <c r="G548" s="206"/>
    </row>
    <row r="549" spans="1:7" s="109" customFormat="1" ht="15" hidden="1" outlineLevel="1">
      <c r="A549" s="98" t="str">
        <f t="shared" si="157"/>
        <v>A.9.1.4.6.S.3.1</v>
      </c>
      <c r="B549" s="139" t="s">
        <v>244</v>
      </c>
      <c r="C549" s="112" t="s">
        <v>124</v>
      </c>
      <c r="D549" s="143" t="s">
        <v>22</v>
      </c>
      <c r="E549" s="107">
        <f>E417</f>
        <v>793</v>
      </c>
      <c r="F549" s="108"/>
      <c r="G549" s="108">
        <f aca="true" t="shared" si="160" ref="G549">E549*F549</f>
        <v>0</v>
      </c>
    </row>
    <row r="550" spans="1:7" s="109" customFormat="1" ht="15" hidden="1" outlineLevel="1">
      <c r="A550" s="98" t="str">
        <f t="shared" si="157"/>
        <v>A.9.1.4.6.S.3.2</v>
      </c>
      <c r="B550" s="139" t="s">
        <v>245</v>
      </c>
      <c r="C550" s="112" t="s">
        <v>366</v>
      </c>
      <c r="D550" s="143" t="s">
        <v>22</v>
      </c>
      <c r="E550" s="107">
        <f>E418</f>
        <v>490</v>
      </c>
      <c r="F550" s="108"/>
      <c r="G550" s="108">
        <f t="shared" si="159"/>
        <v>0</v>
      </c>
    </row>
    <row r="551" spans="1:7" s="109" customFormat="1" ht="15" hidden="1" outlineLevel="1">
      <c r="A551" s="98" t="str">
        <f t="shared" si="157"/>
        <v>A.9.1.4.6.S.3.3</v>
      </c>
      <c r="B551" s="139" t="s">
        <v>246</v>
      </c>
      <c r="C551" s="112" t="s">
        <v>1086</v>
      </c>
      <c r="D551" s="143" t="s">
        <v>22</v>
      </c>
      <c r="E551" s="107">
        <f>E419</f>
        <v>718</v>
      </c>
      <c r="F551" s="108"/>
      <c r="G551" s="108">
        <f t="shared" si="159"/>
        <v>0</v>
      </c>
    </row>
    <row r="552" spans="1:7" s="109" customFormat="1" ht="102" hidden="1" outlineLevel="1">
      <c r="A552" s="98" t="str">
        <f t="shared" si="157"/>
        <v>A.9.1.4.6.S.4</v>
      </c>
      <c r="B552" s="139" t="s">
        <v>209</v>
      </c>
      <c r="C552" s="112" t="s">
        <v>188</v>
      </c>
      <c r="D552" s="143"/>
      <c r="E552" s="107"/>
      <c r="F552" s="108"/>
      <c r="G552" s="206"/>
    </row>
    <row r="553" spans="1:7" s="109" customFormat="1" ht="15" hidden="1" outlineLevel="1">
      <c r="A553" s="98" t="str">
        <f t="shared" si="157"/>
        <v>A.9.1.4.6.S.4.1</v>
      </c>
      <c r="B553" s="139" t="s">
        <v>240</v>
      </c>
      <c r="C553" s="112" t="s">
        <v>126</v>
      </c>
      <c r="D553" s="113" t="s">
        <v>90</v>
      </c>
      <c r="E553" s="107">
        <v>10</v>
      </c>
      <c r="F553" s="108"/>
      <c r="G553" s="108">
        <f t="shared" si="159"/>
        <v>0</v>
      </c>
    </row>
    <row r="554" spans="1:7" s="109" customFormat="1" ht="63.75" hidden="1" outlineLevel="1">
      <c r="A554" s="98" t="str">
        <f t="shared" si="157"/>
        <v>A.9.1.4.6.S.5</v>
      </c>
      <c r="B554" s="139" t="s">
        <v>213</v>
      </c>
      <c r="C554" s="112" t="s">
        <v>2849</v>
      </c>
      <c r="D554" s="143" t="s">
        <v>22</v>
      </c>
      <c r="E554" s="107">
        <v>2050</v>
      </c>
      <c r="F554" s="108"/>
      <c r="G554" s="108">
        <f t="shared" si="159"/>
        <v>0</v>
      </c>
    </row>
    <row r="555" spans="1:7" s="109" customFormat="1" ht="63.75" hidden="1" outlineLevel="1">
      <c r="A555" s="98" t="str">
        <f t="shared" si="157"/>
        <v>A.9.1.4.6.S.6</v>
      </c>
      <c r="B555" s="139" t="s">
        <v>214</v>
      </c>
      <c r="C555" s="112" t="s">
        <v>410</v>
      </c>
      <c r="D555" s="143" t="s">
        <v>22</v>
      </c>
      <c r="E555" s="107">
        <v>2050</v>
      </c>
      <c r="F555" s="108"/>
      <c r="G555" s="108">
        <f t="shared" si="159"/>
        <v>0</v>
      </c>
    </row>
    <row r="556" spans="1:7" s="109" customFormat="1" ht="102" hidden="1" outlineLevel="1">
      <c r="A556" s="304" t="str">
        <f t="shared" si="157"/>
        <v>A.9.1.4.6.S.7</v>
      </c>
      <c r="B556" s="298" t="s">
        <v>215</v>
      </c>
      <c r="C556" s="308" t="s">
        <v>1366</v>
      </c>
      <c r="D556" s="307"/>
      <c r="E556" s="300"/>
      <c r="F556" s="301"/>
      <c r="G556" s="309"/>
    </row>
    <row r="557" spans="1:7" s="109" customFormat="1" ht="15" hidden="1" outlineLevel="1">
      <c r="A557" s="304" t="str">
        <f t="shared" si="157"/>
        <v>A.9.1.4.6.S.7.1</v>
      </c>
      <c r="B557" s="298" t="s">
        <v>364</v>
      </c>
      <c r="C557" s="226" t="s">
        <v>1367</v>
      </c>
      <c r="D557" s="307" t="s">
        <v>90</v>
      </c>
      <c r="E557" s="300">
        <v>2</v>
      </c>
      <c r="F557" s="301"/>
      <c r="G557" s="301">
        <f aca="true" t="shared" si="161" ref="G557:G560">E557*F557</f>
        <v>0</v>
      </c>
    </row>
    <row r="558" spans="1:7" s="109" customFormat="1" ht="15" hidden="1" outlineLevel="1">
      <c r="A558" s="304" t="str">
        <f t="shared" si="157"/>
        <v>A.9.1.4.6.S.7.2</v>
      </c>
      <c r="B558" s="298" t="s">
        <v>365</v>
      </c>
      <c r="C558" s="226" t="s">
        <v>1368</v>
      </c>
      <c r="D558" s="307" t="s">
        <v>90</v>
      </c>
      <c r="E558" s="300">
        <v>4</v>
      </c>
      <c r="F558" s="301"/>
      <c r="G558" s="301">
        <f t="shared" si="161"/>
        <v>0</v>
      </c>
    </row>
    <row r="559" spans="1:7" s="109" customFormat="1" ht="15" hidden="1" outlineLevel="1">
      <c r="A559" s="304" t="str">
        <f t="shared" si="157"/>
        <v>A.9.1.4.6.S.7.3</v>
      </c>
      <c r="B559" s="298" t="s">
        <v>1369</v>
      </c>
      <c r="C559" s="226" t="s">
        <v>1370</v>
      </c>
      <c r="D559" s="307" t="s">
        <v>90</v>
      </c>
      <c r="E559" s="300">
        <v>1</v>
      </c>
      <c r="F559" s="301"/>
      <c r="G559" s="301">
        <f t="shared" si="161"/>
        <v>0</v>
      </c>
    </row>
    <row r="560" spans="1:7" s="109" customFormat="1" ht="15" hidden="1" outlineLevel="1">
      <c r="A560" s="304" t="str">
        <f t="shared" si="157"/>
        <v>A.9.1.4.6.S.7.4</v>
      </c>
      <c r="B560" s="298" t="s">
        <v>1371</v>
      </c>
      <c r="C560" s="226" t="s">
        <v>1372</v>
      </c>
      <c r="D560" s="307" t="s">
        <v>90</v>
      </c>
      <c r="E560" s="300">
        <v>1</v>
      </c>
      <c r="F560" s="301"/>
      <c r="G560" s="301">
        <f t="shared" si="161"/>
        <v>0</v>
      </c>
    </row>
    <row r="561" spans="1:7" s="97" customFormat="1" ht="15" collapsed="1">
      <c r="A561" s="90" t="str">
        <f aca="true" t="shared" si="162" ref="A561">B561</f>
        <v>A.9.1.4.7</v>
      </c>
      <c r="B561" s="91" t="s">
        <v>1373</v>
      </c>
      <c r="C561" s="169" t="s">
        <v>205</v>
      </c>
      <c r="D561" s="170"/>
      <c r="E561" s="94"/>
      <c r="F561" s="95"/>
      <c r="G561" s="96"/>
    </row>
    <row r="562" spans="1:7" s="109" customFormat="1" ht="63.75" hidden="1" outlineLevel="1">
      <c r="A562" s="98" t="str">
        <f>""&amp;$B$561&amp;"."&amp;B562&amp;""</f>
        <v>A.9.1.4.7.S.1</v>
      </c>
      <c r="B562" s="139" t="s">
        <v>206</v>
      </c>
      <c r="C562" s="112" t="s">
        <v>3328</v>
      </c>
      <c r="D562" s="113"/>
      <c r="E562" s="107"/>
      <c r="F562" s="108"/>
      <c r="G562" s="108"/>
    </row>
    <row r="563" spans="1:7" s="109" customFormat="1" ht="76.5" hidden="1" outlineLevel="1">
      <c r="A563" s="98" t="str">
        <f aca="true" t="shared" si="163" ref="A563:A571">""&amp;$B$561&amp;"."&amp;B563&amp;""</f>
        <v>A.9.1.4.7.S.1.1</v>
      </c>
      <c r="B563" s="139" t="s">
        <v>226</v>
      </c>
      <c r="C563" s="174" t="s">
        <v>182</v>
      </c>
      <c r="D563" s="113" t="s">
        <v>90</v>
      </c>
      <c r="E563" s="107">
        <v>50</v>
      </c>
      <c r="F563" s="108"/>
      <c r="G563" s="108">
        <f aca="true" t="shared" si="164" ref="G563:G564">E563*F563</f>
        <v>0</v>
      </c>
    </row>
    <row r="564" spans="1:7" s="109" customFormat="1" ht="76.5" hidden="1" outlineLevel="1">
      <c r="A564" s="98" t="str">
        <f t="shared" si="163"/>
        <v>A.9.1.4.7.S.1.2</v>
      </c>
      <c r="B564" s="139" t="s">
        <v>227</v>
      </c>
      <c r="C564" s="174" t="s">
        <v>183</v>
      </c>
      <c r="D564" s="113" t="s">
        <v>90</v>
      </c>
      <c r="E564" s="107">
        <v>50</v>
      </c>
      <c r="F564" s="108"/>
      <c r="G564" s="108">
        <f t="shared" si="164"/>
        <v>0</v>
      </c>
    </row>
    <row r="565" spans="1:7" s="109" customFormat="1" ht="140.25" hidden="1" outlineLevel="1">
      <c r="A565" s="98" t="str">
        <f t="shared" si="163"/>
        <v>A.9.1.4.7.S.2</v>
      </c>
      <c r="B565" s="139" t="s">
        <v>207</v>
      </c>
      <c r="C565" s="129" t="s">
        <v>3124</v>
      </c>
      <c r="D565" s="128" t="s">
        <v>90</v>
      </c>
      <c r="E565" s="107">
        <v>80</v>
      </c>
      <c r="F565" s="131"/>
      <c r="G565" s="108">
        <f t="shared" si="159"/>
        <v>0</v>
      </c>
    </row>
    <row r="566" spans="1:7" s="109" customFormat="1" ht="140.25" hidden="1" outlineLevel="1">
      <c r="A566" s="98" t="str">
        <f t="shared" si="163"/>
        <v>A.9.1.4.7.S.3</v>
      </c>
      <c r="B566" s="139" t="s">
        <v>208</v>
      </c>
      <c r="C566" s="129" t="s">
        <v>3125</v>
      </c>
      <c r="D566" s="128" t="s">
        <v>90</v>
      </c>
      <c r="E566" s="107">
        <v>20</v>
      </c>
      <c r="F566" s="131"/>
      <c r="G566" s="108">
        <f t="shared" si="159"/>
        <v>0</v>
      </c>
    </row>
    <row r="567" spans="1:7" s="109" customFormat="1" ht="191.25" hidden="1" outlineLevel="1">
      <c r="A567" s="98" t="str">
        <f t="shared" si="163"/>
        <v>A.9.1.4.7.S.4</v>
      </c>
      <c r="B567" s="139" t="s">
        <v>209</v>
      </c>
      <c r="C567" s="129" t="s">
        <v>2894</v>
      </c>
      <c r="D567" s="128" t="s">
        <v>90</v>
      </c>
      <c r="E567" s="107">
        <v>100</v>
      </c>
      <c r="F567" s="131"/>
      <c r="G567" s="108">
        <f t="shared" si="159"/>
        <v>0</v>
      </c>
    </row>
    <row r="568" spans="1:7" s="109" customFormat="1" ht="102" hidden="1" outlineLevel="1">
      <c r="A568" s="98" t="str">
        <f t="shared" si="163"/>
        <v>A.9.1.4.7.S.5</v>
      </c>
      <c r="B568" s="139" t="s">
        <v>213</v>
      </c>
      <c r="C568" s="129" t="s">
        <v>284</v>
      </c>
      <c r="D568" s="128" t="s">
        <v>22</v>
      </c>
      <c r="E568" s="107">
        <v>250</v>
      </c>
      <c r="F568" s="131"/>
      <c r="G568" s="108">
        <f t="shared" si="159"/>
        <v>0</v>
      </c>
    </row>
    <row r="569" spans="1:7" s="109" customFormat="1" ht="216.75" hidden="1" outlineLevel="1">
      <c r="A569" s="98" t="str">
        <f t="shared" si="163"/>
        <v>A.9.1.4.7.S.6</v>
      </c>
      <c r="B569" s="139" t="s">
        <v>214</v>
      </c>
      <c r="C569" s="129" t="s">
        <v>2895</v>
      </c>
      <c r="D569" s="128" t="s">
        <v>90</v>
      </c>
      <c r="E569" s="107">
        <v>100</v>
      </c>
      <c r="F569" s="131"/>
      <c r="G569" s="108">
        <f t="shared" si="159"/>
        <v>0</v>
      </c>
    </row>
    <row r="570" spans="1:7" s="109" customFormat="1" ht="140.25" hidden="1" outlineLevel="1">
      <c r="A570" s="98" t="str">
        <f t="shared" si="163"/>
        <v>A.9.1.4.7.S.7</v>
      </c>
      <c r="B570" s="139" t="s">
        <v>215</v>
      </c>
      <c r="C570" s="142" t="s">
        <v>2850</v>
      </c>
      <c r="D570" s="143" t="s">
        <v>90</v>
      </c>
      <c r="E570" s="107">
        <v>100</v>
      </c>
      <c r="F570" s="108"/>
      <c r="G570" s="108">
        <f t="shared" si="159"/>
        <v>0</v>
      </c>
    </row>
    <row r="571" spans="1:7" s="109" customFormat="1" ht="76.5" hidden="1" outlineLevel="1">
      <c r="A571" s="98" t="str">
        <f t="shared" si="163"/>
        <v>A.9.1.4.7.S.8</v>
      </c>
      <c r="B571" s="139" t="s">
        <v>216</v>
      </c>
      <c r="C571" s="142" t="s">
        <v>2874</v>
      </c>
      <c r="D571" s="143" t="s">
        <v>90</v>
      </c>
      <c r="E571" s="107">
        <v>5</v>
      </c>
      <c r="F571" s="108"/>
      <c r="G571" s="108">
        <f t="shared" si="159"/>
        <v>0</v>
      </c>
    </row>
    <row r="572" spans="1:7" s="214" customFormat="1" ht="15" collapsed="1">
      <c r="A572" s="208"/>
      <c r="B572" s="209"/>
      <c r="C572" s="210"/>
      <c r="D572" s="211"/>
      <c r="E572" s="212"/>
      <c r="F572" s="213"/>
      <c r="G572" s="213"/>
    </row>
    <row r="573" spans="1:7" s="109" customFormat="1" ht="15">
      <c r="A573" s="99"/>
      <c r="B573" s="215"/>
      <c r="C573" s="216"/>
      <c r="D573" s="217"/>
      <c r="E573" s="107"/>
      <c r="F573" s="218"/>
      <c r="G573" s="218"/>
    </row>
    <row r="574" spans="1:7" s="109" customFormat="1" ht="15">
      <c r="A574" s="99"/>
      <c r="B574" s="215"/>
      <c r="C574" s="216"/>
      <c r="D574" s="217"/>
      <c r="E574" s="107"/>
      <c r="F574" s="218"/>
      <c r="G574" s="218"/>
    </row>
    <row r="575" spans="1:7" s="109" customFormat="1" ht="15">
      <c r="A575" s="99"/>
      <c r="B575" s="215"/>
      <c r="C575" s="216"/>
      <c r="D575" s="217"/>
      <c r="E575" s="107"/>
      <c r="F575" s="218"/>
      <c r="G575" s="218"/>
    </row>
    <row r="576" spans="1:7" s="109" customFormat="1" ht="15">
      <c r="A576" s="99"/>
      <c r="B576" s="215"/>
      <c r="C576" s="216"/>
      <c r="D576" s="217"/>
      <c r="E576" s="107"/>
      <c r="F576" s="218"/>
      <c r="G576" s="218"/>
    </row>
    <row r="577" spans="1:7" s="109" customFormat="1" ht="15">
      <c r="A577" s="99"/>
      <c r="B577" s="215"/>
      <c r="C577" s="216"/>
      <c r="D577" s="217"/>
      <c r="E577" s="107"/>
      <c r="F577" s="218"/>
      <c r="G577" s="218"/>
    </row>
    <row r="578" spans="1:7" s="109" customFormat="1" ht="15">
      <c r="A578" s="99"/>
      <c r="B578" s="215"/>
      <c r="C578" s="216"/>
      <c r="D578" s="217"/>
      <c r="E578" s="107"/>
      <c r="F578" s="218"/>
      <c r="G578" s="218"/>
    </row>
    <row r="579" spans="1:7" s="109" customFormat="1" ht="15">
      <c r="A579" s="99"/>
      <c r="B579" s="215"/>
      <c r="C579" s="216"/>
      <c r="D579" s="217"/>
      <c r="E579" s="107"/>
      <c r="F579" s="218"/>
      <c r="G579" s="218"/>
    </row>
    <row r="580" spans="1:7" s="109" customFormat="1" ht="15">
      <c r="A580" s="99"/>
      <c r="B580" s="215"/>
      <c r="C580" s="216"/>
      <c r="D580" s="217"/>
      <c r="E580" s="107"/>
      <c r="F580" s="218"/>
      <c r="G580" s="218"/>
    </row>
    <row r="581" spans="1:7" s="109" customFormat="1" ht="15">
      <c r="A581" s="99"/>
      <c r="B581" s="215"/>
      <c r="C581" s="216"/>
      <c r="D581" s="217"/>
      <c r="E581" s="107"/>
      <c r="F581" s="218"/>
      <c r="G581" s="218"/>
    </row>
    <row r="582" spans="1:7" s="109" customFormat="1" ht="15">
      <c r="A582" s="99"/>
      <c r="B582" s="215"/>
      <c r="C582" s="216"/>
      <c r="D582" s="217"/>
      <c r="E582" s="107"/>
      <c r="F582" s="218"/>
      <c r="G582" s="218"/>
    </row>
    <row r="583" spans="1:7" s="109" customFormat="1" ht="15">
      <c r="A583" s="99"/>
      <c r="B583" s="215"/>
      <c r="C583" s="216"/>
      <c r="D583" s="217"/>
      <c r="E583" s="107"/>
      <c r="F583" s="218"/>
      <c r="G583" s="218"/>
    </row>
    <row r="584" spans="1:7" s="109" customFormat="1" ht="15">
      <c r="A584" s="99"/>
      <c r="B584" s="215"/>
      <c r="C584" s="216"/>
      <c r="D584" s="217"/>
      <c r="E584" s="107"/>
      <c r="F584" s="218"/>
      <c r="G584" s="218"/>
    </row>
    <row r="585" spans="1:7" s="109" customFormat="1" ht="15">
      <c r="A585" s="99"/>
      <c r="B585" s="215"/>
      <c r="C585" s="216"/>
      <c r="D585" s="217"/>
      <c r="E585" s="107"/>
      <c r="F585" s="218"/>
      <c r="G585" s="218"/>
    </row>
    <row r="586" spans="1:7" s="109" customFormat="1" ht="15">
      <c r="A586" s="99"/>
      <c r="B586" s="215"/>
      <c r="C586" s="216"/>
      <c r="D586" s="217"/>
      <c r="E586" s="107"/>
      <c r="F586" s="218"/>
      <c r="G586" s="218"/>
    </row>
    <row r="587" spans="1:7" s="109" customFormat="1" ht="15">
      <c r="A587" s="99"/>
      <c r="B587" s="215"/>
      <c r="C587" s="216"/>
      <c r="D587" s="217"/>
      <c r="E587" s="107"/>
      <c r="F587" s="218"/>
      <c r="G587" s="218"/>
    </row>
    <row r="588" spans="1:7" s="109" customFormat="1" ht="15">
      <c r="A588" s="99"/>
      <c r="B588" s="215"/>
      <c r="C588" s="216"/>
      <c r="D588" s="217"/>
      <c r="E588" s="107"/>
      <c r="F588" s="218"/>
      <c r="G588" s="218"/>
    </row>
    <row r="589" spans="1:7" s="109" customFormat="1" ht="15">
      <c r="A589" s="99"/>
      <c r="B589" s="215"/>
      <c r="C589" s="216"/>
      <c r="D589" s="217"/>
      <c r="E589" s="107"/>
      <c r="F589" s="218"/>
      <c r="G589" s="218"/>
    </row>
    <row r="590" spans="1:7" s="109" customFormat="1" ht="15">
      <c r="A590" s="99"/>
      <c r="B590" s="215"/>
      <c r="C590" s="216"/>
      <c r="D590" s="217"/>
      <c r="E590" s="107"/>
      <c r="F590" s="218"/>
      <c r="G590" s="218"/>
    </row>
    <row r="591" spans="1:7" s="109" customFormat="1" ht="15">
      <c r="A591" s="99"/>
      <c r="B591" s="215"/>
      <c r="C591" s="216"/>
      <c r="D591" s="217"/>
      <c r="E591" s="107"/>
      <c r="F591" s="218"/>
      <c r="G591" s="218"/>
    </row>
    <row r="592" spans="1:7" s="109" customFormat="1" ht="15">
      <c r="A592" s="99"/>
      <c r="B592" s="215"/>
      <c r="C592" s="216"/>
      <c r="D592" s="217"/>
      <c r="E592" s="107"/>
      <c r="F592" s="218"/>
      <c r="G592" s="218"/>
    </row>
    <row r="593" spans="1:7" s="109" customFormat="1" ht="15">
      <c r="A593" s="99"/>
      <c r="B593" s="215"/>
      <c r="C593" s="216"/>
      <c r="D593" s="217"/>
      <c r="E593" s="107"/>
      <c r="F593" s="218"/>
      <c r="G593" s="218"/>
    </row>
    <row r="594" spans="1:7" s="109" customFormat="1" ht="15">
      <c r="A594" s="99"/>
      <c r="B594" s="215"/>
      <c r="C594" s="216"/>
      <c r="D594" s="217"/>
      <c r="E594" s="107"/>
      <c r="F594" s="218"/>
      <c r="G594" s="218"/>
    </row>
    <row r="595" spans="1:7" s="109" customFormat="1" ht="15">
      <c r="A595" s="99"/>
      <c r="B595" s="215"/>
      <c r="C595" s="216"/>
      <c r="D595" s="217"/>
      <c r="E595" s="107"/>
      <c r="F595" s="218"/>
      <c r="G595" s="218"/>
    </row>
    <row r="596" spans="1:7" s="109" customFormat="1" ht="15">
      <c r="A596" s="99"/>
      <c r="B596" s="215"/>
      <c r="C596" s="216"/>
      <c r="D596" s="217"/>
      <c r="E596" s="107"/>
      <c r="F596" s="218"/>
      <c r="G596" s="218"/>
    </row>
    <row r="597" spans="1:7" s="109" customFormat="1" ht="15">
      <c r="A597" s="99"/>
      <c r="B597" s="215"/>
      <c r="C597" s="216"/>
      <c r="D597" s="217"/>
      <c r="E597" s="107"/>
      <c r="F597" s="218"/>
      <c r="G597"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4"/>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A.9.2</v>
      </c>
      <c r="B2" s="358" t="s">
        <v>501</v>
      </c>
      <c r="C2" s="365" t="s">
        <v>1728</v>
      </c>
      <c r="D2" s="359"/>
      <c r="E2" s="360"/>
      <c r="F2" s="361"/>
      <c r="G2" s="362">
        <f>SUM(G3:G263)</f>
        <v>0</v>
      </c>
    </row>
    <row r="3" spans="1:7" s="89" customFormat="1" ht="15" collapsed="1">
      <c r="A3" s="82" t="str">
        <f>B3</f>
        <v>A.9.2.1</v>
      </c>
      <c r="B3" s="83" t="s">
        <v>1729</v>
      </c>
      <c r="C3" s="84" t="s">
        <v>2183</v>
      </c>
      <c r="D3" s="85"/>
      <c r="E3" s="86"/>
      <c r="F3" s="87"/>
      <c r="G3" s="88"/>
    </row>
    <row r="4" spans="1:7" s="97" customFormat="1" ht="15">
      <c r="A4" s="90" t="str">
        <f>B4</f>
        <v>A.9.2.1.1</v>
      </c>
      <c r="B4" s="91" t="s">
        <v>1730</v>
      </c>
      <c r="C4" s="92" t="s">
        <v>1528</v>
      </c>
      <c r="D4" s="93"/>
      <c r="E4" s="94"/>
      <c r="F4" s="95"/>
      <c r="G4" s="96"/>
    </row>
    <row r="5" spans="1:7" s="109" customFormat="1" ht="38.25" hidden="1" outlineLevel="1">
      <c r="A5" s="227" t="str">
        <f>""&amp;$B$4&amp;"."&amp;B5&amp;""</f>
        <v>A.9.2.1.1.S.1</v>
      </c>
      <c r="B5" s="99" t="s">
        <v>206</v>
      </c>
      <c r="C5" s="122" t="s">
        <v>1731</v>
      </c>
      <c r="D5" s="123"/>
      <c r="E5" s="107"/>
      <c r="F5" s="108"/>
      <c r="G5" s="108"/>
    </row>
    <row r="6" spans="1:7" s="109" customFormat="1" ht="63.75" hidden="1" outlineLevel="1">
      <c r="A6" s="227" t="str">
        <f>""&amp;$B$4&amp;"."&amp;B6&amp;""</f>
        <v>A.9.2.1.1.S.1.1</v>
      </c>
      <c r="B6" s="99" t="s">
        <v>226</v>
      </c>
      <c r="C6" s="122" t="s">
        <v>1732</v>
      </c>
      <c r="D6" s="123" t="s">
        <v>90</v>
      </c>
      <c r="E6" s="107">
        <v>1</v>
      </c>
      <c r="F6" s="108"/>
      <c r="G6" s="108">
        <f aca="true" t="shared" si="0" ref="G6:G70">E6*F6</f>
        <v>0</v>
      </c>
    </row>
    <row r="7" spans="1:7" s="109" customFormat="1" ht="63.75" hidden="1" outlineLevel="1">
      <c r="A7" s="227" t="str">
        <f aca="true" t="shared" si="1" ref="A7:A71">""&amp;$B$4&amp;"."&amp;B7&amp;""</f>
        <v>A.9.2.1.1.S.1.2</v>
      </c>
      <c r="B7" s="99" t="s">
        <v>227</v>
      </c>
      <c r="C7" s="122" t="s">
        <v>1733</v>
      </c>
      <c r="D7" s="123" t="s">
        <v>90</v>
      </c>
      <c r="E7" s="107">
        <v>1</v>
      </c>
      <c r="F7" s="108"/>
      <c r="G7" s="108">
        <f t="shared" si="0"/>
        <v>0</v>
      </c>
    </row>
    <row r="8" spans="1:7" s="109" customFormat="1" ht="15" hidden="1" outlineLevel="1">
      <c r="A8" s="227" t="str">
        <f t="shared" si="1"/>
        <v>A.9.2.1.1.S.1.3</v>
      </c>
      <c r="B8" s="99" t="s">
        <v>265</v>
      </c>
      <c r="C8" s="122" t="s">
        <v>1734</v>
      </c>
      <c r="D8" s="123" t="s">
        <v>90</v>
      </c>
      <c r="E8" s="107">
        <v>1</v>
      </c>
      <c r="F8" s="108"/>
      <c r="G8" s="108">
        <f t="shared" si="0"/>
        <v>0</v>
      </c>
    </row>
    <row r="9" spans="1:7" s="109" customFormat="1" ht="15" hidden="1" outlineLevel="1">
      <c r="A9" s="227" t="str">
        <f t="shared" si="1"/>
        <v>A.9.2.1.1.S.1.4</v>
      </c>
      <c r="B9" s="99" t="s">
        <v>627</v>
      </c>
      <c r="C9" s="122" t="s">
        <v>1735</v>
      </c>
      <c r="D9" s="123" t="s">
        <v>90</v>
      </c>
      <c r="E9" s="107">
        <v>2</v>
      </c>
      <c r="F9" s="108"/>
      <c r="G9" s="108">
        <f t="shared" si="0"/>
        <v>0</v>
      </c>
    </row>
    <row r="10" spans="1:7" s="109" customFormat="1" ht="15" hidden="1" outlineLevel="1">
      <c r="A10" s="227" t="str">
        <f t="shared" si="1"/>
        <v>A.9.2.1.1.S.1.5</v>
      </c>
      <c r="B10" s="99" t="s">
        <v>630</v>
      </c>
      <c r="C10" s="122" t="s">
        <v>1736</v>
      </c>
      <c r="D10" s="123" t="s">
        <v>90</v>
      </c>
      <c r="E10" s="107">
        <v>1</v>
      </c>
      <c r="F10" s="108"/>
      <c r="G10" s="108">
        <f t="shared" si="0"/>
        <v>0</v>
      </c>
    </row>
    <row r="11" spans="1:7" s="109" customFormat="1" ht="15" hidden="1" outlineLevel="1">
      <c r="A11" s="227" t="str">
        <f t="shared" si="1"/>
        <v>A.9.2.1.1.S.1.6</v>
      </c>
      <c r="B11" s="99" t="s">
        <v>1535</v>
      </c>
      <c r="C11" s="122" t="s">
        <v>1737</v>
      </c>
      <c r="D11" s="123" t="s">
        <v>90</v>
      </c>
      <c r="E11" s="107">
        <v>1</v>
      </c>
      <c r="F11" s="108"/>
      <c r="G11" s="108">
        <f t="shared" si="0"/>
        <v>0</v>
      </c>
    </row>
    <row r="12" spans="1:7" s="109" customFormat="1" ht="25.5" hidden="1" outlineLevel="1">
      <c r="A12" s="227" t="str">
        <f t="shared" si="1"/>
        <v>A.9.2.1.1.S.1.7</v>
      </c>
      <c r="B12" s="99" t="s">
        <v>1537</v>
      </c>
      <c r="C12" s="122" t="s">
        <v>1738</v>
      </c>
      <c r="D12" s="123" t="s">
        <v>90</v>
      </c>
      <c r="E12" s="107">
        <v>1</v>
      </c>
      <c r="F12" s="108"/>
      <c r="G12" s="108">
        <f t="shared" si="0"/>
        <v>0</v>
      </c>
    </row>
    <row r="13" spans="1:7" s="109" customFormat="1" ht="25.5" hidden="1" outlineLevel="1">
      <c r="A13" s="227" t="str">
        <f t="shared" si="1"/>
        <v>A.9.2.1.1.S.1.8</v>
      </c>
      <c r="B13" s="99" t="s">
        <v>1539</v>
      </c>
      <c r="C13" s="122" t="s">
        <v>1536</v>
      </c>
      <c r="D13" s="123" t="s">
        <v>90</v>
      </c>
      <c r="E13" s="107">
        <v>2</v>
      </c>
      <c r="F13" s="108"/>
      <c r="G13" s="108">
        <f t="shared" si="0"/>
        <v>0</v>
      </c>
    </row>
    <row r="14" spans="1:7" s="109" customFormat="1" ht="25.5" hidden="1" outlineLevel="1">
      <c r="A14" s="227" t="str">
        <f t="shared" si="1"/>
        <v>A.9.2.1.1.S.1.9</v>
      </c>
      <c r="B14" s="99" t="s">
        <v>1541</v>
      </c>
      <c r="C14" s="122" t="s">
        <v>1739</v>
      </c>
      <c r="D14" s="123" t="s">
        <v>90</v>
      </c>
      <c r="E14" s="107">
        <v>2</v>
      </c>
      <c r="F14" s="108"/>
      <c r="G14" s="108">
        <f t="shared" si="0"/>
        <v>0</v>
      </c>
    </row>
    <row r="15" spans="1:7" s="109" customFormat="1" ht="25.5" hidden="1" outlineLevel="1">
      <c r="A15" s="227" t="str">
        <f t="shared" si="1"/>
        <v>A.9.2.1.1.S.1.10</v>
      </c>
      <c r="B15" s="99" t="s">
        <v>1543</v>
      </c>
      <c r="C15" s="122" t="s">
        <v>1540</v>
      </c>
      <c r="D15" s="123" t="s">
        <v>90</v>
      </c>
      <c r="E15" s="107">
        <v>1</v>
      </c>
      <c r="F15" s="108"/>
      <c r="G15" s="108">
        <f t="shared" si="0"/>
        <v>0</v>
      </c>
    </row>
    <row r="16" spans="1:7" s="109" customFormat="1" ht="25.5" hidden="1" outlineLevel="1">
      <c r="A16" s="227" t="str">
        <f t="shared" si="1"/>
        <v>A.9.2.1.1.S.1.11</v>
      </c>
      <c r="B16" s="99" t="s">
        <v>1545</v>
      </c>
      <c r="C16" s="122" t="s">
        <v>1542</v>
      </c>
      <c r="D16" s="123" t="s">
        <v>90</v>
      </c>
      <c r="E16" s="107">
        <v>1</v>
      </c>
      <c r="F16" s="108"/>
      <c r="G16" s="108">
        <f t="shared" si="0"/>
        <v>0</v>
      </c>
    </row>
    <row r="17" spans="1:7" s="109" customFormat="1" ht="15" hidden="1" outlineLevel="1">
      <c r="A17" s="227" t="str">
        <f t="shared" si="1"/>
        <v>A.9.2.1.1.S.1.12</v>
      </c>
      <c r="B17" s="99" t="s">
        <v>1547</v>
      </c>
      <c r="C17" s="122" t="s">
        <v>1740</v>
      </c>
      <c r="D17" s="123" t="s">
        <v>90</v>
      </c>
      <c r="E17" s="107">
        <v>5</v>
      </c>
      <c r="F17" s="108"/>
      <c r="G17" s="108">
        <f t="shared" si="0"/>
        <v>0</v>
      </c>
    </row>
    <row r="18" spans="1:7" s="109" customFormat="1" ht="15" hidden="1" outlineLevel="1">
      <c r="A18" s="227" t="str">
        <f t="shared" si="1"/>
        <v>A.9.2.1.1.S.1.13</v>
      </c>
      <c r="B18" s="99" t="s">
        <v>1549</v>
      </c>
      <c r="C18" s="122" t="s">
        <v>1741</v>
      </c>
      <c r="D18" s="123" t="s">
        <v>90</v>
      </c>
      <c r="E18" s="107">
        <v>1</v>
      </c>
      <c r="F18" s="108"/>
      <c r="G18" s="108">
        <f t="shared" si="0"/>
        <v>0</v>
      </c>
    </row>
    <row r="19" spans="1:7" s="109" customFormat="1" ht="15" hidden="1" outlineLevel="1">
      <c r="A19" s="227" t="str">
        <f t="shared" si="1"/>
        <v>A.9.2.1.1.S.1.14</v>
      </c>
      <c r="B19" s="99" t="s">
        <v>1551</v>
      </c>
      <c r="C19" s="122" t="s">
        <v>1546</v>
      </c>
      <c r="D19" s="123" t="s">
        <v>90</v>
      </c>
      <c r="E19" s="107">
        <v>5</v>
      </c>
      <c r="F19" s="108"/>
      <c r="G19" s="108">
        <f t="shared" si="0"/>
        <v>0</v>
      </c>
    </row>
    <row r="20" spans="1:7" s="109" customFormat="1" ht="15" hidden="1" outlineLevel="1">
      <c r="A20" s="227" t="str">
        <f t="shared" si="1"/>
        <v>A.9.2.1.1.S.1.15</v>
      </c>
      <c r="B20" s="99" t="s">
        <v>1553</v>
      </c>
      <c r="C20" s="122" t="s">
        <v>1548</v>
      </c>
      <c r="D20" s="123" t="s">
        <v>90</v>
      </c>
      <c r="E20" s="107">
        <v>2</v>
      </c>
      <c r="F20" s="108"/>
      <c r="G20" s="108">
        <f t="shared" si="0"/>
        <v>0</v>
      </c>
    </row>
    <row r="21" spans="1:7" s="109" customFormat="1" ht="15" hidden="1" outlineLevel="1">
      <c r="A21" s="227" t="str">
        <f t="shared" si="1"/>
        <v>A.9.2.1.1.S.1.16</v>
      </c>
      <c r="B21" s="99" t="s">
        <v>1555</v>
      </c>
      <c r="C21" s="122" t="s">
        <v>1552</v>
      </c>
      <c r="D21" s="123" t="s">
        <v>90</v>
      </c>
      <c r="E21" s="107">
        <v>2</v>
      </c>
      <c r="F21" s="108"/>
      <c r="G21" s="108">
        <f t="shared" si="0"/>
        <v>0</v>
      </c>
    </row>
    <row r="22" spans="1:7" s="109" customFormat="1" ht="15" hidden="1" outlineLevel="1">
      <c r="A22" s="227" t="str">
        <f t="shared" si="1"/>
        <v>A.9.2.1.1.S.1.17</v>
      </c>
      <c r="B22" s="99" t="s">
        <v>1557</v>
      </c>
      <c r="C22" s="122" t="s">
        <v>1554</v>
      </c>
      <c r="D22" s="123" t="s">
        <v>90</v>
      </c>
      <c r="E22" s="107">
        <v>1</v>
      </c>
      <c r="F22" s="108"/>
      <c r="G22" s="108">
        <f t="shared" si="0"/>
        <v>0</v>
      </c>
    </row>
    <row r="23" spans="1:7" s="109" customFormat="1" ht="15" hidden="1" outlineLevel="1">
      <c r="A23" s="227" t="str">
        <f t="shared" si="1"/>
        <v>A.9.2.1.1.S.1.18</v>
      </c>
      <c r="B23" s="99" t="s">
        <v>1559</v>
      </c>
      <c r="C23" s="122" t="s">
        <v>1556</v>
      </c>
      <c r="D23" s="123" t="s">
        <v>90</v>
      </c>
      <c r="E23" s="107">
        <v>1</v>
      </c>
      <c r="F23" s="108"/>
      <c r="G23" s="108">
        <f t="shared" si="0"/>
        <v>0</v>
      </c>
    </row>
    <row r="24" spans="1:7" s="109" customFormat="1" ht="15" hidden="1" outlineLevel="1">
      <c r="A24" s="227" t="str">
        <f t="shared" si="1"/>
        <v>A.9.2.1.1.S.1.19</v>
      </c>
      <c r="B24" s="99" t="s">
        <v>1561</v>
      </c>
      <c r="C24" s="122" t="s">
        <v>1742</v>
      </c>
      <c r="D24" s="123" t="s">
        <v>90</v>
      </c>
      <c r="E24" s="107">
        <v>3</v>
      </c>
      <c r="F24" s="108"/>
      <c r="G24" s="108">
        <f t="shared" si="0"/>
        <v>0</v>
      </c>
    </row>
    <row r="25" spans="1:7" s="109" customFormat="1" ht="15" hidden="1" outlineLevel="1">
      <c r="A25" s="227" t="str">
        <f t="shared" si="1"/>
        <v>A.9.2.1.1.S.1.20</v>
      </c>
      <c r="B25" s="99" t="s">
        <v>1563</v>
      </c>
      <c r="C25" s="122" t="s">
        <v>1743</v>
      </c>
      <c r="D25" s="123" t="s">
        <v>90</v>
      </c>
      <c r="E25" s="107">
        <v>1</v>
      </c>
      <c r="F25" s="108"/>
      <c r="G25" s="108">
        <f t="shared" si="0"/>
        <v>0</v>
      </c>
    </row>
    <row r="26" spans="1:7" s="109" customFormat="1" ht="15" hidden="1" outlineLevel="1">
      <c r="A26" s="227" t="str">
        <f t="shared" si="1"/>
        <v>A.9.2.1.1.S.1.21</v>
      </c>
      <c r="B26" s="99" t="s">
        <v>1565</v>
      </c>
      <c r="C26" s="122" t="s">
        <v>1744</v>
      </c>
      <c r="D26" s="123" t="s">
        <v>90</v>
      </c>
      <c r="E26" s="107">
        <v>1</v>
      </c>
      <c r="F26" s="108"/>
      <c r="G26" s="108">
        <f t="shared" si="0"/>
        <v>0</v>
      </c>
    </row>
    <row r="27" spans="1:7" s="109" customFormat="1" ht="15" hidden="1" outlineLevel="1">
      <c r="A27" s="227" t="str">
        <f t="shared" si="1"/>
        <v>A.9.2.1.1.S.1.22</v>
      </c>
      <c r="B27" s="99" t="s">
        <v>1567</v>
      </c>
      <c r="C27" s="122" t="s">
        <v>1745</v>
      </c>
      <c r="D27" s="123" t="s">
        <v>90</v>
      </c>
      <c r="E27" s="107">
        <v>1</v>
      </c>
      <c r="F27" s="108"/>
      <c r="G27" s="108">
        <f t="shared" si="0"/>
        <v>0</v>
      </c>
    </row>
    <row r="28" spans="1:7" s="109" customFormat="1" ht="15" hidden="1" outlineLevel="1">
      <c r="A28" s="227" t="str">
        <f t="shared" si="1"/>
        <v>A.9.2.1.1.S.1.23</v>
      </c>
      <c r="B28" s="99" t="s">
        <v>1569</v>
      </c>
      <c r="C28" s="122" t="s">
        <v>1746</v>
      </c>
      <c r="D28" s="123" t="s">
        <v>90</v>
      </c>
      <c r="E28" s="107">
        <v>2</v>
      </c>
      <c r="F28" s="108"/>
      <c r="G28" s="108">
        <f t="shared" si="0"/>
        <v>0</v>
      </c>
    </row>
    <row r="29" spans="1:7" s="109" customFormat="1" ht="15" hidden="1" outlineLevel="1">
      <c r="A29" s="227" t="str">
        <f t="shared" si="1"/>
        <v>A.9.2.1.1.S.1.24</v>
      </c>
      <c r="B29" s="99" t="s">
        <v>1571</v>
      </c>
      <c r="C29" s="122" t="s">
        <v>1747</v>
      </c>
      <c r="D29" s="123" t="s">
        <v>90</v>
      </c>
      <c r="E29" s="107">
        <v>1</v>
      </c>
      <c r="F29" s="108"/>
      <c r="G29" s="108">
        <f t="shared" si="0"/>
        <v>0</v>
      </c>
    </row>
    <row r="30" spans="1:7" s="109" customFormat="1" ht="15" hidden="1" outlineLevel="1">
      <c r="A30" s="227" t="str">
        <f t="shared" si="1"/>
        <v>A.9.2.1.1.S.1.25</v>
      </c>
      <c r="B30" s="99" t="s">
        <v>1573</v>
      </c>
      <c r="C30" s="122" t="s">
        <v>1748</v>
      </c>
      <c r="D30" s="123" t="s">
        <v>90</v>
      </c>
      <c r="E30" s="107">
        <v>3</v>
      </c>
      <c r="F30" s="108"/>
      <c r="G30" s="108">
        <f t="shared" si="0"/>
        <v>0</v>
      </c>
    </row>
    <row r="31" spans="1:7" s="109" customFormat="1" ht="38.25" hidden="1" outlineLevel="1">
      <c r="A31" s="227" t="str">
        <f t="shared" si="1"/>
        <v>A.9.2.1.1.S.1.26</v>
      </c>
      <c r="B31" s="99" t="s">
        <v>1575</v>
      </c>
      <c r="C31" s="122" t="s">
        <v>1749</v>
      </c>
      <c r="D31" s="123" t="s">
        <v>90</v>
      </c>
      <c r="E31" s="107">
        <v>2</v>
      </c>
      <c r="F31" s="108"/>
      <c r="G31" s="108">
        <f t="shared" si="0"/>
        <v>0</v>
      </c>
    </row>
    <row r="32" spans="1:7" s="109" customFormat="1" ht="25.5" hidden="1" outlineLevel="1">
      <c r="A32" s="227" t="str">
        <f t="shared" si="1"/>
        <v>A.9.2.1.1.S.1.27</v>
      </c>
      <c r="B32" s="99" t="s">
        <v>1577</v>
      </c>
      <c r="C32" s="122" t="s">
        <v>1750</v>
      </c>
      <c r="D32" s="123" t="s">
        <v>90</v>
      </c>
      <c r="E32" s="107">
        <v>2</v>
      </c>
      <c r="F32" s="108"/>
      <c r="G32" s="108">
        <f t="shared" si="0"/>
        <v>0</v>
      </c>
    </row>
    <row r="33" spans="1:7" s="109" customFormat="1" ht="25.5" hidden="1" outlineLevel="1">
      <c r="A33" s="227" t="str">
        <f t="shared" si="1"/>
        <v>A.9.2.1.1.S.1.28</v>
      </c>
      <c r="B33" s="99" t="s">
        <v>1579</v>
      </c>
      <c r="C33" s="122" t="s">
        <v>1751</v>
      </c>
      <c r="D33" s="123" t="s">
        <v>90</v>
      </c>
      <c r="E33" s="107">
        <v>2</v>
      </c>
      <c r="F33" s="108"/>
      <c r="G33" s="108">
        <f t="shared" si="0"/>
        <v>0</v>
      </c>
    </row>
    <row r="34" spans="1:7" s="109" customFormat="1" ht="25.5" hidden="1" outlineLevel="1">
      <c r="A34" s="227" t="str">
        <f t="shared" si="1"/>
        <v>A.9.2.1.1.S.1.29</v>
      </c>
      <c r="B34" s="99" t="s">
        <v>1581</v>
      </c>
      <c r="C34" s="122" t="s">
        <v>1752</v>
      </c>
      <c r="D34" s="123" t="s">
        <v>90</v>
      </c>
      <c r="E34" s="107">
        <v>28</v>
      </c>
      <c r="F34" s="108"/>
      <c r="G34" s="108">
        <f t="shared" si="0"/>
        <v>0</v>
      </c>
    </row>
    <row r="35" spans="1:7" s="109" customFormat="1" ht="15" hidden="1" outlineLevel="1">
      <c r="A35" s="227" t="str">
        <f t="shared" si="1"/>
        <v>A.9.2.1.1.S.1.30</v>
      </c>
      <c r="B35" s="99" t="s">
        <v>1583</v>
      </c>
      <c r="C35" s="122" t="s">
        <v>1753</v>
      </c>
      <c r="D35" s="123" t="s">
        <v>90</v>
      </c>
      <c r="E35" s="107">
        <v>3</v>
      </c>
      <c r="F35" s="108"/>
      <c r="G35" s="108">
        <f t="shared" si="0"/>
        <v>0</v>
      </c>
    </row>
    <row r="36" spans="1:7" s="109" customFormat="1" ht="25.5" hidden="1" outlineLevel="1">
      <c r="A36" s="227" t="str">
        <f t="shared" si="1"/>
        <v>A.9.2.1.1.S.1.31</v>
      </c>
      <c r="B36" s="99" t="s">
        <v>1585</v>
      </c>
      <c r="C36" s="122" t="s">
        <v>1754</v>
      </c>
      <c r="D36" s="123" t="s">
        <v>90</v>
      </c>
      <c r="E36" s="107">
        <v>1</v>
      </c>
      <c r="F36" s="108"/>
      <c r="G36" s="108">
        <f t="shared" si="0"/>
        <v>0</v>
      </c>
    </row>
    <row r="37" spans="1:7" s="109" customFormat="1" ht="38.25" hidden="1" outlineLevel="1">
      <c r="A37" s="227" t="str">
        <f t="shared" si="1"/>
        <v>A.9.2.1.1.S.1.32</v>
      </c>
      <c r="B37" s="99" t="s">
        <v>1587</v>
      </c>
      <c r="C37" s="122" t="s">
        <v>1755</v>
      </c>
      <c r="D37" s="123" t="s">
        <v>90</v>
      </c>
      <c r="E37" s="107">
        <v>2</v>
      </c>
      <c r="F37" s="108"/>
      <c r="G37" s="108">
        <f t="shared" si="0"/>
        <v>0</v>
      </c>
    </row>
    <row r="38" spans="1:7" s="109" customFormat="1" ht="38.25" hidden="1" outlineLevel="1">
      <c r="A38" s="227" t="str">
        <f t="shared" si="1"/>
        <v>A.9.2.1.1.S.1.33</v>
      </c>
      <c r="B38" s="99" t="s">
        <v>1589</v>
      </c>
      <c r="C38" s="122" t="s">
        <v>1756</v>
      </c>
      <c r="D38" s="123" t="s">
        <v>90</v>
      </c>
      <c r="E38" s="107">
        <v>2</v>
      </c>
      <c r="F38" s="108"/>
      <c r="G38" s="108">
        <f t="shared" si="0"/>
        <v>0</v>
      </c>
    </row>
    <row r="39" spans="1:7" s="109" customFormat="1" ht="25.5" hidden="1" outlineLevel="1">
      <c r="A39" s="227" t="str">
        <f t="shared" si="1"/>
        <v>A.9.2.1.1.S.1.34</v>
      </c>
      <c r="B39" s="99" t="s">
        <v>1591</v>
      </c>
      <c r="C39" s="122" t="s">
        <v>1757</v>
      </c>
      <c r="D39" s="123" t="s">
        <v>90</v>
      </c>
      <c r="E39" s="107">
        <v>2</v>
      </c>
      <c r="F39" s="108"/>
      <c r="G39" s="108">
        <f t="shared" si="0"/>
        <v>0</v>
      </c>
    </row>
    <row r="40" spans="1:7" s="109" customFormat="1" ht="38.25" hidden="1" outlineLevel="1">
      <c r="A40" s="227" t="str">
        <f t="shared" si="1"/>
        <v>A.9.2.1.1.S.1.35</v>
      </c>
      <c r="B40" s="99" t="s">
        <v>1593</v>
      </c>
      <c r="C40" s="122" t="s">
        <v>1758</v>
      </c>
      <c r="D40" s="123" t="s">
        <v>90</v>
      </c>
      <c r="E40" s="107">
        <v>1</v>
      </c>
      <c r="F40" s="108"/>
      <c r="G40" s="108">
        <f t="shared" si="0"/>
        <v>0</v>
      </c>
    </row>
    <row r="41" spans="1:7" s="109" customFormat="1" ht="38.25" hidden="1" outlineLevel="1">
      <c r="A41" s="227" t="str">
        <f t="shared" si="1"/>
        <v>A.9.2.1.1.S.1.36</v>
      </c>
      <c r="B41" s="99" t="s">
        <v>1595</v>
      </c>
      <c r="C41" s="122" t="s">
        <v>1759</v>
      </c>
      <c r="D41" s="123" t="s">
        <v>90</v>
      </c>
      <c r="E41" s="107">
        <v>2</v>
      </c>
      <c r="F41" s="108"/>
      <c r="G41" s="108">
        <f t="shared" si="0"/>
        <v>0</v>
      </c>
    </row>
    <row r="42" spans="1:7" s="109" customFormat="1" ht="15" hidden="1" outlineLevel="1">
      <c r="A42" s="227" t="str">
        <f t="shared" si="1"/>
        <v>A.9.2.1.1.S.1.37</v>
      </c>
      <c r="B42" s="99" t="s">
        <v>1597</v>
      </c>
      <c r="C42" s="122" t="s">
        <v>1760</v>
      </c>
      <c r="D42" s="123" t="s">
        <v>90</v>
      </c>
      <c r="E42" s="107">
        <v>2</v>
      </c>
      <c r="F42" s="108"/>
      <c r="G42" s="108">
        <f t="shared" si="0"/>
        <v>0</v>
      </c>
    </row>
    <row r="43" spans="1:7" s="109" customFormat="1" ht="25.5" hidden="1" outlineLevel="1">
      <c r="A43" s="227" t="str">
        <f t="shared" si="1"/>
        <v>A.9.2.1.1.S.1.38</v>
      </c>
      <c r="B43" s="99" t="s">
        <v>1599</v>
      </c>
      <c r="C43" s="122" t="s">
        <v>1588</v>
      </c>
      <c r="D43" s="123" t="s">
        <v>90</v>
      </c>
      <c r="E43" s="107">
        <v>2</v>
      </c>
      <c r="F43" s="108"/>
      <c r="G43" s="108">
        <f t="shared" si="0"/>
        <v>0</v>
      </c>
    </row>
    <row r="44" spans="1:7" s="109" customFormat="1" ht="51" hidden="1" outlineLevel="1">
      <c r="A44" s="227" t="str">
        <f t="shared" si="1"/>
        <v>A.9.2.1.1.S.1.39</v>
      </c>
      <c r="B44" s="99" t="s">
        <v>1601</v>
      </c>
      <c r="C44" s="122" t="s">
        <v>1761</v>
      </c>
      <c r="D44" s="123" t="s">
        <v>90</v>
      </c>
      <c r="E44" s="107">
        <v>1</v>
      </c>
      <c r="F44" s="108"/>
      <c r="G44" s="108">
        <f t="shared" si="0"/>
        <v>0</v>
      </c>
    </row>
    <row r="45" spans="1:7" s="109" customFormat="1" ht="15" hidden="1" outlineLevel="1">
      <c r="A45" s="227" t="str">
        <f t="shared" si="1"/>
        <v>A.9.2.1.1.S.1.40</v>
      </c>
      <c r="B45" s="99" t="s">
        <v>1603</v>
      </c>
      <c r="C45" s="122" t="s">
        <v>1592</v>
      </c>
      <c r="D45" s="123" t="s">
        <v>90</v>
      </c>
      <c r="E45" s="107">
        <v>1</v>
      </c>
      <c r="F45" s="108"/>
      <c r="G45" s="108">
        <f t="shared" si="0"/>
        <v>0</v>
      </c>
    </row>
    <row r="46" spans="1:7" s="109" customFormat="1" ht="15" hidden="1" outlineLevel="1">
      <c r="A46" s="227" t="str">
        <f t="shared" si="1"/>
        <v>A.9.2.1.1.S.1.41</v>
      </c>
      <c r="B46" s="99" t="s">
        <v>1605</v>
      </c>
      <c r="C46" s="122" t="s">
        <v>1762</v>
      </c>
      <c r="D46" s="123" t="s">
        <v>90</v>
      </c>
      <c r="E46" s="107">
        <v>1</v>
      </c>
      <c r="F46" s="108"/>
      <c r="G46" s="108">
        <f t="shared" si="0"/>
        <v>0</v>
      </c>
    </row>
    <row r="47" spans="1:7" s="109" customFormat="1" ht="38.25" hidden="1" outlineLevel="1">
      <c r="A47" s="227" t="str">
        <f t="shared" si="1"/>
        <v>A.9.2.1.1.S.1.42</v>
      </c>
      <c r="B47" s="99" t="s">
        <v>1607</v>
      </c>
      <c r="C47" s="122" t="s">
        <v>1763</v>
      </c>
      <c r="D47" s="123" t="s">
        <v>90</v>
      </c>
      <c r="E47" s="107">
        <v>3</v>
      </c>
      <c r="F47" s="108"/>
      <c r="G47" s="108">
        <f t="shared" si="0"/>
        <v>0</v>
      </c>
    </row>
    <row r="48" spans="1:7" s="109" customFormat="1" ht="15" hidden="1" outlineLevel="1">
      <c r="A48" s="227" t="str">
        <f t="shared" si="1"/>
        <v>A.9.2.1.1.S.1.43</v>
      </c>
      <c r="B48" s="99" t="s">
        <v>1609</v>
      </c>
      <c r="C48" s="122" t="s">
        <v>1764</v>
      </c>
      <c r="D48" s="123" t="s">
        <v>90</v>
      </c>
      <c r="E48" s="107">
        <v>2</v>
      </c>
      <c r="F48" s="108"/>
      <c r="G48" s="108">
        <f t="shared" si="0"/>
        <v>0</v>
      </c>
    </row>
    <row r="49" spans="1:7" s="109" customFormat="1" ht="25.5" hidden="1" outlineLevel="1">
      <c r="A49" s="227" t="str">
        <f t="shared" si="1"/>
        <v>A.9.2.1.1.S.1.44</v>
      </c>
      <c r="B49" s="99" t="s">
        <v>1611</v>
      </c>
      <c r="C49" s="122" t="s">
        <v>1765</v>
      </c>
      <c r="D49" s="123" t="s">
        <v>90</v>
      </c>
      <c r="E49" s="107">
        <v>1</v>
      </c>
      <c r="F49" s="108"/>
      <c r="G49" s="108">
        <f t="shared" si="0"/>
        <v>0</v>
      </c>
    </row>
    <row r="50" spans="1:7" s="109" customFormat="1" ht="25.5" hidden="1" outlineLevel="1">
      <c r="A50" s="227" t="str">
        <f t="shared" si="1"/>
        <v>A.9.2.1.1.S.1.45</v>
      </c>
      <c r="B50" s="99" t="s">
        <v>1613</v>
      </c>
      <c r="C50" s="122" t="s">
        <v>1766</v>
      </c>
      <c r="D50" s="123" t="s">
        <v>90</v>
      </c>
      <c r="E50" s="107">
        <v>1</v>
      </c>
      <c r="F50" s="108"/>
      <c r="G50" s="108">
        <f t="shared" si="0"/>
        <v>0</v>
      </c>
    </row>
    <row r="51" spans="1:7" s="109" customFormat="1" ht="15" hidden="1" outlineLevel="1">
      <c r="A51" s="227" t="str">
        <f t="shared" si="1"/>
        <v>A.9.2.1.1.S.1.46</v>
      </c>
      <c r="B51" s="99" t="s">
        <v>1615</v>
      </c>
      <c r="C51" s="122" t="s">
        <v>1767</v>
      </c>
      <c r="D51" s="123" t="s">
        <v>90</v>
      </c>
      <c r="E51" s="107">
        <v>2</v>
      </c>
      <c r="F51" s="108"/>
      <c r="G51" s="108">
        <f t="shared" si="0"/>
        <v>0</v>
      </c>
    </row>
    <row r="52" spans="1:7" s="109" customFormat="1" ht="15" hidden="1" outlineLevel="1">
      <c r="A52" s="227" t="str">
        <f t="shared" si="1"/>
        <v>A.9.2.1.1.S.1.47</v>
      </c>
      <c r="B52" s="99" t="s">
        <v>1617</v>
      </c>
      <c r="C52" s="122" t="s">
        <v>1768</v>
      </c>
      <c r="D52" s="123" t="s">
        <v>90</v>
      </c>
      <c r="E52" s="107">
        <v>1</v>
      </c>
      <c r="F52" s="108"/>
      <c r="G52" s="108">
        <f t="shared" si="0"/>
        <v>0</v>
      </c>
    </row>
    <row r="53" spans="1:7" s="109" customFormat="1" ht="25.5" hidden="1" outlineLevel="1">
      <c r="A53" s="227" t="str">
        <f t="shared" si="1"/>
        <v>A.9.2.1.1.S.1.48</v>
      </c>
      <c r="B53" s="99" t="s">
        <v>1619</v>
      </c>
      <c r="C53" s="122" t="s">
        <v>1610</v>
      </c>
      <c r="D53" s="123" t="s">
        <v>90</v>
      </c>
      <c r="E53" s="107">
        <v>1</v>
      </c>
      <c r="F53" s="108"/>
      <c r="G53" s="108">
        <f t="shared" si="0"/>
        <v>0</v>
      </c>
    </row>
    <row r="54" spans="1:7" s="109" customFormat="1" ht="15" hidden="1" outlineLevel="1">
      <c r="A54" s="227" t="str">
        <f t="shared" si="1"/>
        <v>A.9.2.1.1.S.1.49</v>
      </c>
      <c r="B54" s="99" t="s">
        <v>1621</v>
      </c>
      <c r="C54" s="122" t="s">
        <v>1769</v>
      </c>
      <c r="D54" s="123" t="s">
        <v>90</v>
      </c>
      <c r="E54" s="107">
        <v>1</v>
      </c>
      <c r="F54" s="108"/>
      <c r="G54" s="108">
        <f t="shared" si="0"/>
        <v>0</v>
      </c>
    </row>
    <row r="55" spans="1:7" s="109" customFormat="1" ht="25.5" hidden="1" outlineLevel="1">
      <c r="A55" s="227" t="str">
        <f t="shared" si="1"/>
        <v>A.9.2.1.1.S.1.50</v>
      </c>
      <c r="B55" s="99" t="s">
        <v>1623</v>
      </c>
      <c r="C55" s="122" t="s">
        <v>1614</v>
      </c>
      <c r="D55" s="123" t="s">
        <v>90</v>
      </c>
      <c r="E55" s="107">
        <v>1</v>
      </c>
      <c r="F55" s="108"/>
      <c r="G55" s="108">
        <f t="shared" si="0"/>
        <v>0</v>
      </c>
    </row>
    <row r="56" spans="1:7" s="109" customFormat="1" ht="15" hidden="1" outlineLevel="1">
      <c r="A56" s="227" t="str">
        <f t="shared" si="1"/>
        <v>A.9.2.1.1.S.1.51</v>
      </c>
      <c r="B56" s="99" t="s">
        <v>1625</v>
      </c>
      <c r="C56" s="122" t="s">
        <v>1770</v>
      </c>
      <c r="D56" s="123" t="s">
        <v>90</v>
      </c>
      <c r="E56" s="107">
        <v>1</v>
      </c>
      <c r="F56" s="108"/>
      <c r="G56" s="108">
        <f t="shared" si="0"/>
        <v>0</v>
      </c>
    </row>
    <row r="57" spans="1:7" s="109" customFormat="1" ht="15" hidden="1" outlineLevel="1">
      <c r="A57" s="227" t="str">
        <f t="shared" si="1"/>
        <v>A.9.2.1.1.S.1.52</v>
      </c>
      <c r="B57" s="99" t="s">
        <v>1627</v>
      </c>
      <c r="C57" s="122" t="s">
        <v>1771</v>
      </c>
      <c r="D57" s="123" t="s">
        <v>90</v>
      </c>
      <c r="E57" s="107">
        <v>1</v>
      </c>
      <c r="F57" s="108"/>
      <c r="G57" s="108">
        <f t="shared" si="0"/>
        <v>0</v>
      </c>
    </row>
    <row r="58" spans="1:7" s="109" customFormat="1" ht="15" hidden="1" outlineLevel="1">
      <c r="A58" s="227" t="str">
        <f t="shared" si="1"/>
        <v>A.9.2.1.1.S.1.53</v>
      </c>
      <c r="B58" s="99" t="s">
        <v>1629</v>
      </c>
      <c r="C58" s="122" t="s">
        <v>1618</v>
      </c>
      <c r="D58" s="123" t="s">
        <v>90</v>
      </c>
      <c r="E58" s="107">
        <v>1</v>
      </c>
      <c r="F58" s="108"/>
      <c r="G58" s="108">
        <f t="shared" si="0"/>
        <v>0</v>
      </c>
    </row>
    <row r="59" spans="1:7" s="109" customFormat="1" ht="15" hidden="1" outlineLevel="1">
      <c r="A59" s="227" t="str">
        <f t="shared" si="1"/>
        <v>A.9.2.1.1.S.1.54</v>
      </c>
      <c r="B59" s="99" t="s">
        <v>1772</v>
      </c>
      <c r="C59" s="122" t="s">
        <v>1620</v>
      </c>
      <c r="D59" s="123" t="s">
        <v>90</v>
      </c>
      <c r="E59" s="107">
        <v>1</v>
      </c>
      <c r="F59" s="108"/>
      <c r="G59" s="108">
        <f t="shared" si="0"/>
        <v>0</v>
      </c>
    </row>
    <row r="60" spans="1:7" s="109" customFormat="1" ht="38.25" hidden="1" outlineLevel="1">
      <c r="A60" s="227" t="str">
        <f t="shared" si="1"/>
        <v>A.9.2.1.1.S.1.55</v>
      </c>
      <c r="B60" s="99" t="s">
        <v>1773</v>
      </c>
      <c r="C60" s="122" t="s">
        <v>1646</v>
      </c>
      <c r="D60" s="123" t="s">
        <v>1640</v>
      </c>
      <c r="E60" s="107">
        <v>1</v>
      </c>
      <c r="F60" s="108"/>
      <c r="G60" s="108">
        <f t="shared" si="0"/>
        <v>0</v>
      </c>
    </row>
    <row r="61" spans="1:7" s="109" customFormat="1" ht="38.25" hidden="1" outlineLevel="1">
      <c r="A61" s="227" t="str">
        <f t="shared" si="1"/>
        <v>A.9.2.1.1.S.2</v>
      </c>
      <c r="B61" s="99" t="s">
        <v>207</v>
      </c>
      <c r="C61" s="228" t="s">
        <v>1774</v>
      </c>
      <c r="D61" s="123"/>
      <c r="E61" s="107"/>
      <c r="F61" s="108"/>
      <c r="G61" s="108"/>
    </row>
    <row r="62" spans="1:7" s="109" customFormat="1" ht="63.75" hidden="1" outlineLevel="1">
      <c r="A62" s="227" t="str">
        <f t="shared" si="1"/>
        <v>A.9.2.1.1.S.2.1</v>
      </c>
      <c r="B62" s="99" t="s">
        <v>228</v>
      </c>
      <c r="C62" s="228" t="s">
        <v>1775</v>
      </c>
      <c r="D62" s="123" t="s">
        <v>90</v>
      </c>
      <c r="E62" s="107">
        <v>1</v>
      </c>
      <c r="F62" s="108"/>
      <c r="G62" s="108">
        <f t="shared" si="0"/>
        <v>0</v>
      </c>
    </row>
    <row r="63" spans="1:7" s="109" customFormat="1" ht="15" hidden="1" outlineLevel="1">
      <c r="A63" s="227" t="str">
        <f t="shared" si="1"/>
        <v>A.9.2.1.1.S.2.2</v>
      </c>
      <c r="B63" s="99" t="s">
        <v>261</v>
      </c>
      <c r="C63" s="228" t="s">
        <v>1776</v>
      </c>
      <c r="D63" s="123" t="s">
        <v>90</v>
      </c>
      <c r="E63" s="107">
        <v>1</v>
      </c>
      <c r="F63" s="108"/>
      <c r="G63" s="108">
        <f t="shared" si="0"/>
        <v>0</v>
      </c>
    </row>
    <row r="64" spans="1:7" s="109" customFormat="1" ht="15" hidden="1" outlineLevel="1">
      <c r="A64" s="227" t="str">
        <f t="shared" si="1"/>
        <v>A.9.2.1.1.S.2.3</v>
      </c>
      <c r="B64" s="99" t="s">
        <v>367</v>
      </c>
      <c r="C64" s="228" t="s">
        <v>1546</v>
      </c>
      <c r="D64" s="123" t="s">
        <v>90</v>
      </c>
      <c r="E64" s="107">
        <v>1</v>
      </c>
      <c r="F64" s="108"/>
      <c r="G64" s="108">
        <f t="shared" si="0"/>
        <v>0</v>
      </c>
    </row>
    <row r="65" spans="1:7" s="109" customFormat="1" ht="15" hidden="1" outlineLevel="1">
      <c r="A65" s="227" t="str">
        <f t="shared" si="1"/>
        <v>A.9.2.1.1.S.2.4</v>
      </c>
      <c r="B65" s="99" t="s">
        <v>400</v>
      </c>
      <c r="C65" s="228" t="s">
        <v>1777</v>
      </c>
      <c r="D65" s="123" t="s">
        <v>90</v>
      </c>
      <c r="E65" s="107">
        <v>1</v>
      </c>
      <c r="F65" s="108"/>
      <c r="G65" s="108">
        <f t="shared" si="0"/>
        <v>0</v>
      </c>
    </row>
    <row r="66" spans="1:7" s="109" customFormat="1" ht="15" hidden="1" outlineLevel="1">
      <c r="A66" s="227" t="str">
        <f t="shared" si="1"/>
        <v>A.9.2.1.1.S.2.5</v>
      </c>
      <c r="B66" s="99" t="s">
        <v>1687</v>
      </c>
      <c r="C66" s="228" t="s">
        <v>1778</v>
      </c>
      <c r="D66" s="123" t="s">
        <v>90</v>
      </c>
      <c r="E66" s="107">
        <v>4</v>
      </c>
      <c r="F66" s="108"/>
      <c r="G66" s="108">
        <f t="shared" si="0"/>
        <v>0</v>
      </c>
    </row>
    <row r="67" spans="1:7" s="109" customFormat="1" ht="15" hidden="1" outlineLevel="1">
      <c r="A67" s="227" t="str">
        <f t="shared" si="1"/>
        <v>A.9.2.1.1.S.2.6</v>
      </c>
      <c r="B67" s="99" t="s">
        <v>1689</v>
      </c>
      <c r="C67" s="229" t="s">
        <v>1748</v>
      </c>
      <c r="D67" s="123" t="s">
        <v>90</v>
      </c>
      <c r="E67" s="107">
        <v>1</v>
      </c>
      <c r="F67" s="108"/>
      <c r="G67" s="108">
        <f t="shared" si="0"/>
        <v>0</v>
      </c>
    </row>
    <row r="68" spans="1:7" s="109" customFormat="1" ht="25.5" hidden="1" outlineLevel="1">
      <c r="A68" s="227" t="str">
        <f t="shared" si="1"/>
        <v>A.9.2.1.1.S.2.7</v>
      </c>
      <c r="B68" s="99" t="s">
        <v>1691</v>
      </c>
      <c r="C68" s="228" t="s">
        <v>1610</v>
      </c>
      <c r="D68" s="123" t="s">
        <v>90</v>
      </c>
      <c r="E68" s="107">
        <v>1</v>
      </c>
      <c r="F68" s="108"/>
      <c r="G68" s="108">
        <f t="shared" si="0"/>
        <v>0</v>
      </c>
    </row>
    <row r="69" spans="1:7" s="109" customFormat="1" ht="15" hidden="1" outlineLevel="1">
      <c r="A69" s="227" t="str">
        <f t="shared" si="1"/>
        <v>A.9.2.1.1.S.2.8</v>
      </c>
      <c r="B69" s="99" t="s">
        <v>1779</v>
      </c>
      <c r="C69" s="228" t="s">
        <v>1769</v>
      </c>
      <c r="D69" s="123" t="s">
        <v>90</v>
      </c>
      <c r="E69" s="107">
        <v>1</v>
      </c>
      <c r="F69" s="108"/>
      <c r="G69" s="108">
        <f t="shared" si="0"/>
        <v>0</v>
      </c>
    </row>
    <row r="70" spans="1:7" s="109" customFormat="1" ht="25.5" hidden="1" outlineLevel="1">
      <c r="A70" s="227" t="str">
        <f t="shared" si="1"/>
        <v>A.9.2.1.1.S.2.9</v>
      </c>
      <c r="B70" s="99" t="s">
        <v>1780</v>
      </c>
      <c r="C70" s="228" t="s">
        <v>1614</v>
      </c>
      <c r="D70" s="123" t="s">
        <v>90</v>
      </c>
      <c r="E70" s="107">
        <v>1</v>
      </c>
      <c r="F70" s="108"/>
      <c r="G70" s="108">
        <f t="shared" si="0"/>
        <v>0</v>
      </c>
    </row>
    <row r="71" spans="1:7" s="109" customFormat="1" ht="15" hidden="1" outlineLevel="1">
      <c r="A71" s="227" t="str">
        <f t="shared" si="1"/>
        <v>A.9.2.1.1.S.2.10</v>
      </c>
      <c r="B71" s="99" t="s">
        <v>1781</v>
      </c>
      <c r="C71" s="122" t="s">
        <v>1770</v>
      </c>
      <c r="D71" s="123" t="s">
        <v>90</v>
      </c>
      <c r="E71" s="107">
        <v>1</v>
      </c>
      <c r="F71" s="108"/>
      <c r="G71" s="108">
        <f aca="true" t="shared" si="2" ref="G71:G109">E71*F71</f>
        <v>0</v>
      </c>
    </row>
    <row r="72" spans="1:7" s="109" customFormat="1" ht="38.25" hidden="1" outlineLevel="1">
      <c r="A72" s="227" t="str">
        <f aca="true" t="shared" si="3" ref="A72:A107">""&amp;$B$4&amp;"."&amp;B72&amp;""</f>
        <v>A.9.2.1.1.S.2.11</v>
      </c>
      <c r="B72" s="99" t="s">
        <v>1782</v>
      </c>
      <c r="C72" s="228" t="s">
        <v>1783</v>
      </c>
      <c r="D72" s="123" t="s">
        <v>90</v>
      </c>
      <c r="E72" s="107">
        <v>1</v>
      </c>
      <c r="F72" s="108"/>
      <c r="G72" s="108">
        <f t="shared" si="2"/>
        <v>0</v>
      </c>
    </row>
    <row r="73" spans="1:7" s="109" customFormat="1" ht="25.5" hidden="1" outlineLevel="1">
      <c r="A73" s="227" t="str">
        <f t="shared" si="3"/>
        <v>A.9.2.1.1.S.2.12</v>
      </c>
      <c r="B73" s="99" t="s">
        <v>1784</v>
      </c>
      <c r="C73" s="228" t="s">
        <v>1626</v>
      </c>
      <c r="D73" s="123" t="s">
        <v>90</v>
      </c>
      <c r="E73" s="107">
        <v>1</v>
      </c>
      <c r="F73" s="108"/>
      <c r="G73" s="108">
        <f t="shared" si="2"/>
        <v>0</v>
      </c>
    </row>
    <row r="74" spans="1:7" s="109" customFormat="1" ht="25.5" hidden="1" outlineLevel="1">
      <c r="A74" s="227" t="str">
        <f t="shared" si="3"/>
        <v>A.9.2.1.1.S.2.13</v>
      </c>
      <c r="B74" s="99" t="s">
        <v>1785</v>
      </c>
      <c r="C74" s="230" t="s">
        <v>1628</v>
      </c>
      <c r="D74" s="123" t="s">
        <v>90</v>
      </c>
      <c r="E74" s="107">
        <v>2</v>
      </c>
      <c r="F74" s="108"/>
      <c r="G74" s="108">
        <f t="shared" si="2"/>
        <v>0</v>
      </c>
    </row>
    <row r="75" spans="1:7" s="109" customFormat="1" ht="51" hidden="1" outlineLevel="1">
      <c r="A75" s="227" t="str">
        <f t="shared" si="3"/>
        <v>A.9.2.1.1.S.2.14</v>
      </c>
      <c r="B75" s="99" t="s">
        <v>1786</v>
      </c>
      <c r="C75" s="228" t="s">
        <v>1630</v>
      </c>
      <c r="D75" s="123"/>
      <c r="E75" s="107"/>
      <c r="F75" s="108"/>
      <c r="G75" s="108"/>
    </row>
    <row r="76" spans="1:7" s="109" customFormat="1" ht="25.5" hidden="1" outlineLevel="1">
      <c r="A76" s="227" t="str">
        <f t="shared" si="3"/>
        <v>A.9.2.1.1.S.2.14.1</v>
      </c>
      <c r="B76" s="99" t="s">
        <v>1787</v>
      </c>
      <c r="C76" s="230" t="s">
        <v>1632</v>
      </c>
      <c r="D76" s="123" t="s">
        <v>90</v>
      </c>
      <c r="E76" s="107">
        <v>1</v>
      </c>
      <c r="F76" s="108"/>
      <c r="G76" s="108">
        <f t="shared" si="2"/>
        <v>0</v>
      </c>
    </row>
    <row r="77" spans="1:7" s="109" customFormat="1" ht="15" hidden="1" outlineLevel="1">
      <c r="A77" s="227" t="str">
        <f t="shared" si="3"/>
        <v>A.9.2.1.1.S.2.14.2</v>
      </c>
      <c r="B77" s="99" t="s">
        <v>1788</v>
      </c>
      <c r="C77" s="230" t="s">
        <v>1634</v>
      </c>
      <c r="D77" s="123" t="s">
        <v>90</v>
      </c>
      <c r="E77" s="107">
        <v>1</v>
      </c>
      <c r="F77" s="108"/>
      <c r="G77" s="108">
        <f t="shared" si="2"/>
        <v>0</v>
      </c>
    </row>
    <row r="78" spans="1:7" s="109" customFormat="1" ht="15" hidden="1" outlineLevel="1">
      <c r="A78" s="227" t="str">
        <f t="shared" si="3"/>
        <v>A.9.2.1.1.S.2.14.3</v>
      </c>
      <c r="B78" s="99" t="s">
        <v>1789</v>
      </c>
      <c r="C78" s="230" t="s">
        <v>1790</v>
      </c>
      <c r="D78" s="123" t="s">
        <v>90</v>
      </c>
      <c r="E78" s="107">
        <v>1</v>
      </c>
      <c r="F78" s="108"/>
      <c r="G78" s="108">
        <f t="shared" si="2"/>
        <v>0</v>
      </c>
    </row>
    <row r="79" spans="1:7" s="109" customFormat="1" ht="15" hidden="1" outlineLevel="1">
      <c r="A79" s="227" t="str">
        <f t="shared" si="3"/>
        <v>A.9.2.1.1.S.2.14.4</v>
      </c>
      <c r="B79" s="99" t="s">
        <v>1791</v>
      </c>
      <c r="C79" s="230" t="s">
        <v>1792</v>
      </c>
      <c r="D79" s="123" t="s">
        <v>90</v>
      </c>
      <c r="E79" s="107">
        <v>2</v>
      </c>
      <c r="F79" s="108"/>
      <c r="G79" s="108">
        <f t="shared" si="2"/>
        <v>0</v>
      </c>
    </row>
    <row r="80" spans="1:7" s="109" customFormat="1" ht="191.25" hidden="1" outlineLevel="1">
      <c r="A80" s="227" t="str">
        <f t="shared" si="3"/>
        <v>A.9.2.1.1.S.2.14.5</v>
      </c>
      <c r="B80" s="99" t="s">
        <v>1793</v>
      </c>
      <c r="C80" s="666" t="s">
        <v>3596</v>
      </c>
      <c r="D80" s="123" t="s">
        <v>1640</v>
      </c>
      <c r="E80" s="107">
        <v>1</v>
      </c>
      <c r="F80" s="108"/>
      <c r="G80" s="108">
        <f t="shared" si="2"/>
        <v>0</v>
      </c>
    </row>
    <row r="81" spans="1:7" s="109" customFormat="1" ht="15" hidden="1" outlineLevel="1">
      <c r="A81" s="227" t="str">
        <f t="shared" si="3"/>
        <v>A.9.2.1.1.S.2.14.6</v>
      </c>
      <c r="B81" s="99" t="s">
        <v>1794</v>
      </c>
      <c r="C81" s="230" t="s">
        <v>1644</v>
      </c>
      <c r="D81" s="123" t="s">
        <v>1640</v>
      </c>
      <c r="E81" s="107">
        <v>1</v>
      </c>
      <c r="F81" s="108"/>
      <c r="G81" s="108">
        <f t="shared" si="2"/>
        <v>0</v>
      </c>
    </row>
    <row r="82" spans="1:7" s="109" customFormat="1" ht="38.25" hidden="1" outlineLevel="1">
      <c r="A82" s="227" t="str">
        <f t="shared" si="3"/>
        <v>A.9.2.1.1.S.2.15</v>
      </c>
      <c r="B82" s="99" t="s">
        <v>1795</v>
      </c>
      <c r="C82" s="228" t="s">
        <v>1646</v>
      </c>
      <c r="D82" s="123" t="s">
        <v>1640</v>
      </c>
      <c r="E82" s="107">
        <v>1</v>
      </c>
      <c r="F82" s="108"/>
      <c r="G82" s="108">
        <f t="shared" si="2"/>
        <v>0</v>
      </c>
    </row>
    <row r="83" spans="1:7" s="109" customFormat="1" ht="76.5" hidden="1" outlineLevel="1">
      <c r="A83" s="227" t="str">
        <f t="shared" si="3"/>
        <v>A.9.2.1.1.S.3</v>
      </c>
      <c r="B83" s="99" t="s">
        <v>208</v>
      </c>
      <c r="C83" s="228" t="s">
        <v>1796</v>
      </c>
      <c r="D83" s="123" t="s">
        <v>1640</v>
      </c>
      <c r="E83" s="107">
        <v>1</v>
      </c>
      <c r="F83" s="108"/>
      <c r="G83" s="108">
        <f t="shared" si="2"/>
        <v>0</v>
      </c>
    </row>
    <row r="84" spans="1:7" s="109" customFormat="1" ht="25.5" hidden="1" outlineLevel="1">
      <c r="A84" s="227" t="str">
        <f t="shared" si="3"/>
        <v>A.9.2.1.1.S.4</v>
      </c>
      <c r="B84" s="99" t="s">
        <v>209</v>
      </c>
      <c r="C84" s="228" t="s">
        <v>1648</v>
      </c>
      <c r="D84" s="123" t="s">
        <v>1640</v>
      </c>
      <c r="E84" s="107">
        <v>1</v>
      </c>
      <c r="F84" s="108"/>
      <c r="G84" s="108">
        <f t="shared" si="2"/>
        <v>0</v>
      </c>
    </row>
    <row r="85" spans="1:7" s="109" customFormat="1" ht="76.5" hidden="1" outlineLevel="1">
      <c r="A85" s="227" t="str">
        <f t="shared" si="3"/>
        <v>A.9.2.1.1.S.5</v>
      </c>
      <c r="B85" s="99" t="s">
        <v>213</v>
      </c>
      <c r="C85" s="122" t="s">
        <v>1797</v>
      </c>
      <c r="D85" s="123" t="s">
        <v>1640</v>
      </c>
      <c r="E85" s="107">
        <v>1</v>
      </c>
      <c r="F85" s="108"/>
      <c r="G85" s="108">
        <f t="shared" si="2"/>
        <v>0</v>
      </c>
    </row>
    <row r="86" spans="1:7" s="109" customFormat="1" ht="25.5" hidden="1" outlineLevel="1">
      <c r="A86" s="227" t="str">
        <f t="shared" si="3"/>
        <v>A.9.2.1.1.S.6</v>
      </c>
      <c r="B86" s="99" t="s">
        <v>214</v>
      </c>
      <c r="C86" s="122" t="s">
        <v>1650</v>
      </c>
      <c r="D86" s="123" t="s">
        <v>90</v>
      </c>
      <c r="E86" s="107">
        <v>2</v>
      </c>
      <c r="F86" s="108"/>
      <c r="G86" s="108">
        <f t="shared" si="2"/>
        <v>0</v>
      </c>
    </row>
    <row r="87" spans="1:7" s="109" customFormat="1" ht="15" hidden="1" outlineLevel="1">
      <c r="A87" s="227" t="str">
        <f t="shared" si="3"/>
        <v>A.9.2.1.1.S.7</v>
      </c>
      <c r="B87" s="99" t="s">
        <v>215</v>
      </c>
      <c r="C87" s="122" t="s">
        <v>1651</v>
      </c>
      <c r="D87" s="123" t="s">
        <v>1640</v>
      </c>
      <c r="E87" s="107">
        <v>2</v>
      </c>
      <c r="F87" s="108"/>
      <c r="G87" s="108">
        <f t="shared" si="2"/>
        <v>0</v>
      </c>
    </row>
    <row r="88" spans="1:7" s="109" customFormat="1" ht="51" hidden="1" outlineLevel="1">
      <c r="A88" s="227" t="str">
        <f t="shared" si="3"/>
        <v>A.9.2.1.1.S.8</v>
      </c>
      <c r="B88" s="99" t="s">
        <v>216</v>
      </c>
      <c r="C88" s="122" t="s">
        <v>1798</v>
      </c>
      <c r="D88" s="123" t="s">
        <v>1640</v>
      </c>
      <c r="E88" s="107">
        <v>1</v>
      </c>
      <c r="F88" s="108"/>
      <c r="G88" s="108">
        <f t="shared" si="2"/>
        <v>0</v>
      </c>
    </row>
    <row r="89" spans="1:7" s="109" customFormat="1" ht="27.75" hidden="1" outlineLevel="1">
      <c r="A89" s="227" t="str">
        <f t="shared" si="3"/>
        <v>A.9.2.1.1.S.9</v>
      </c>
      <c r="B89" s="99" t="s">
        <v>217</v>
      </c>
      <c r="C89" s="122" t="s">
        <v>2163</v>
      </c>
      <c r="D89" s="123" t="s">
        <v>1640</v>
      </c>
      <c r="E89" s="107">
        <v>1</v>
      </c>
      <c r="F89" s="108"/>
      <c r="G89" s="108">
        <f t="shared" si="2"/>
        <v>0</v>
      </c>
    </row>
    <row r="90" spans="1:7" s="109" customFormat="1" ht="30" hidden="1" outlineLevel="1">
      <c r="A90" s="227" t="str">
        <f t="shared" si="3"/>
        <v>A.9.2.1.1.S.10</v>
      </c>
      <c r="B90" s="99" t="s">
        <v>218</v>
      </c>
      <c r="C90" s="122" t="s">
        <v>2171</v>
      </c>
      <c r="D90" s="123" t="s">
        <v>1640</v>
      </c>
      <c r="E90" s="107">
        <v>2</v>
      </c>
      <c r="F90" s="108"/>
      <c r="G90" s="108">
        <f t="shared" si="2"/>
        <v>0</v>
      </c>
    </row>
    <row r="91" spans="1:7" s="109" customFormat="1" ht="38.25" hidden="1" outlineLevel="1">
      <c r="A91" s="227" t="str">
        <f t="shared" si="3"/>
        <v>A.9.2.1.1.S.11</v>
      </c>
      <c r="B91" s="99" t="s">
        <v>219</v>
      </c>
      <c r="C91" s="122" t="s">
        <v>1655</v>
      </c>
      <c r="D91" s="123"/>
      <c r="E91" s="107"/>
      <c r="F91" s="108"/>
      <c r="G91" s="108"/>
    </row>
    <row r="92" spans="1:7" s="109" customFormat="1" ht="15" hidden="1" outlineLevel="1">
      <c r="A92" s="227" t="str">
        <f t="shared" si="3"/>
        <v>A.9.2.1.1.S.11.1</v>
      </c>
      <c r="B92" s="99" t="s">
        <v>298</v>
      </c>
      <c r="C92" s="230" t="s">
        <v>2165</v>
      </c>
      <c r="D92" s="123" t="s">
        <v>1657</v>
      </c>
      <c r="E92" s="107">
        <v>5</v>
      </c>
      <c r="F92" s="108"/>
      <c r="G92" s="108">
        <f t="shared" si="2"/>
        <v>0</v>
      </c>
    </row>
    <row r="93" spans="1:7" s="109" customFormat="1" ht="15" hidden="1" outlineLevel="1">
      <c r="A93" s="227" t="str">
        <f t="shared" si="3"/>
        <v>A.9.2.1.1.S.11.2</v>
      </c>
      <c r="B93" s="99" t="s">
        <v>299</v>
      </c>
      <c r="C93" s="230" t="s">
        <v>2172</v>
      </c>
      <c r="D93" s="123" t="s">
        <v>1657</v>
      </c>
      <c r="E93" s="107">
        <v>15</v>
      </c>
      <c r="F93" s="108"/>
      <c r="G93" s="108">
        <f t="shared" si="2"/>
        <v>0</v>
      </c>
    </row>
    <row r="94" spans="1:7" s="109" customFormat="1" ht="15" hidden="1" outlineLevel="1">
      <c r="A94" s="227" t="str">
        <f t="shared" si="3"/>
        <v>A.9.2.1.1.S.11.3</v>
      </c>
      <c r="B94" s="99" t="s">
        <v>387</v>
      </c>
      <c r="C94" s="230" t="s">
        <v>2167</v>
      </c>
      <c r="D94" s="123" t="s">
        <v>1657</v>
      </c>
      <c r="E94" s="107">
        <v>8</v>
      </c>
      <c r="F94" s="108"/>
      <c r="G94" s="108">
        <f t="shared" si="2"/>
        <v>0</v>
      </c>
    </row>
    <row r="95" spans="1:7" s="109" customFormat="1" ht="15" hidden="1" outlineLevel="1">
      <c r="A95" s="227" t="str">
        <f t="shared" si="3"/>
        <v>A.9.2.1.1.S.11.4</v>
      </c>
      <c r="B95" s="99" t="s">
        <v>811</v>
      </c>
      <c r="C95" s="230" t="s">
        <v>2168</v>
      </c>
      <c r="D95" s="123" t="s">
        <v>1657</v>
      </c>
      <c r="E95" s="107">
        <v>10</v>
      </c>
      <c r="F95" s="108"/>
      <c r="G95" s="108">
        <f t="shared" si="2"/>
        <v>0</v>
      </c>
    </row>
    <row r="96" spans="1:7" s="109" customFormat="1" ht="15" hidden="1" outlineLevel="1">
      <c r="A96" s="227" t="str">
        <f t="shared" si="3"/>
        <v>A.9.2.1.1.S.11.5</v>
      </c>
      <c r="B96" s="99" t="s">
        <v>1319</v>
      </c>
      <c r="C96" s="230" t="s">
        <v>2169</v>
      </c>
      <c r="D96" s="123" t="s">
        <v>1657</v>
      </c>
      <c r="E96" s="107">
        <v>3</v>
      </c>
      <c r="F96" s="108"/>
      <c r="G96" s="108">
        <f t="shared" si="2"/>
        <v>0</v>
      </c>
    </row>
    <row r="97" spans="1:7" s="109" customFormat="1" ht="15" hidden="1" outlineLevel="1">
      <c r="A97" s="227" t="str">
        <f t="shared" si="3"/>
        <v>A.9.2.1.1.S.11.6</v>
      </c>
      <c r="B97" s="99" t="s">
        <v>1321</v>
      </c>
      <c r="C97" s="230" t="s">
        <v>2170</v>
      </c>
      <c r="D97" s="123" t="s">
        <v>1657</v>
      </c>
      <c r="E97" s="107">
        <v>15</v>
      </c>
      <c r="F97" s="108"/>
      <c r="G97" s="108">
        <f t="shared" si="2"/>
        <v>0</v>
      </c>
    </row>
    <row r="98" spans="1:7" s="109" customFormat="1" ht="15" hidden="1" outlineLevel="1">
      <c r="A98" s="227" t="str">
        <f t="shared" si="3"/>
        <v>A.9.2.1.1.S.11.7</v>
      </c>
      <c r="B98" s="99" t="s">
        <v>1323</v>
      </c>
      <c r="C98" s="230" t="s">
        <v>1799</v>
      </c>
      <c r="D98" s="123" t="s">
        <v>1657</v>
      </c>
      <c r="E98" s="107">
        <v>15</v>
      </c>
      <c r="F98" s="108"/>
      <c r="G98" s="108">
        <f t="shared" si="2"/>
        <v>0</v>
      </c>
    </row>
    <row r="99" spans="1:7" s="109" customFormat="1" ht="15" hidden="1" outlineLevel="1">
      <c r="A99" s="227" t="str">
        <f t="shared" si="3"/>
        <v>A.9.2.1.1.S.11.8</v>
      </c>
      <c r="B99" s="99" t="s">
        <v>1325</v>
      </c>
      <c r="C99" s="230" t="s">
        <v>1800</v>
      </c>
      <c r="D99" s="123" t="s">
        <v>1657</v>
      </c>
      <c r="E99" s="107">
        <v>3</v>
      </c>
      <c r="F99" s="108"/>
      <c r="G99" s="108">
        <f t="shared" si="2"/>
        <v>0</v>
      </c>
    </row>
    <row r="100" spans="1:7" s="109" customFormat="1" ht="15" hidden="1" outlineLevel="1">
      <c r="A100" s="227" t="str">
        <f t="shared" si="3"/>
        <v>A.9.2.1.1.S.11.9</v>
      </c>
      <c r="B100" s="99" t="s">
        <v>1801</v>
      </c>
      <c r="C100" s="230" t="s">
        <v>1802</v>
      </c>
      <c r="D100" s="123" t="s">
        <v>1657</v>
      </c>
      <c r="E100" s="107">
        <v>8</v>
      </c>
      <c r="F100" s="108"/>
      <c r="G100" s="108">
        <f t="shared" si="2"/>
        <v>0</v>
      </c>
    </row>
    <row r="101" spans="1:7" s="109" customFormat="1" ht="15" hidden="1" outlineLevel="1">
      <c r="A101" s="227" t="str">
        <f t="shared" si="3"/>
        <v>A.9.2.1.1.S.11.10</v>
      </c>
      <c r="B101" s="99" t="s">
        <v>1803</v>
      </c>
      <c r="C101" s="230" t="s">
        <v>1804</v>
      </c>
      <c r="D101" s="123" t="s">
        <v>1657</v>
      </c>
      <c r="E101" s="107">
        <v>3</v>
      </c>
      <c r="F101" s="108"/>
      <c r="G101" s="108">
        <f t="shared" si="2"/>
        <v>0</v>
      </c>
    </row>
    <row r="102" spans="1:7" s="109" customFormat="1" ht="15" hidden="1" outlineLevel="1">
      <c r="A102" s="227" t="str">
        <f t="shared" si="3"/>
        <v>A.9.2.1.1.S.11.11</v>
      </c>
      <c r="B102" s="99" t="s">
        <v>1805</v>
      </c>
      <c r="C102" s="230" t="s">
        <v>1806</v>
      </c>
      <c r="D102" s="123" t="s">
        <v>1657</v>
      </c>
      <c r="E102" s="107">
        <v>6</v>
      </c>
      <c r="F102" s="108"/>
      <c r="G102" s="108">
        <f t="shared" si="2"/>
        <v>0</v>
      </c>
    </row>
    <row r="103" spans="1:7" s="109" customFormat="1" ht="15" hidden="1" outlineLevel="1">
      <c r="A103" s="227" t="str">
        <f t="shared" si="3"/>
        <v>A.9.2.1.1.S.12</v>
      </c>
      <c r="B103" s="99" t="s">
        <v>220</v>
      </c>
      <c r="C103" s="122" t="s">
        <v>1807</v>
      </c>
      <c r="D103" s="123" t="s">
        <v>1657</v>
      </c>
      <c r="E103" s="107">
        <v>5</v>
      </c>
      <c r="F103" s="108"/>
      <c r="G103" s="108">
        <f t="shared" si="2"/>
        <v>0</v>
      </c>
    </row>
    <row r="104" spans="1:7" s="109" customFormat="1" ht="25.5" hidden="1" outlineLevel="1">
      <c r="A104" s="227" t="str">
        <f t="shared" si="3"/>
        <v>A.9.2.1.1.S.13</v>
      </c>
      <c r="B104" s="99" t="s">
        <v>221</v>
      </c>
      <c r="C104" s="122" t="s">
        <v>1663</v>
      </c>
      <c r="D104" s="123" t="s">
        <v>1657</v>
      </c>
      <c r="E104" s="107">
        <v>15</v>
      </c>
      <c r="F104" s="108"/>
      <c r="G104" s="108">
        <f t="shared" si="2"/>
        <v>0</v>
      </c>
    </row>
    <row r="105" spans="1:7" s="109" customFormat="1" ht="25.5" hidden="1" outlineLevel="1">
      <c r="A105" s="227" t="str">
        <f t="shared" si="3"/>
        <v>A.9.2.1.1.S.14</v>
      </c>
      <c r="B105" s="99" t="s">
        <v>222</v>
      </c>
      <c r="C105" s="122" t="s">
        <v>1664</v>
      </c>
      <c r="D105" s="123" t="s">
        <v>1657</v>
      </c>
      <c r="E105" s="107">
        <v>10</v>
      </c>
      <c r="F105" s="108"/>
      <c r="G105" s="108">
        <f t="shared" si="2"/>
        <v>0</v>
      </c>
    </row>
    <row r="106" spans="1:7" s="109" customFormat="1" ht="25.5" hidden="1" outlineLevel="1">
      <c r="A106" s="227" t="str">
        <f t="shared" si="3"/>
        <v>A.9.2.1.1.S.15</v>
      </c>
      <c r="B106" s="99" t="s">
        <v>223</v>
      </c>
      <c r="C106" s="122" t="s">
        <v>1665</v>
      </c>
      <c r="D106" s="123" t="s">
        <v>90</v>
      </c>
      <c r="E106" s="107">
        <v>2</v>
      </c>
      <c r="F106" s="108"/>
      <c r="G106" s="108">
        <f t="shared" si="2"/>
        <v>0</v>
      </c>
    </row>
    <row r="107" spans="1:7" s="109" customFormat="1" ht="68.25" customHeight="1" hidden="1" outlineLevel="1">
      <c r="A107" s="227" t="str">
        <f t="shared" si="3"/>
        <v>A.9.2.1.1.S.16</v>
      </c>
      <c r="B107" s="99" t="s">
        <v>224</v>
      </c>
      <c r="C107" s="122" t="s">
        <v>1808</v>
      </c>
      <c r="D107" s="123" t="s">
        <v>1640</v>
      </c>
      <c r="E107" s="107">
        <v>2</v>
      </c>
      <c r="F107" s="108"/>
      <c r="G107" s="108">
        <f t="shared" si="2"/>
        <v>0</v>
      </c>
    </row>
    <row r="108" spans="1:7" s="109" customFormat="1" ht="25.5" hidden="1" outlineLevel="1">
      <c r="A108" s="227" t="str">
        <f aca="true" t="shared" si="4" ref="A108:A110">""&amp;$B$4&amp;"."&amp;B108&amp;""</f>
        <v>A.9.2.1.1.S.17</v>
      </c>
      <c r="B108" s="99" t="s">
        <v>225</v>
      </c>
      <c r="C108" s="122" t="s">
        <v>1710</v>
      </c>
      <c r="D108" s="123" t="s">
        <v>90</v>
      </c>
      <c r="E108" s="107">
        <v>3</v>
      </c>
      <c r="F108" s="108"/>
      <c r="G108" s="108">
        <f t="shared" si="2"/>
        <v>0</v>
      </c>
    </row>
    <row r="109" spans="1:7" s="109" customFormat="1" ht="25.5" hidden="1" outlineLevel="1">
      <c r="A109" s="227" t="str">
        <f t="shared" si="4"/>
        <v>A.9.2.1.1.S.18</v>
      </c>
      <c r="B109" s="99" t="s">
        <v>259</v>
      </c>
      <c r="C109" s="122" t="s">
        <v>1809</v>
      </c>
      <c r="D109" s="123" t="s">
        <v>1640</v>
      </c>
      <c r="E109" s="107">
        <v>1</v>
      </c>
      <c r="F109" s="108"/>
      <c r="G109" s="108">
        <f t="shared" si="2"/>
        <v>0</v>
      </c>
    </row>
    <row r="110" spans="1:7" s="109" customFormat="1" ht="89.25" hidden="1" outlineLevel="1">
      <c r="A110" s="227" t="str">
        <f t="shared" si="4"/>
        <v>A.9.2.1.1.S.19</v>
      </c>
      <c r="B110" s="99" t="s">
        <v>332</v>
      </c>
      <c r="C110" s="122" t="s">
        <v>2347</v>
      </c>
      <c r="D110" s="123" t="s">
        <v>1640</v>
      </c>
      <c r="E110" s="107">
        <v>1</v>
      </c>
      <c r="F110" s="108"/>
      <c r="G110" s="108">
        <f aca="true" t="shared" si="5" ref="G110">E90*F110</f>
        <v>0</v>
      </c>
    </row>
    <row r="111" spans="1:7" s="97" customFormat="1" ht="15" collapsed="1">
      <c r="A111" s="90" t="str">
        <f>B111</f>
        <v>A.9.2.1.2</v>
      </c>
      <c r="B111" s="91" t="s">
        <v>1810</v>
      </c>
      <c r="C111" s="92" t="s">
        <v>1670</v>
      </c>
      <c r="D111" s="93"/>
      <c r="E111" s="124"/>
      <c r="F111" s="125"/>
      <c r="G111" s="96"/>
    </row>
    <row r="112" spans="1:7" s="109" customFormat="1" ht="25.5" hidden="1" outlineLevel="1">
      <c r="A112" s="227" t="str">
        <f>""&amp;$B$111&amp;"."&amp;B112&amp;""</f>
        <v>A.9.2.1.2.S.1</v>
      </c>
      <c r="B112" s="99" t="s">
        <v>206</v>
      </c>
      <c r="C112" s="231" t="s">
        <v>1811</v>
      </c>
      <c r="D112" s="128" t="s">
        <v>1657</v>
      </c>
      <c r="E112" s="107">
        <v>60</v>
      </c>
      <c r="F112" s="108"/>
      <c r="G112" s="108">
        <f aca="true" t="shared" si="6" ref="G112:G119">E112*F112</f>
        <v>0</v>
      </c>
    </row>
    <row r="113" spans="1:7" s="109" customFormat="1" ht="38.25" hidden="1" outlineLevel="1">
      <c r="A113" s="227" t="str">
        <f aca="true" t="shared" si="7" ref="A113:A119">""&amp;$B$111&amp;"."&amp;B113&amp;""</f>
        <v>A.9.2.1.2.S.2</v>
      </c>
      <c r="B113" s="99" t="s">
        <v>207</v>
      </c>
      <c r="C113" s="231" t="s">
        <v>1672</v>
      </c>
      <c r="D113" s="128" t="s">
        <v>1657</v>
      </c>
      <c r="E113" s="107">
        <v>10</v>
      </c>
      <c r="F113" s="108"/>
      <c r="G113" s="108">
        <f t="shared" si="6"/>
        <v>0</v>
      </c>
    </row>
    <row r="114" spans="1:7" s="109" customFormat="1" ht="25.5" hidden="1" outlineLevel="1">
      <c r="A114" s="227" t="str">
        <f t="shared" si="7"/>
        <v>A.9.2.1.2.S.3</v>
      </c>
      <c r="B114" s="99" t="s">
        <v>208</v>
      </c>
      <c r="C114" s="231" t="s">
        <v>1673</v>
      </c>
      <c r="D114" s="128" t="s">
        <v>90</v>
      </c>
      <c r="E114" s="107">
        <v>15</v>
      </c>
      <c r="F114" s="108"/>
      <c r="G114" s="108">
        <f t="shared" si="6"/>
        <v>0</v>
      </c>
    </row>
    <row r="115" spans="1:7" s="109" customFormat="1" ht="25.5" hidden="1" outlineLevel="1">
      <c r="A115" s="227" t="str">
        <f t="shared" si="7"/>
        <v>A.9.2.1.2.S.4</v>
      </c>
      <c r="B115" s="99" t="s">
        <v>209</v>
      </c>
      <c r="C115" s="231" t="s">
        <v>1674</v>
      </c>
      <c r="D115" s="128"/>
      <c r="E115" s="107"/>
      <c r="F115" s="108"/>
      <c r="G115" s="108">
        <f t="shared" si="6"/>
        <v>0</v>
      </c>
    </row>
    <row r="116" spans="1:7" s="109" customFormat="1" ht="15" hidden="1" outlineLevel="1">
      <c r="A116" s="227" t="str">
        <f t="shared" si="7"/>
        <v>A.9.2.1.2.S.4.1</v>
      </c>
      <c r="B116" s="99" t="s">
        <v>240</v>
      </c>
      <c r="C116" s="232" t="s">
        <v>1675</v>
      </c>
      <c r="D116" s="128" t="s">
        <v>1657</v>
      </c>
      <c r="E116" s="107">
        <v>15</v>
      </c>
      <c r="F116" s="108"/>
      <c r="G116" s="108">
        <f t="shared" si="6"/>
        <v>0</v>
      </c>
    </row>
    <row r="117" spans="1:7" s="109" customFormat="1" ht="15" hidden="1" outlineLevel="1">
      <c r="A117" s="227" t="str">
        <f t="shared" si="7"/>
        <v>A.9.2.1.2.S.4.2</v>
      </c>
      <c r="B117" s="99" t="s">
        <v>260</v>
      </c>
      <c r="C117" s="232" t="s">
        <v>1676</v>
      </c>
      <c r="D117" s="128" t="s">
        <v>1657</v>
      </c>
      <c r="E117" s="107">
        <v>10</v>
      </c>
      <c r="F117" s="108"/>
      <c r="G117" s="108">
        <f t="shared" si="6"/>
        <v>0</v>
      </c>
    </row>
    <row r="118" spans="1:7" s="109" customFormat="1" ht="38.25" hidden="1" outlineLevel="1">
      <c r="A118" s="227" t="str">
        <f t="shared" si="7"/>
        <v>A.9.2.1.2.S.5</v>
      </c>
      <c r="B118" s="99" t="s">
        <v>213</v>
      </c>
      <c r="C118" s="231" t="s">
        <v>1677</v>
      </c>
      <c r="D118" s="128" t="s">
        <v>90</v>
      </c>
      <c r="E118" s="107">
        <v>10</v>
      </c>
      <c r="F118" s="108"/>
      <c r="G118" s="108">
        <f t="shared" si="6"/>
        <v>0</v>
      </c>
    </row>
    <row r="119" spans="1:7" s="109" customFormat="1" ht="25.5" hidden="1" outlineLevel="1">
      <c r="A119" s="227" t="str">
        <f t="shared" si="7"/>
        <v>A.9.2.1.2.S.6</v>
      </c>
      <c r="B119" s="99" t="s">
        <v>214</v>
      </c>
      <c r="C119" s="231" t="s">
        <v>1678</v>
      </c>
      <c r="D119" s="128" t="s">
        <v>90</v>
      </c>
      <c r="E119" s="107">
        <v>10</v>
      </c>
      <c r="F119" s="108"/>
      <c r="G119" s="108">
        <f t="shared" si="6"/>
        <v>0</v>
      </c>
    </row>
    <row r="120" spans="1:7" s="97" customFormat="1" ht="15" collapsed="1">
      <c r="A120" s="90" t="str">
        <f>B120</f>
        <v>A.9.2.1.3</v>
      </c>
      <c r="B120" s="91" t="s">
        <v>1812</v>
      </c>
      <c r="C120" s="92" t="s">
        <v>1680</v>
      </c>
      <c r="D120" s="93"/>
      <c r="E120" s="94"/>
      <c r="F120" s="95"/>
      <c r="G120" s="96"/>
    </row>
    <row r="121" spans="1:7" s="109" customFormat="1" ht="77.25" customHeight="1" hidden="1" outlineLevel="1">
      <c r="A121" s="227" t="str">
        <f>""&amp;$B$120&amp;"."&amp;B121&amp;""</f>
        <v>A.9.2.1.3.S.1</v>
      </c>
      <c r="B121" s="99" t="s">
        <v>206</v>
      </c>
      <c r="C121" s="122" t="s">
        <v>1813</v>
      </c>
      <c r="D121" s="143" t="s">
        <v>1640</v>
      </c>
      <c r="E121" s="107">
        <v>1</v>
      </c>
      <c r="F121" s="108"/>
      <c r="G121" s="108">
        <f aca="true" t="shared" si="8" ref="G121:G132">E121*F121</f>
        <v>0</v>
      </c>
    </row>
    <row r="122" spans="1:7" s="109" customFormat="1" ht="25.5" hidden="1" outlineLevel="1">
      <c r="A122" s="227" t="str">
        <f aca="true" t="shared" si="9" ref="A122:A132">""&amp;$B$120&amp;"."&amp;B122&amp;""</f>
        <v>A.9.2.1.3.S.2</v>
      </c>
      <c r="B122" s="99" t="s">
        <v>207</v>
      </c>
      <c r="C122" s="122" t="s">
        <v>1814</v>
      </c>
      <c r="D122" s="143"/>
      <c r="E122" s="107"/>
      <c r="F122" s="108"/>
      <c r="G122" s="108"/>
    </row>
    <row r="123" spans="1:7" s="109" customFormat="1" ht="30.75" customHeight="1" hidden="1" outlineLevel="1">
      <c r="A123" s="227" t="str">
        <f t="shared" si="9"/>
        <v>A.9.2.1.3.S.2.1</v>
      </c>
      <c r="B123" s="99" t="s">
        <v>228</v>
      </c>
      <c r="C123" s="207" t="s">
        <v>1683</v>
      </c>
      <c r="D123" s="143" t="s">
        <v>90</v>
      </c>
      <c r="E123" s="107">
        <v>1</v>
      </c>
      <c r="F123" s="108"/>
      <c r="G123" s="108">
        <f t="shared" si="8"/>
        <v>0</v>
      </c>
    </row>
    <row r="124" spans="1:7" s="109" customFormat="1" ht="13.5" customHeight="1" hidden="1" outlineLevel="1">
      <c r="A124" s="227" t="str">
        <f t="shared" si="9"/>
        <v>A.9.2.1.3.S.2.2</v>
      </c>
      <c r="B124" s="99" t="s">
        <v>261</v>
      </c>
      <c r="C124" s="207" t="s">
        <v>1815</v>
      </c>
      <c r="D124" s="143" t="s">
        <v>90</v>
      </c>
      <c r="E124" s="107">
        <v>1</v>
      </c>
      <c r="F124" s="108"/>
      <c r="G124" s="108">
        <f t="shared" si="8"/>
        <v>0</v>
      </c>
    </row>
    <row r="125" spans="1:7" s="109" customFormat="1" ht="15" hidden="1" outlineLevel="1">
      <c r="A125" s="227" t="str">
        <f t="shared" si="9"/>
        <v>A.9.2.1.3.S.2.3</v>
      </c>
      <c r="B125" s="99" t="s">
        <v>367</v>
      </c>
      <c r="C125" s="207" t="s">
        <v>1816</v>
      </c>
      <c r="D125" s="143" t="s">
        <v>90</v>
      </c>
      <c r="E125" s="107">
        <v>1</v>
      </c>
      <c r="F125" s="108"/>
      <c r="G125" s="108">
        <f t="shared" si="8"/>
        <v>0</v>
      </c>
    </row>
    <row r="126" spans="1:7" s="109" customFormat="1" ht="15" hidden="1" outlineLevel="1">
      <c r="A126" s="227" t="str">
        <f t="shared" si="9"/>
        <v>A.9.2.1.3.S.2.4</v>
      </c>
      <c r="B126" s="99" t="s">
        <v>400</v>
      </c>
      <c r="C126" s="207" t="s">
        <v>1686</v>
      </c>
      <c r="D126" s="143" t="s">
        <v>90</v>
      </c>
      <c r="E126" s="107">
        <v>1</v>
      </c>
      <c r="F126" s="108"/>
      <c r="G126" s="108">
        <f t="shared" si="8"/>
        <v>0</v>
      </c>
    </row>
    <row r="127" spans="1:7" s="109" customFormat="1" ht="15" hidden="1" outlineLevel="1">
      <c r="A127" s="227" t="str">
        <f t="shared" si="9"/>
        <v>A.9.2.1.3.S.2.5</v>
      </c>
      <c r="B127" s="99" t="s">
        <v>1687</v>
      </c>
      <c r="C127" s="207" t="s">
        <v>1688</v>
      </c>
      <c r="D127" s="143" t="s">
        <v>90</v>
      </c>
      <c r="E127" s="107">
        <v>1</v>
      </c>
      <c r="F127" s="108"/>
      <c r="G127" s="108">
        <f t="shared" si="8"/>
        <v>0</v>
      </c>
    </row>
    <row r="128" spans="1:7" s="109" customFormat="1" ht="25.5" hidden="1" outlineLevel="1">
      <c r="A128" s="227" t="str">
        <f t="shared" si="9"/>
        <v>A.9.2.1.3.S.2.6</v>
      </c>
      <c r="B128" s="99" t="s">
        <v>1689</v>
      </c>
      <c r="C128" s="207" t="s">
        <v>1690</v>
      </c>
      <c r="D128" s="143" t="s">
        <v>90</v>
      </c>
      <c r="E128" s="107">
        <v>1</v>
      </c>
      <c r="F128" s="108"/>
      <c r="G128" s="108">
        <f t="shared" si="8"/>
        <v>0</v>
      </c>
    </row>
    <row r="129" spans="1:7" s="109" customFormat="1" ht="15" hidden="1" outlineLevel="1">
      <c r="A129" s="227" t="str">
        <f t="shared" si="9"/>
        <v>A.9.2.1.3.S.2.7</v>
      </c>
      <c r="B129" s="99" t="s">
        <v>1691</v>
      </c>
      <c r="C129" s="207" t="s">
        <v>1692</v>
      </c>
      <c r="D129" s="143" t="s">
        <v>90</v>
      </c>
      <c r="E129" s="107">
        <v>1</v>
      </c>
      <c r="F129" s="108"/>
      <c r="G129" s="108">
        <f t="shared" si="8"/>
        <v>0</v>
      </c>
    </row>
    <row r="130" spans="1:7" s="109" customFormat="1" ht="15" hidden="1" outlineLevel="1">
      <c r="A130" s="227" t="str">
        <f t="shared" si="9"/>
        <v>A.9.2.1.3.S.3</v>
      </c>
      <c r="B130" s="99" t="s">
        <v>208</v>
      </c>
      <c r="C130" s="122" t="s">
        <v>1693</v>
      </c>
      <c r="D130" s="143" t="s">
        <v>90</v>
      </c>
      <c r="E130" s="107">
        <v>1</v>
      </c>
      <c r="F130" s="108"/>
      <c r="G130" s="108">
        <f t="shared" si="8"/>
        <v>0</v>
      </c>
    </row>
    <row r="131" spans="1:7" s="109" customFormat="1" ht="15" hidden="1" outlineLevel="1">
      <c r="A131" s="227" t="str">
        <f t="shared" si="9"/>
        <v>A.9.2.1.3.S.4</v>
      </c>
      <c r="B131" s="99" t="s">
        <v>209</v>
      </c>
      <c r="C131" s="122" t="s">
        <v>1694</v>
      </c>
      <c r="D131" s="143" t="s">
        <v>90</v>
      </c>
      <c r="E131" s="107">
        <v>1</v>
      </c>
      <c r="F131" s="108"/>
      <c r="G131" s="108">
        <f t="shared" si="8"/>
        <v>0</v>
      </c>
    </row>
    <row r="132" spans="1:7" s="109" customFormat="1" ht="63.75" hidden="1" outlineLevel="1">
      <c r="A132" s="227" t="str">
        <f t="shared" si="9"/>
        <v>A.9.2.1.3.S.5</v>
      </c>
      <c r="B132" s="99" t="s">
        <v>213</v>
      </c>
      <c r="C132" s="122" t="s">
        <v>1695</v>
      </c>
      <c r="D132" s="143" t="s">
        <v>1640</v>
      </c>
      <c r="E132" s="107">
        <v>1</v>
      </c>
      <c r="F132" s="108"/>
      <c r="G132" s="108">
        <f t="shared" si="8"/>
        <v>0</v>
      </c>
    </row>
    <row r="133" spans="1:7" s="89" customFormat="1" ht="15" collapsed="1">
      <c r="A133" s="82" t="str">
        <f>B133</f>
        <v>A.9.2.2</v>
      </c>
      <c r="B133" s="83" t="s">
        <v>1817</v>
      </c>
      <c r="C133" s="84" t="s">
        <v>2184</v>
      </c>
      <c r="D133" s="85"/>
      <c r="E133" s="86"/>
      <c r="F133" s="87"/>
      <c r="G133" s="88"/>
    </row>
    <row r="134" spans="1:7" s="97" customFormat="1" ht="15">
      <c r="A134" s="90" t="str">
        <f>B134</f>
        <v>A.9.2.2.1</v>
      </c>
      <c r="B134" s="91" t="s">
        <v>1818</v>
      </c>
      <c r="C134" s="92" t="s">
        <v>1528</v>
      </c>
      <c r="D134" s="93"/>
      <c r="E134" s="94"/>
      <c r="F134" s="95"/>
      <c r="G134" s="96"/>
    </row>
    <row r="135" spans="1:7" s="109" customFormat="1" ht="38.25" hidden="1" outlineLevel="1">
      <c r="A135" s="227" t="str">
        <f aca="true" t="shared" si="10" ref="A135:A198">""&amp;$B$134&amp;"."&amp;B135&amp;""</f>
        <v>A.9.2.2.1.S.1</v>
      </c>
      <c r="B135" s="99" t="s">
        <v>206</v>
      </c>
      <c r="C135" s="122" t="s">
        <v>1819</v>
      </c>
      <c r="D135" s="123"/>
      <c r="E135" s="107"/>
      <c r="F135" s="108"/>
      <c r="G135" s="108"/>
    </row>
    <row r="136" spans="1:7" s="109" customFormat="1" ht="63.75" hidden="1" outlineLevel="1">
      <c r="A136" s="227" t="str">
        <f t="shared" si="10"/>
        <v>A.9.2.2.1.S.1.1</v>
      </c>
      <c r="B136" s="99" t="s">
        <v>226</v>
      </c>
      <c r="C136" s="122" t="s">
        <v>1732</v>
      </c>
      <c r="D136" s="123" t="s">
        <v>90</v>
      </c>
      <c r="E136" s="107">
        <v>1</v>
      </c>
      <c r="F136" s="108"/>
      <c r="G136" s="108">
        <f aca="true" t="shared" si="11" ref="G136:G190">E136*F136</f>
        <v>0</v>
      </c>
    </row>
    <row r="137" spans="1:7" s="109" customFormat="1" ht="63.75" hidden="1" outlineLevel="1">
      <c r="A137" s="227" t="str">
        <f t="shared" si="10"/>
        <v>A.9.2.2.1.S.1.2</v>
      </c>
      <c r="B137" s="99" t="s">
        <v>227</v>
      </c>
      <c r="C137" s="122" t="s">
        <v>1733</v>
      </c>
      <c r="D137" s="123" t="s">
        <v>90</v>
      </c>
      <c r="E137" s="107">
        <v>1</v>
      </c>
      <c r="F137" s="108"/>
      <c r="G137" s="108">
        <f t="shared" si="11"/>
        <v>0</v>
      </c>
    </row>
    <row r="138" spans="1:7" s="109" customFormat="1" ht="15" hidden="1" outlineLevel="1">
      <c r="A138" s="227" t="str">
        <f t="shared" si="10"/>
        <v>A.9.2.2.1.S.1.3</v>
      </c>
      <c r="B138" s="99" t="s">
        <v>265</v>
      </c>
      <c r="C138" s="122" t="s">
        <v>1734</v>
      </c>
      <c r="D138" s="123" t="s">
        <v>90</v>
      </c>
      <c r="E138" s="107">
        <v>1</v>
      </c>
      <c r="F138" s="108"/>
      <c r="G138" s="108">
        <f t="shared" si="11"/>
        <v>0</v>
      </c>
    </row>
    <row r="139" spans="1:7" s="109" customFormat="1" ht="15" hidden="1" outlineLevel="1">
      <c r="A139" s="227" t="str">
        <f t="shared" si="10"/>
        <v>A.9.2.2.1.S.1.4</v>
      </c>
      <c r="B139" s="99" t="s">
        <v>627</v>
      </c>
      <c r="C139" s="122" t="s">
        <v>1735</v>
      </c>
      <c r="D139" s="123" t="s">
        <v>90</v>
      </c>
      <c r="E139" s="107">
        <v>2</v>
      </c>
      <c r="F139" s="108"/>
      <c r="G139" s="108">
        <f t="shared" si="11"/>
        <v>0</v>
      </c>
    </row>
    <row r="140" spans="1:7" s="109" customFormat="1" ht="15" hidden="1" outlineLevel="1">
      <c r="A140" s="227" t="str">
        <f t="shared" si="10"/>
        <v>A.9.2.2.1.S.1.5</v>
      </c>
      <c r="B140" s="99" t="s">
        <v>630</v>
      </c>
      <c r="C140" s="122" t="s">
        <v>1736</v>
      </c>
      <c r="D140" s="123" t="s">
        <v>90</v>
      </c>
      <c r="E140" s="107">
        <v>1</v>
      </c>
      <c r="F140" s="108"/>
      <c r="G140" s="108">
        <f t="shared" si="11"/>
        <v>0</v>
      </c>
    </row>
    <row r="141" spans="1:7" s="109" customFormat="1" ht="15" hidden="1" outlineLevel="1">
      <c r="A141" s="227" t="str">
        <f t="shared" si="10"/>
        <v>A.9.2.2.1.S.1.6</v>
      </c>
      <c r="B141" s="99" t="s">
        <v>1535</v>
      </c>
      <c r="C141" s="122" t="s">
        <v>1737</v>
      </c>
      <c r="D141" s="123" t="s">
        <v>90</v>
      </c>
      <c r="E141" s="107">
        <v>1</v>
      </c>
      <c r="F141" s="108"/>
      <c r="G141" s="108">
        <f t="shared" si="11"/>
        <v>0</v>
      </c>
    </row>
    <row r="142" spans="1:7" s="109" customFormat="1" ht="25.5" hidden="1" outlineLevel="1">
      <c r="A142" s="227" t="str">
        <f t="shared" si="10"/>
        <v>A.9.2.2.1.S.1.7</v>
      </c>
      <c r="B142" s="99" t="s">
        <v>1537</v>
      </c>
      <c r="C142" s="122" t="s">
        <v>1738</v>
      </c>
      <c r="D142" s="123" t="s">
        <v>90</v>
      </c>
      <c r="E142" s="107">
        <v>1</v>
      </c>
      <c r="F142" s="108"/>
      <c r="G142" s="108">
        <f t="shared" si="11"/>
        <v>0</v>
      </c>
    </row>
    <row r="143" spans="1:7" s="109" customFormat="1" ht="25.5" hidden="1" outlineLevel="1">
      <c r="A143" s="227" t="str">
        <f t="shared" si="10"/>
        <v>A.9.2.2.1.S.1.8</v>
      </c>
      <c r="B143" s="99" t="s">
        <v>1539</v>
      </c>
      <c r="C143" s="122" t="s">
        <v>1536</v>
      </c>
      <c r="D143" s="123" t="s">
        <v>90</v>
      </c>
      <c r="E143" s="107">
        <v>2</v>
      </c>
      <c r="F143" s="108"/>
      <c r="G143" s="108">
        <f t="shared" si="11"/>
        <v>0</v>
      </c>
    </row>
    <row r="144" spans="1:7" s="109" customFormat="1" ht="25.5" hidden="1" outlineLevel="1">
      <c r="A144" s="227" t="str">
        <f t="shared" si="10"/>
        <v>A.9.2.2.1.S.1.9</v>
      </c>
      <c r="B144" s="99" t="s">
        <v>1541</v>
      </c>
      <c r="C144" s="122" t="s">
        <v>1739</v>
      </c>
      <c r="D144" s="123" t="s">
        <v>90</v>
      </c>
      <c r="E144" s="107">
        <v>2</v>
      </c>
      <c r="F144" s="108"/>
      <c r="G144" s="108">
        <f t="shared" si="11"/>
        <v>0</v>
      </c>
    </row>
    <row r="145" spans="1:7" s="109" customFormat="1" ht="25.5" hidden="1" outlineLevel="1">
      <c r="A145" s="227" t="str">
        <f t="shared" si="10"/>
        <v>A.9.2.2.1.S.1.10</v>
      </c>
      <c r="B145" s="99" t="s">
        <v>1543</v>
      </c>
      <c r="C145" s="122" t="s">
        <v>1540</v>
      </c>
      <c r="D145" s="123" t="s">
        <v>90</v>
      </c>
      <c r="E145" s="107">
        <v>1</v>
      </c>
      <c r="F145" s="108"/>
      <c r="G145" s="108">
        <f t="shared" si="11"/>
        <v>0</v>
      </c>
    </row>
    <row r="146" spans="1:7" s="109" customFormat="1" ht="25.5" hidden="1" outlineLevel="1">
      <c r="A146" s="227" t="str">
        <f t="shared" si="10"/>
        <v>A.9.2.2.1.S.1.11</v>
      </c>
      <c r="B146" s="99" t="s">
        <v>1545</v>
      </c>
      <c r="C146" s="122" t="s">
        <v>1542</v>
      </c>
      <c r="D146" s="123" t="s">
        <v>90</v>
      </c>
      <c r="E146" s="107">
        <v>1</v>
      </c>
      <c r="F146" s="108"/>
      <c r="G146" s="108">
        <f t="shared" si="11"/>
        <v>0</v>
      </c>
    </row>
    <row r="147" spans="1:7" s="109" customFormat="1" ht="15" hidden="1" outlineLevel="1">
      <c r="A147" s="227" t="str">
        <f t="shared" si="10"/>
        <v>A.9.2.2.1.S.1.12</v>
      </c>
      <c r="B147" s="99" t="s">
        <v>1547</v>
      </c>
      <c r="C147" s="122" t="s">
        <v>1740</v>
      </c>
      <c r="D147" s="123" t="s">
        <v>90</v>
      </c>
      <c r="E147" s="107">
        <v>5</v>
      </c>
      <c r="F147" s="108"/>
      <c r="G147" s="108">
        <f t="shared" si="11"/>
        <v>0</v>
      </c>
    </row>
    <row r="148" spans="1:7" s="109" customFormat="1" ht="15" hidden="1" outlineLevel="1">
      <c r="A148" s="227" t="str">
        <f t="shared" si="10"/>
        <v>A.9.2.2.1.S.1.13</v>
      </c>
      <c r="B148" s="99" t="s">
        <v>1549</v>
      </c>
      <c r="C148" s="122" t="s">
        <v>1741</v>
      </c>
      <c r="D148" s="123" t="s">
        <v>90</v>
      </c>
      <c r="E148" s="107">
        <v>1</v>
      </c>
      <c r="F148" s="108"/>
      <c r="G148" s="108">
        <f t="shared" si="11"/>
        <v>0</v>
      </c>
    </row>
    <row r="149" spans="1:7" s="109" customFormat="1" ht="15" hidden="1" outlineLevel="1">
      <c r="A149" s="227" t="str">
        <f t="shared" si="10"/>
        <v>A.9.2.2.1.S.1.14</v>
      </c>
      <c r="B149" s="99" t="s">
        <v>1551</v>
      </c>
      <c r="C149" s="122" t="s">
        <v>1546</v>
      </c>
      <c r="D149" s="123" t="s">
        <v>90</v>
      </c>
      <c r="E149" s="107">
        <v>5</v>
      </c>
      <c r="F149" s="108"/>
      <c r="G149" s="108">
        <f t="shared" si="11"/>
        <v>0</v>
      </c>
    </row>
    <row r="150" spans="1:7" s="109" customFormat="1" ht="15" hidden="1" outlineLevel="1">
      <c r="A150" s="227" t="str">
        <f t="shared" si="10"/>
        <v>A.9.2.2.1.S.1.15</v>
      </c>
      <c r="B150" s="99" t="s">
        <v>1553</v>
      </c>
      <c r="C150" s="122" t="s">
        <v>1548</v>
      </c>
      <c r="D150" s="123" t="s">
        <v>90</v>
      </c>
      <c r="E150" s="107">
        <v>2</v>
      </c>
      <c r="F150" s="108"/>
      <c r="G150" s="108">
        <f t="shared" si="11"/>
        <v>0</v>
      </c>
    </row>
    <row r="151" spans="1:7" s="109" customFormat="1" ht="15" hidden="1" outlineLevel="1">
      <c r="A151" s="227" t="str">
        <f t="shared" si="10"/>
        <v>A.9.2.2.1.S.1.16</v>
      </c>
      <c r="B151" s="99" t="s">
        <v>1555</v>
      </c>
      <c r="C151" s="122" t="s">
        <v>1552</v>
      </c>
      <c r="D151" s="123" t="s">
        <v>90</v>
      </c>
      <c r="E151" s="107">
        <v>2</v>
      </c>
      <c r="F151" s="108"/>
      <c r="G151" s="108">
        <f t="shared" si="11"/>
        <v>0</v>
      </c>
    </row>
    <row r="152" spans="1:7" s="109" customFormat="1" ht="15" hidden="1" outlineLevel="1">
      <c r="A152" s="227" t="str">
        <f t="shared" si="10"/>
        <v>A.9.2.2.1.S.1.17</v>
      </c>
      <c r="B152" s="99" t="s">
        <v>1557</v>
      </c>
      <c r="C152" s="122" t="s">
        <v>1554</v>
      </c>
      <c r="D152" s="123" t="s">
        <v>90</v>
      </c>
      <c r="E152" s="107">
        <v>1</v>
      </c>
      <c r="F152" s="108"/>
      <c r="G152" s="108">
        <f t="shared" si="11"/>
        <v>0</v>
      </c>
    </row>
    <row r="153" spans="1:7" s="109" customFormat="1" ht="15" hidden="1" outlineLevel="1">
      <c r="A153" s="227" t="str">
        <f t="shared" si="10"/>
        <v>A.9.2.2.1.S.1.18</v>
      </c>
      <c r="B153" s="99" t="s">
        <v>1559</v>
      </c>
      <c r="C153" s="122" t="s">
        <v>1556</v>
      </c>
      <c r="D153" s="123" t="s">
        <v>90</v>
      </c>
      <c r="E153" s="107">
        <v>1</v>
      </c>
      <c r="F153" s="108"/>
      <c r="G153" s="108">
        <f t="shared" si="11"/>
        <v>0</v>
      </c>
    </row>
    <row r="154" spans="1:7" s="109" customFormat="1" ht="15" hidden="1" outlineLevel="1">
      <c r="A154" s="227" t="str">
        <f t="shared" si="10"/>
        <v>A.9.2.2.1.S.1.19</v>
      </c>
      <c r="B154" s="99" t="s">
        <v>1561</v>
      </c>
      <c r="C154" s="122" t="s">
        <v>1742</v>
      </c>
      <c r="D154" s="123" t="s">
        <v>90</v>
      </c>
      <c r="E154" s="107">
        <v>3</v>
      </c>
      <c r="F154" s="108"/>
      <c r="G154" s="108">
        <f t="shared" si="11"/>
        <v>0</v>
      </c>
    </row>
    <row r="155" spans="1:7" s="109" customFormat="1" ht="15" hidden="1" outlineLevel="1">
      <c r="A155" s="227" t="str">
        <f t="shared" si="10"/>
        <v>A.9.2.2.1.S.1.20</v>
      </c>
      <c r="B155" s="99" t="s">
        <v>1563</v>
      </c>
      <c r="C155" s="122" t="s">
        <v>1743</v>
      </c>
      <c r="D155" s="123" t="s">
        <v>90</v>
      </c>
      <c r="E155" s="107">
        <v>1</v>
      </c>
      <c r="F155" s="108"/>
      <c r="G155" s="108">
        <f t="shared" si="11"/>
        <v>0</v>
      </c>
    </row>
    <row r="156" spans="1:7" s="109" customFormat="1" ht="15" hidden="1" outlineLevel="1">
      <c r="A156" s="227" t="str">
        <f t="shared" si="10"/>
        <v>A.9.2.2.1.S.1.21</v>
      </c>
      <c r="B156" s="99" t="s">
        <v>1565</v>
      </c>
      <c r="C156" s="122" t="s">
        <v>1744</v>
      </c>
      <c r="D156" s="123" t="s">
        <v>90</v>
      </c>
      <c r="E156" s="107">
        <v>1</v>
      </c>
      <c r="F156" s="108"/>
      <c r="G156" s="108">
        <f t="shared" si="11"/>
        <v>0</v>
      </c>
    </row>
    <row r="157" spans="1:7" s="109" customFormat="1" ht="15" hidden="1" outlineLevel="1">
      <c r="A157" s="227" t="str">
        <f t="shared" si="10"/>
        <v>A.9.2.2.1.S.1.22</v>
      </c>
      <c r="B157" s="99" t="s">
        <v>1567</v>
      </c>
      <c r="C157" s="122" t="s">
        <v>1745</v>
      </c>
      <c r="D157" s="123" t="s">
        <v>90</v>
      </c>
      <c r="E157" s="107">
        <v>1</v>
      </c>
      <c r="F157" s="108"/>
      <c r="G157" s="108">
        <f t="shared" si="11"/>
        <v>0</v>
      </c>
    </row>
    <row r="158" spans="1:7" s="109" customFormat="1" ht="15" hidden="1" outlineLevel="1">
      <c r="A158" s="227" t="str">
        <f t="shared" si="10"/>
        <v>A.9.2.2.1.S.1.23</v>
      </c>
      <c r="B158" s="99" t="s">
        <v>1569</v>
      </c>
      <c r="C158" s="122" t="s">
        <v>1746</v>
      </c>
      <c r="D158" s="123" t="s">
        <v>90</v>
      </c>
      <c r="E158" s="107">
        <v>2</v>
      </c>
      <c r="F158" s="108"/>
      <c r="G158" s="108">
        <f t="shared" si="11"/>
        <v>0</v>
      </c>
    </row>
    <row r="159" spans="1:7" s="109" customFormat="1" ht="15" hidden="1" outlineLevel="1">
      <c r="A159" s="227" t="str">
        <f t="shared" si="10"/>
        <v>A.9.2.2.1.S.1.24</v>
      </c>
      <c r="B159" s="99" t="s">
        <v>1571</v>
      </c>
      <c r="C159" s="122" t="s">
        <v>1747</v>
      </c>
      <c r="D159" s="123" t="s">
        <v>90</v>
      </c>
      <c r="E159" s="107">
        <v>1</v>
      </c>
      <c r="F159" s="108"/>
      <c r="G159" s="108">
        <f t="shared" si="11"/>
        <v>0</v>
      </c>
    </row>
    <row r="160" spans="1:7" s="109" customFormat="1" ht="15" hidden="1" outlineLevel="1">
      <c r="A160" s="227" t="str">
        <f t="shared" si="10"/>
        <v>A.9.2.2.1.S.1.25</v>
      </c>
      <c r="B160" s="99" t="s">
        <v>1573</v>
      </c>
      <c r="C160" s="122" t="s">
        <v>1748</v>
      </c>
      <c r="D160" s="123" t="s">
        <v>90</v>
      </c>
      <c r="E160" s="107">
        <v>3</v>
      </c>
      <c r="F160" s="108"/>
      <c r="G160" s="108">
        <f t="shared" si="11"/>
        <v>0</v>
      </c>
    </row>
    <row r="161" spans="1:7" s="109" customFormat="1" ht="38.25" hidden="1" outlineLevel="1">
      <c r="A161" s="227" t="str">
        <f t="shared" si="10"/>
        <v>A.9.2.2.1.S.1.26</v>
      </c>
      <c r="B161" s="99" t="s">
        <v>1575</v>
      </c>
      <c r="C161" s="122" t="s">
        <v>1749</v>
      </c>
      <c r="D161" s="123" t="s">
        <v>90</v>
      </c>
      <c r="E161" s="107">
        <v>2</v>
      </c>
      <c r="F161" s="108"/>
      <c r="G161" s="108">
        <f t="shared" si="11"/>
        <v>0</v>
      </c>
    </row>
    <row r="162" spans="1:7" s="109" customFormat="1" ht="25.5" hidden="1" outlineLevel="1">
      <c r="A162" s="227" t="str">
        <f t="shared" si="10"/>
        <v>A.9.2.2.1.S.1.27</v>
      </c>
      <c r="B162" s="99" t="s">
        <v>1577</v>
      </c>
      <c r="C162" s="122" t="s">
        <v>1750</v>
      </c>
      <c r="D162" s="123" t="s">
        <v>90</v>
      </c>
      <c r="E162" s="107">
        <v>2</v>
      </c>
      <c r="F162" s="108"/>
      <c r="G162" s="108">
        <f t="shared" si="11"/>
        <v>0</v>
      </c>
    </row>
    <row r="163" spans="1:7" s="109" customFormat="1" ht="25.5" hidden="1" outlineLevel="1">
      <c r="A163" s="227" t="str">
        <f t="shared" si="10"/>
        <v>A.9.2.2.1.S.1.28</v>
      </c>
      <c r="B163" s="99" t="s">
        <v>1579</v>
      </c>
      <c r="C163" s="122" t="s">
        <v>1751</v>
      </c>
      <c r="D163" s="123" t="s">
        <v>90</v>
      </c>
      <c r="E163" s="107">
        <v>2</v>
      </c>
      <c r="F163" s="108"/>
      <c r="G163" s="108">
        <f t="shared" si="11"/>
        <v>0</v>
      </c>
    </row>
    <row r="164" spans="1:7" s="109" customFormat="1" ht="25.5" hidden="1" outlineLevel="1">
      <c r="A164" s="227" t="str">
        <f t="shared" si="10"/>
        <v>A.9.2.2.1.S.1.29</v>
      </c>
      <c r="B164" s="99" t="s">
        <v>1581</v>
      </c>
      <c r="C164" s="122" t="s">
        <v>1752</v>
      </c>
      <c r="D164" s="123" t="s">
        <v>90</v>
      </c>
      <c r="E164" s="107">
        <v>28</v>
      </c>
      <c r="F164" s="108"/>
      <c r="G164" s="108">
        <f t="shared" si="11"/>
        <v>0</v>
      </c>
    </row>
    <row r="165" spans="1:7" s="109" customFormat="1" ht="15" hidden="1" outlineLevel="1">
      <c r="A165" s="227" t="str">
        <f t="shared" si="10"/>
        <v>A.9.2.2.1.S.1.30</v>
      </c>
      <c r="B165" s="99" t="s">
        <v>1583</v>
      </c>
      <c r="C165" s="122" t="s">
        <v>1753</v>
      </c>
      <c r="D165" s="123" t="s">
        <v>90</v>
      </c>
      <c r="E165" s="107">
        <v>3</v>
      </c>
      <c r="F165" s="108"/>
      <c r="G165" s="108">
        <f t="shared" si="11"/>
        <v>0</v>
      </c>
    </row>
    <row r="166" spans="1:7" s="109" customFormat="1" ht="25.5" hidden="1" outlineLevel="1">
      <c r="A166" s="227" t="str">
        <f t="shared" si="10"/>
        <v>A.9.2.2.1.S.1.31</v>
      </c>
      <c r="B166" s="99" t="s">
        <v>1585</v>
      </c>
      <c r="C166" s="122" t="s">
        <v>1754</v>
      </c>
      <c r="D166" s="123" t="s">
        <v>90</v>
      </c>
      <c r="E166" s="107">
        <v>1</v>
      </c>
      <c r="F166" s="108"/>
      <c r="G166" s="108">
        <f t="shared" si="11"/>
        <v>0</v>
      </c>
    </row>
    <row r="167" spans="1:7" s="109" customFormat="1" ht="38.25" hidden="1" outlineLevel="1">
      <c r="A167" s="227" t="str">
        <f t="shared" si="10"/>
        <v>A.9.2.2.1.S.1.32</v>
      </c>
      <c r="B167" s="99" t="s">
        <v>1587</v>
      </c>
      <c r="C167" s="122" t="s">
        <v>1755</v>
      </c>
      <c r="D167" s="123" t="s">
        <v>90</v>
      </c>
      <c r="E167" s="107">
        <v>2</v>
      </c>
      <c r="F167" s="108"/>
      <c r="G167" s="108">
        <f t="shared" si="11"/>
        <v>0</v>
      </c>
    </row>
    <row r="168" spans="1:7" s="109" customFormat="1" ht="38.25" hidden="1" outlineLevel="1">
      <c r="A168" s="227" t="str">
        <f t="shared" si="10"/>
        <v>A.9.2.2.1.S.1.33</v>
      </c>
      <c r="B168" s="99" t="s">
        <v>1589</v>
      </c>
      <c r="C168" s="122" t="s">
        <v>1756</v>
      </c>
      <c r="D168" s="123" t="s">
        <v>90</v>
      </c>
      <c r="E168" s="107">
        <v>2</v>
      </c>
      <c r="F168" s="108"/>
      <c r="G168" s="108">
        <f t="shared" si="11"/>
        <v>0</v>
      </c>
    </row>
    <row r="169" spans="1:7" s="109" customFormat="1" ht="25.5" hidden="1" outlineLevel="1">
      <c r="A169" s="227" t="str">
        <f t="shared" si="10"/>
        <v>A.9.2.2.1.S.1.34</v>
      </c>
      <c r="B169" s="99" t="s">
        <v>1591</v>
      </c>
      <c r="C169" s="122" t="s">
        <v>1757</v>
      </c>
      <c r="D169" s="123" t="s">
        <v>90</v>
      </c>
      <c r="E169" s="107">
        <v>2</v>
      </c>
      <c r="F169" s="108"/>
      <c r="G169" s="108">
        <f t="shared" si="11"/>
        <v>0</v>
      </c>
    </row>
    <row r="170" spans="1:7" s="109" customFormat="1" ht="38.25" hidden="1" outlineLevel="1">
      <c r="A170" s="227" t="str">
        <f t="shared" si="10"/>
        <v>A.9.2.2.1.S.1.35</v>
      </c>
      <c r="B170" s="99" t="s">
        <v>1593</v>
      </c>
      <c r="C170" s="122" t="s">
        <v>1758</v>
      </c>
      <c r="D170" s="123" t="s">
        <v>90</v>
      </c>
      <c r="E170" s="107">
        <v>1</v>
      </c>
      <c r="F170" s="108"/>
      <c r="G170" s="108">
        <f t="shared" si="11"/>
        <v>0</v>
      </c>
    </row>
    <row r="171" spans="1:7" s="109" customFormat="1" ht="38.25" hidden="1" outlineLevel="1">
      <c r="A171" s="227" t="str">
        <f t="shared" si="10"/>
        <v>A.9.2.2.1.S.1.36</v>
      </c>
      <c r="B171" s="99" t="s">
        <v>1595</v>
      </c>
      <c r="C171" s="122" t="s">
        <v>1759</v>
      </c>
      <c r="D171" s="123" t="s">
        <v>90</v>
      </c>
      <c r="E171" s="107">
        <v>2</v>
      </c>
      <c r="F171" s="108"/>
      <c r="G171" s="108">
        <f t="shared" si="11"/>
        <v>0</v>
      </c>
    </row>
    <row r="172" spans="1:7" s="109" customFormat="1" ht="15" hidden="1" outlineLevel="1">
      <c r="A172" s="227" t="str">
        <f t="shared" si="10"/>
        <v>A.9.2.2.1.S.1.37</v>
      </c>
      <c r="B172" s="99" t="s">
        <v>1597</v>
      </c>
      <c r="C172" s="122" t="s">
        <v>1760</v>
      </c>
      <c r="D172" s="123" t="s">
        <v>90</v>
      </c>
      <c r="E172" s="107">
        <v>2</v>
      </c>
      <c r="F172" s="108"/>
      <c r="G172" s="108">
        <f t="shared" si="11"/>
        <v>0</v>
      </c>
    </row>
    <row r="173" spans="1:7" s="109" customFormat="1" ht="25.5" hidden="1" outlineLevel="1">
      <c r="A173" s="227" t="str">
        <f t="shared" si="10"/>
        <v>A.9.2.2.1.S.1.38</v>
      </c>
      <c r="B173" s="99" t="s">
        <v>1599</v>
      </c>
      <c r="C173" s="122" t="s">
        <v>1588</v>
      </c>
      <c r="D173" s="123" t="s">
        <v>90</v>
      </c>
      <c r="E173" s="107">
        <v>2</v>
      </c>
      <c r="F173" s="108"/>
      <c r="G173" s="108">
        <f t="shared" si="11"/>
        <v>0</v>
      </c>
    </row>
    <row r="174" spans="1:7" s="109" customFormat="1" ht="51" hidden="1" outlineLevel="1">
      <c r="A174" s="227" t="str">
        <f t="shared" si="10"/>
        <v>A.9.2.2.1.S.1.39</v>
      </c>
      <c r="B174" s="99" t="s">
        <v>1601</v>
      </c>
      <c r="C174" s="122" t="s">
        <v>1761</v>
      </c>
      <c r="D174" s="123" t="s">
        <v>90</v>
      </c>
      <c r="E174" s="107">
        <v>1</v>
      </c>
      <c r="F174" s="108"/>
      <c r="G174" s="108">
        <f t="shared" si="11"/>
        <v>0</v>
      </c>
    </row>
    <row r="175" spans="1:7" s="109" customFormat="1" ht="15" hidden="1" outlineLevel="1">
      <c r="A175" s="227" t="str">
        <f t="shared" si="10"/>
        <v>A.9.2.2.1.S.1.40</v>
      </c>
      <c r="B175" s="99" t="s">
        <v>1603</v>
      </c>
      <c r="C175" s="122" t="s">
        <v>1592</v>
      </c>
      <c r="D175" s="123" t="s">
        <v>90</v>
      </c>
      <c r="E175" s="107">
        <v>1</v>
      </c>
      <c r="F175" s="108"/>
      <c r="G175" s="108">
        <f t="shared" si="11"/>
        <v>0</v>
      </c>
    </row>
    <row r="176" spans="1:7" s="109" customFormat="1" ht="15" hidden="1" outlineLevel="1">
      <c r="A176" s="227" t="str">
        <f t="shared" si="10"/>
        <v>A.9.2.2.1.S.1.41</v>
      </c>
      <c r="B176" s="99" t="s">
        <v>1605</v>
      </c>
      <c r="C176" s="122" t="s">
        <v>1762</v>
      </c>
      <c r="D176" s="123" t="s">
        <v>90</v>
      </c>
      <c r="E176" s="107">
        <v>1</v>
      </c>
      <c r="F176" s="108"/>
      <c r="G176" s="108">
        <f t="shared" si="11"/>
        <v>0</v>
      </c>
    </row>
    <row r="177" spans="1:7" s="109" customFormat="1" ht="38.25" hidden="1" outlineLevel="1">
      <c r="A177" s="227" t="str">
        <f t="shared" si="10"/>
        <v>A.9.2.2.1.S.1.42</v>
      </c>
      <c r="B177" s="99" t="s">
        <v>1607</v>
      </c>
      <c r="C177" s="122" t="s">
        <v>1763</v>
      </c>
      <c r="D177" s="123" t="s">
        <v>90</v>
      </c>
      <c r="E177" s="107">
        <v>3</v>
      </c>
      <c r="F177" s="108"/>
      <c r="G177" s="108">
        <f t="shared" si="11"/>
        <v>0</v>
      </c>
    </row>
    <row r="178" spans="1:7" s="109" customFormat="1" ht="15" hidden="1" outlineLevel="1">
      <c r="A178" s="227" t="str">
        <f t="shared" si="10"/>
        <v>A.9.2.2.1.S.1.43</v>
      </c>
      <c r="B178" s="99" t="s">
        <v>1609</v>
      </c>
      <c r="C178" s="122" t="s">
        <v>1764</v>
      </c>
      <c r="D178" s="123" t="s">
        <v>90</v>
      </c>
      <c r="E178" s="107">
        <v>2</v>
      </c>
      <c r="F178" s="108"/>
      <c r="G178" s="108">
        <f t="shared" si="11"/>
        <v>0</v>
      </c>
    </row>
    <row r="179" spans="1:7" s="109" customFormat="1" ht="25.5" hidden="1" outlineLevel="1">
      <c r="A179" s="227" t="str">
        <f t="shared" si="10"/>
        <v>A.9.2.2.1.S.1.44</v>
      </c>
      <c r="B179" s="99" t="s">
        <v>1611</v>
      </c>
      <c r="C179" s="122" t="s">
        <v>1765</v>
      </c>
      <c r="D179" s="123" t="s">
        <v>90</v>
      </c>
      <c r="E179" s="107">
        <v>1</v>
      </c>
      <c r="F179" s="108"/>
      <c r="G179" s="108">
        <f t="shared" si="11"/>
        <v>0</v>
      </c>
    </row>
    <row r="180" spans="1:7" s="109" customFormat="1" ht="25.5" hidden="1" outlineLevel="1">
      <c r="A180" s="227" t="str">
        <f t="shared" si="10"/>
        <v>A.9.2.2.1.S.1.45</v>
      </c>
      <c r="B180" s="99" t="s">
        <v>1613</v>
      </c>
      <c r="C180" s="122" t="s">
        <v>1766</v>
      </c>
      <c r="D180" s="123" t="s">
        <v>90</v>
      </c>
      <c r="E180" s="107">
        <v>1</v>
      </c>
      <c r="F180" s="108"/>
      <c r="G180" s="108">
        <f t="shared" si="11"/>
        <v>0</v>
      </c>
    </row>
    <row r="181" spans="1:7" s="109" customFormat="1" ht="15" hidden="1" outlineLevel="1">
      <c r="A181" s="227" t="str">
        <f t="shared" si="10"/>
        <v>A.9.2.2.1.S.1.46</v>
      </c>
      <c r="B181" s="99" t="s">
        <v>1615</v>
      </c>
      <c r="C181" s="122" t="s">
        <v>1767</v>
      </c>
      <c r="D181" s="123" t="s">
        <v>90</v>
      </c>
      <c r="E181" s="107">
        <v>2</v>
      </c>
      <c r="F181" s="108"/>
      <c r="G181" s="108">
        <f t="shared" si="11"/>
        <v>0</v>
      </c>
    </row>
    <row r="182" spans="1:7" s="109" customFormat="1" ht="15" hidden="1" outlineLevel="1">
      <c r="A182" s="227" t="str">
        <f t="shared" si="10"/>
        <v>A.9.2.2.1.S.1.47</v>
      </c>
      <c r="B182" s="99" t="s">
        <v>1617</v>
      </c>
      <c r="C182" s="122" t="s">
        <v>1768</v>
      </c>
      <c r="D182" s="123" t="s">
        <v>90</v>
      </c>
      <c r="E182" s="107">
        <v>1</v>
      </c>
      <c r="F182" s="108"/>
      <c r="G182" s="108">
        <f t="shared" si="11"/>
        <v>0</v>
      </c>
    </row>
    <row r="183" spans="1:7" s="109" customFormat="1" ht="25.5" hidden="1" outlineLevel="1">
      <c r="A183" s="227" t="str">
        <f t="shared" si="10"/>
        <v>A.9.2.2.1.S.1.48</v>
      </c>
      <c r="B183" s="99" t="s">
        <v>1619</v>
      </c>
      <c r="C183" s="122" t="s">
        <v>1610</v>
      </c>
      <c r="D183" s="123" t="s">
        <v>90</v>
      </c>
      <c r="E183" s="107">
        <v>1</v>
      </c>
      <c r="F183" s="108"/>
      <c r="G183" s="108">
        <f t="shared" si="11"/>
        <v>0</v>
      </c>
    </row>
    <row r="184" spans="1:7" s="109" customFormat="1" ht="15" hidden="1" outlineLevel="1">
      <c r="A184" s="227" t="str">
        <f t="shared" si="10"/>
        <v>A.9.2.2.1.S.1.49</v>
      </c>
      <c r="B184" s="99" t="s">
        <v>1621</v>
      </c>
      <c r="C184" s="122" t="s">
        <v>1769</v>
      </c>
      <c r="D184" s="123" t="s">
        <v>90</v>
      </c>
      <c r="E184" s="107">
        <v>1</v>
      </c>
      <c r="F184" s="108"/>
      <c r="G184" s="108">
        <f t="shared" si="11"/>
        <v>0</v>
      </c>
    </row>
    <row r="185" spans="1:7" s="109" customFormat="1" ht="25.5" hidden="1" outlineLevel="1">
      <c r="A185" s="227" t="str">
        <f t="shared" si="10"/>
        <v>A.9.2.2.1.S.1.50</v>
      </c>
      <c r="B185" s="99" t="s">
        <v>1623</v>
      </c>
      <c r="C185" s="122" t="s">
        <v>1614</v>
      </c>
      <c r="D185" s="123" t="s">
        <v>90</v>
      </c>
      <c r="E185" s="107">
        <v>1</v>
      </c>
      <c r="F185" s="108"/>
      <c r="G185" s="108">
        <f t="shared" si="11"/>
        <v>0</v>
      </c>
    </row>
    <row r="186" spans="1:7" s="109" customFormat="1" ht="15" hidden="1" outlineLevel="1">
      <c r="A186" s="227" t="str">
        <f t="shared" si="10"/>
        <v>A.9.2.2.1.S.1.51</v>
      </c>
      <c r="B186" s="99" t="s">
        <v>1625</v>
      </c>
      <c r="C186" s="122" t="s">
        <v>1770</v>
      </c>
      <c r="D186" s="123" t="s">
        <v>90</v>
      </c>
      <c r="E186" s="107">
        <v>1</v>
      </c>
      <c r="F186" s="108"/>
      <c r="G186" s="108">
        <f t="shared" si="11"/>
        <v>0</v>
      </c>
    </row>
    <row r="187" spans="1:7" s="109" customFormat="1" ht="15" hidden="1" outlineLevel="1">
      <c r="A187" s="227" t="str">
        <f t="shared" si="10"/>
        <v>A.9.2.2.1.S.1.52</v>
      </c>
      <c r="B187" s="99" t="s">
        <v>1627</v>
      </c>
      <c r="C187" s="122" t="s">
        <v>1771</v>
      </c>
      <c r="D187" s="123" t="s">
        <v>90</v>
      </c>
      <c r="E187" s="107">
        <v>1</v>
      </c>
      <c r="F187" s="108"/>
      <c r="G187" s="108">
        <f t="shared" si="11"/>
        <v>0</v>
      </c>
    </row>
    <row r="188" spans="1:7" s="109" customFormat="1" ht="15" hidden="1" outlineLevel="1">
      <c r="A188" s="227" t="str">
        <f t="shared" si="10"/>
        <v>A.9.2.2.1.S.1.53</v>
      </c>
      <c r="B188" s="99" t="s">
        <v>1629</v>
      </c>
      <c r="C188" s="122" t="s">
        <v>1618</v>
      </c>
      <c r="D188" s="123" t="s">
        <v>90</v>
      </c>
      <c r="E188" s="107">
        <v>1</v>
      </c>
      <c r="F188" s="108"/>
      <c r="G188" s="108">
        <f t="shared" si="11"/>
        <v>0</v>
      </c>
    </row>
    <row r="189" spans="1:7" s="109" customFormat="1" ht="15" hidden="1" outlineLevel="1">
      <c r="A189" s="227" t="str">
        <f t="shared" si="10"/>
        <v>A.9.2.2.1.S.1.54</v>
      </c>
      <c r="B189" s="99" t="s">
        <v>1772</v>
      </c>
      <c r="C189" s="122" t="s">
        <v>1620</v>
      </c>
      <c r="D189" s="123" t="s">
        <v>90</v>
      </c>
      <c r="E189" s="107">
        <v>1</v>
      </c>
      <c r="F189" s="108"/>
      <c r="G189" s="108">
        <f t="shared" si="11"/>
        <v>0</v>
      </c>
    </row>
    <row r="190" spans="1:7" s="109" customFormat="1" ht="38.25" hidden="1" outlineLevel="1">
      <c r="A190" s="227" t="str">
        <f t="shared" si="10"/>
        <v>A.9.2.2.1.S.1.55</v>
      </c>
      <c r="B190" s="99" t="s">
        <v>1773</v>
      </c>
      <c r="C190" s="122" t="s">
        <v>1646</v>
      </c>
      <c r="D190" s="123" t="s">
        <v>1640</v>
      </c>
      <c r="E190" s="107">
        <v>1</v>
      </c>
      <c r="F190" s="108"/>
      <c r="G190" s="108">
        <f t="shared" si="11"/>
        <v>0</v>
      </c>
    </row>
    <row r="191" spans="1:7" s="109" customFormat="1" ht="38.25" hidden="1" outlineLevel="1">
      <c r="A191" s="227" t="str">
        <f t="shared" si="10"/>
        <v>A.9.2.2.1.S.2</v>
      </c>
      <c r="B191" s="99" t="s">
        <v>207</v>
      </c>
      <c r="C191" s="228" t="s">
        <v>1820</v>
      </c>
      <c r="D191" s="123"/>
      <c r="E191" s="107"/>
      <c r="F191" s="108"/>
      <c r="G191" s="108"/>
    </row>
    <row r="192" spans="1:7" s="109" customFormat="1" ht="63.75" hidden="1" outlineLevel="1">
      <c r="A192" s="227" t="str">
        <f t="shared" si="10"/>
        <v>A.9.2.2.1.S.2.1</v>
      </c>
      <c r="B192" s="99" t="s">
        <v>228</v>
      </c>
      <c r="C192" s="228" t="s">
        <v>1775</v>
      </c>
      <c r="D192" s="123" t="s">
        <v>90</v>
      </c>
      <c r="E192" s="107">
        <v>1</v>
      </c>
      <c r="F192" s="108"/>
      <c r="G192" s="108">
        <f aca="true" t="shared" si="12" ref="G192:G204">E192*F192</f>
        <v>0</v>
      </c>
    </row>
    <row r="193" spans="1:7" s="109" customFormat="1" ht="15" hidden="1" outlineLevel="1">
      <c r="A193" s="227" t="str">
        <f t="shared" si="10"/>
        <v>A.9.2.2.1.S.2.2</v>
      </c>
      <c r="B193" s="99" t="s">
        <v>261</v>
      </c>
      <c r="C193" s="228" t="s">
        <v>1776</v>
      </c>
      <c r="D193" s="123" t="s">
        <v>90</v>
      </c>
      <c r="E193" s="107">
        <v>1</v>
      </c>
      <c r="F193" s="108"/>
      <c r="G193" s="108">
        <f t="shared" si="12"/>
        <v>0</v>
      </c>
    </row>
    <row r="194" spans="1:7" s="109" customFormat="1" ht="15" hidden="1" outlineLevel="1">
      <c r="A194" s="227" t="str">
        <f t="shared" si="10"/>
        <v>A.9.2.2.1.S.2.3</v>
      </c>
      <c r="B194" s="99" t="s">
        <v>367</v>
      </c>
      <c r="C194" s="228" t="s">
        <v>1546</v>
      </c>
      <c r="D194" s="123" t="s">
        <v>90</v>
      </c>
      <c r="E194" s="107">
        <v>1</v>
      </c>
      <c r="F194" s="108"/>
      <c r="G194" s="108">
        <f t="shared" si="12"/>
        <v>0</v>
      </c>
    </row>
    <row r="195" spans="1:7" s="109" customFormat="1" ht="15" hidden="1" outlineLevel="1">
      <c r="A195" s="227" t="str">
        <f t="shared" si="10"/>
        <v>A.9.2.2.1.S.2.4</v>
      </c>
      <c r="B195" s="99" t="s">
        <v>400</v>
      </c>
      <c r="C195" s="228" t="s">
        <v>1777</v>
      </c>
      <c r="D195" s="123" t="s">
        <v>90</v>
      </c>
      <c r="E195" s="107">
        <v>1</v>
      </c>
      <c r="F195" s="108"/>
      <c r="G195" s="108">
        <f t="shared" si="12"/>
        <v>0</v>
      </c>
    </row>
    <row r="196" spans="1:7" s="109" customFormat="1" ht="15" hidden="1" outlineLevel="1">
      <c r="A196" s="227" t="str">
        <f t="shared" si="10"/>
        <v>A.9.2.2.1.S.2.5</v>
      </c>
      <c r="B196" s="99" t="s">
        <v>1687</v>
      </c>
      <c r="C196" s="228" t="s">
        <v>1778</v>
      </c>
      <c r="D196" s="123" t="s">
        <v>90</v>
      </c>
      <c r="E196" s="107">
        <v>4</v>
      </c>
      <c r="F196" s="108"/>
      <c r="G196" s="108">
        <f t="shared" si="12"/>
        <v>0</v>
      </c>
    </row>
    <row r="197" spans="1:7" s="109" customFormat="1" ht="15" hidden="1" outlineLevel="1">
      <c r="A197" s="227" t="str">
        <f t="shared" si="10"/>
        <v>A.9.2.2.1.S.2.6</v>
      </c>
      <c r="B197" s="99" t="s">
        <v>1689</v>
      </c>
      <c r="C197" s="229" t="s">
        <v>1748</v>
      </c>
      <c r="D197" s="123" t="s">
        <v>90</v>
      </c>
      <c r="E197" s="107">
        <v>1</v>
      </c>
      <c r="F197" s="108"/>
      <c r="G197" s="108">
        <f t="shared" si="12"/>
        <v>0</v>
      </c>
    </row>
    <row r="198" spans="1:7" s="109" customFormat="1" ht="25.5" hidden="1" outlineLevel="1">
      <c r="A198" s="227" t="str">
        <f t="shared" si="10"/>
        <v>A.9.2.2.1.S.2.7</v>
      </c>
      <c r="B198" s="99" t="s">
        <v>1691</v>
      </c>
      <c r="C198" s="228" t="s">
        <v>1610</v>
      </c>
      <c r="D198" s="123" t="s">
        <v>90</v>
      </c>
      <c r="E198" s="107">
        <v>1</v>
      </c>
      <c r="F198" s="108"/>
      <c r="G198" s="108">
        <f t="shared" si="12"/>
        <v>0</v>
      </c>
    </row>
    <row r="199" spans="1:7" s="109" customFormat="1" ht="15" hidden="1" outlineLevel="1">
      <c r="A199" s="227" t="str">
        <f aca="true" t="shared" si="13" ref="A199:A237">""&amp;$B$134&amp;"."&amp;B199&amp;""</f>
        <v>A.9.2.2.1.S.2.8</v>
      </c>
      <c r="B199" s="99" t="s">
        <v>1779</v>
      </c>
      <c r="C199" s="228" t="s">
        <v>1769</v>
      </c>
      <c r="D199" s="123" t="s">
        <v>90</v>
      </c>
      <c r="E199" s="107">
        <v>1</v>
      </c>
      <c r="F199" s="108"/>
      <c r="G199" s="108">
        <f t="shared" si="12"/>
        <v>0</v>
      </c>
    </row>
    <row r="200" spans="1:7" s="109" customFormat="1" ht="25.5" hidden="1" outlineLevel="1">
      <c r="A200" s="227" t="str">
        <f t="shared" si="13"/>
        <v>A.9.2.2.1.S.2.9</v>
      </c>
      <c r="B200" s="99" t="s">
        <v>1780</v>
      </c>
      <c r="C200" s="228" t="s">
        <v>1614</v>
      </c>
      <c r="D200" s="123" t="s">
        <v>90</v>
      </c>
      <c r="E200" s="107">
        <v>1</v>
      </c>
      <c r="F200" s="108"/>
      <c r="G200" s="108">
        <f t="shared" si="12"/>
        <v>0</v>
      </c>
    </row>
    <row r="201" spans="1:7" s="109" customFormat="1" ht="15" hidden="1" outlineLevel="1">
      <c r="A201" s="227" t="str">
        <f t="shared" si="13"/>
        <v>A.9.2.2.1.S.2.10</v>
      </c>
      <c r="B201" s="99" t="s">
        <v>1781</v>
      </c>
      <c r="C201" s="122" t="s">
        <v>1770</v>
      </c>
      <c r="D201" s="123" t="s">
        <v>90</v>
      </c>
      <c r="E201" s="107">
        <v>1</v>
      </c>
      <c r="F201" s="108"/>
      <c r="G201" s="108">
        <f t="shared" si="12"/>
        <v>0</v>
      </c>
    </row>
    <row r="202" spans="1:7" s="109" customFormat="1" ht="38.25" hidden="1" outlineLevel="1">
      <c r="A202" s="227" t="str">
        <f t="shared" si="13"/>
        <v>A.9.2.2.1.S.2.11</v>
      </c>
      <c r="B202" s="99" t="s">
        <v>1782</v>
      </c>
      <c r="C202" s="228" t="s">
        <v>1783</v>
      </c>
      <c r="D202" s="123" t="s">
        <v>90</v>
      </c>
      <c r="E202" s="107">
        <v>1</v>
      </c>
      <c r="F202" s="108"/>
      <c r="G202" s="108">
        <f t="shared" si="12"/>
        <v>0</v>
      </c>
    </row>
    <row r="203" spans="1:7" s="109" customFormat="1" ht="25.5" hidden="1" outlineLevel="1">
      <c r="A203" s="227" t="str">
        <f t="shared" si="13"/>
        <v>A.9.2.2.1.S.2.12</v>
      </c>
      <c r="B203" s="99" t="s">
        <v>1784</v>
      </c>
      <c r="C203" s="228" t="s">
        <v>1626</v>
      </c>
      <c r="D203" s="123" t="s">
        <v>90</v>
      </c>
      <c r="E203" s="107">
        <v>1</v>
      </c>
      <c r="F203" s="108"/>
      <c r="G203" s="108">
        <f t="shared" si="12"/>
        <v>0</v>
      </c>
    </row>
    <row r="204" spans="1:7" s="109" customFormat="1" ht="25.5" hidden="1" outlineLevel="1">
      <c r="A204" s="227" t="str">
        <f t="shared" si="13"/>
        <v>A.9.2.2.1.S.2.13</v>
      </c>
      <c r="B204" s="99" t="s">
        <v>1785</v>
      </c>
      <c r="C204" s="230" t="s">
        <v>1628</v>
      </c>
      <c r="D204" s="123" t="s">
        <v>90</v>
      </c>
      <c r="E204" s="107">
        <v>2</v>
      </c>
      <c r="F204" s="108"/>
      <c r="G204" s="108">
        <f t="shared" si="12"/>
        <v>0</v>
      </c>
    </row>
    <row r="205" spans="1:7" s="109" customFormat="1" ht="51" hidden="1" outlineLevel="1">
      <c r="A205" s="227" t="str">
        <f t="shared" si="13"/>
        <v>A.9.2.2.1.S.2.14</v>
      </c>
      <c r="B205" s="99" t="s">
        <v>1786</v>
      </c>
      <c r="C205" s="228" t="s">
        <v>1630</v>
      </c>
      <c r="D205" s="123"/>
      <c r="E205" s="107"/>
      <c r="F205" s="108"/>
      <c r="G205" s="108"/>
    </row>
    <row r="206" spans="1:7" s="109" customFormat="1" ht="25.5" hidden="1" outlineLevel="1">
      <c r="A206" s="227" t="str">
        <f t="shared" si="13"/>
        <v>A.9.2.2.1.S.2.14.1</v>
      </c>
      <c r="B206" s="99" t="s">
        <v>1787</v>
      </c>
      <c r="C206" s="230" t="s">
        <v>1632</v>
      </c>
      <c r="D206" s="123" t="s">
        <v>90</v>
      </c>
      <c r="E206" s="107">
        <v>1</v>
      </c>
      <c r="F206" s="108"/>
      <c r="G206" s="108">
        <f aca="true" t="shared" si="14" ref="G206:G220">E206*F206</f>
        <v>0</v>
      </c>
    </row>
    <row r="207" spans="1:7" s="109" customFormat="1" ht="15" hidden="1" outlineLevel="1">
      <c r="A207" s="227" t="str">
        <f t="shared" si="13"/>
        <v>A.9.2.2.1.S.2.14.2</v>
      </c>
      <c r="B207" s="99" t="s">
        <v>1788</v>
      </c>
      <c r="C207" s="230" t="s">
        <v>1634</v>
      </c>
      <c r="D207" s="123" t="s">
        <v>90</v>
      </c>
      <c r="E207" s="107">
        <v>1</v>
      </c>
      <c r="F207" s="108"/>
      <c r="G207" s="108">
        <f t="shared" si="14"/>
        <v>0</v>
      </c>
    </row>
    <row r="208" spans="1:7" s="109" customFormat="1" ht="15" hidden="1" outlineLevel="1">
      <c r="A208" s="227" t="str">
        <f t="shared" si="13"/>
        <v>A.9.2.2.1.S.2.14.3</v>
      </c>
      <c r="B208" s="99" t="s">
        <v>1789</v>
      </c>
      <c r="C208" s="230" t="s">
        <v>1790</v>
      </c>
      <c r="D208" s="123" t="s">
        <v>90</v>
      </c>
      <c r="E208" s="107">
        <v>1</v>
      </c>
      <c r="F208" s="108"/>
      <c r="G208" s="108">
        <f t="shared" si="14"/>
        <v>0</v>
      </c>
    </row>
    <row r="209" spans="1:7" s="109" customFormat="1" ht="15" hidden="1" outlineLevel="1">
      <c r="A209" s="227" t="str">
        <f t="shared" si="13"/>
        <v>A.9.2.2.1.S.2.14.4</v>
      </c>
      <c r="B209" s="99" t="s">
        <v>1791</v>
      </c>
      <c r="C209" s="230" t="s">
        <v>1792</v>
      </c>
      <c r="D209" s="123" t="s">
        <v>90</v>
      </c>
      <c r="E209" s="107">
        <v>2</v>
      </c>
      <c r="F209" s="108"/>
      <c r="G209" s="108">
        <f t="shared" si="14"/>
        <v>0</v>
      </c>
    </row>
    <row r="210" spans="1:7" s="109" customFormat="1" ht="191.25" hidden="1" outlineLevel="1">
      <c r="A210" s="227" t="str">
        <f t="shared" si="13"/>
        <v>A.9.2.2.1.S.2.14.5</v>
      </c>
      <c r="B210" s="99" t="s">
        <v>1793</v>
      </c>
      <c r="C210" s="666" t="s">
        <v>3596</v>
      </c>
      <c r="D210" s="123" t="s">
        <v>1640</v>
      </c>
      <c r="E210" s="107">
        <v>1</v>
      </c>
      <c r="F210" s="108"/>
      <c r="G210" s="108">
        <f t="shared" si="14"/>
        <v>0</v>
      </c>
    </row>
    <row r="211" spans="1:7" s="109" customFormat="1" ht="15" hidden="1" outlineLevel="1">
      <c r="A211" s="227" t="str">
        <f t="shared" si="13"/>
        <v>A.9.2.2.1.S.2.14.6</v>
      </c>
      <c r="B211" s="99" t="s">
        <v>1794</v>
      </c>
      <c r="C211" s="230" t="s">
        <v>1644</v>
      </c>
      <c r="D211" s="123" t="s">
        <v>1640</v>
      </c>
      <c r="E211" s="107">
        <v>1</v>
      </c>
      <c r="F211" s="108"/>
      <c r="G211" s="108">
        <f t="shared" si="14"/>
        <v>0</v>
      </c>
    </row>
    <row r="212" spans="1:7" s="109" customFormat="1" ht="38.25" hidden="1" outlineLevel="1">
      <c r="A212" s="227" t="str">
        <f t="shared" si="13"/>
        <v>A.9.2.2.1.S.2.15</v>
      </c>
      <c r="B212" s="99" t="s">
        <v>1795</v>
      </c>
      <c r="C212" s="228" t="s">
        <v>1646</v>
      </c>
      <c r="D212" s="123" t="s">
        <v>1640</v>
      </c>
      <c r="E212" s="107">
        <v>1</v>
      </c>
      <c r="F212" s="108"/>
      <c r="G212" s="108">
        <f t="shared" si="14"/>
        <v>0</v>
      </c>
    </row>
    <row r="213" spans="1:7" s="109" customFormat="1" ht="76.5" hidden="1" outlineLevel="1">
      <c r="A213" s="227" t="str">
        <f t="shared" si="13"/>
        <v>A.9.2.2.1.S.3</v>
      </c>
      <c r="B213" s="99" t="s">
        <v>208</v>
      </c>
      <c r="C213" s="228" t="s">
        <v>1796</v>
      </c>
      <c r="D213" s="123" t="s">
        <v>1640</v>
      </c>
      <c r="E213" s="107">
        <v>1</v>
      </c>
      <c r="F213" s="108"/>
      <c r="G213" s="108">
        <f t="shared" si="14"/>
        <v>0</v>
      </c>
    </row>
    <row r="214" spans="1:7" s="109" customFormat="1" ht="25.5" hidden="1" outlineLevel="1">
      <c r="A214" s="227" t="str">
        <f t="shared" si="13"/>
        <v>A.9.2.2.1.S.4</v>
      </c>
      <c r="B214" s="99" t="s">
        <v>209</v>
      </c>
      <c r="C214" s="228" t="s">
        <v>1648</v>
      </c>
      <c r="D214" s="123" t="s">
        <v>1640</v>
      </c>
      <c r="E214" s="107">
        <v>1</v>
      </c>
      <c r="F214" s="108"/>
      <c r="G214" s="108">
        <f t="shared" si="14"/>
        <v>0</v>
      </c>
    </row>
    <row r="215" spans="1:7" s="109" customFormat="1" ht="76.5" hidden="1" outlineLevel="1">
      <c r="A215" s="227" t="str">
        <f t="shared" si="13"/>
        <v>A.9.2.2.1.S.5</v>
      </c>
      <c r="B215" s="99" t="s">
        <v>213</v>
      </c>
      <c r="C215" s="122" t="s">
        <v>1797</v>
      </c>
      <c r="D215" s="123" t="s">
        <v>1640</v>
      </c>
      <c r="E215" s="107">
        <v>1</v>
      </c>
      <c r="F215" s="108"/>
      <c r="G215" s="108">
        <f t="shared" si="14"/>
        <v>0</v>
      </c>
    </row>
    <row r="216" spans="1:7" s="109" customFormat="1" ht="25.5" hidden="1" outlineLevel="1">
      <c r="A216" s="227" t="str">
        <f t="shared" si="13"/>
        <v>A.9.2.2.1.S.6</v>
      </c>
      <c r="B216" s="99" t="s">
        <v>214</v>
      </c>
      <c r="C216" s="122" t="s">
        <v>1650</v>
      </c>
      <c r="D216" s="123" t="s">
        <v>90</v>
      </c>
      <c r="E216" s="107">
        <v>2</v>
      </c>
      <c r="F216" s="108"/>
      <c r="G216" s="108">
        <f t="shared" si="14"/>
        <v>0</v>
      </c>
    </row>
    <row r="217" spans="1:7" s="109" customFormat="1" ht="15" hidden="1" outlineLevel="1">
      <c r="A217" s="227" t="str">
        <f t="shared" si="13"/>
        <v>A.9.2.2.1.S.7</v>
      </c>
      <c r="B217" s="99" t="s">
        <v>215</v>
      </c>
      <c r="C217" s="122" t="s">
        <v>1651</v>
      </c>
      <c r="D217" s="123" t="s">
        <v>1640</v>
      </c>
      <c r="E217" s="107">
        <v>2</v>
      </c>
      <c r="F217" s="108"/>
      <c r="G217" s="108">
        <f t="shared" si="14"/>
        <v>0</v>
      </c>
    </row>
    <row r="218" spans="1:7" s="109" customFormat="1" ht="51" hidden="1" outlineLevel="1">
      <c r="A218" s="227" t="str">
        <f t="shared" si="13"/>
        <v>A.9.2.2.1.S.8</v>
      </c>
      <c r="B218" s="99" t="s">
        <v>216</v>
      </c>
      <c r="C218" s="122" t="s">
        <v>1798</v>
      </c>
      <c r="D218" s="123" t="s">
        <v>1640</v>
      </c>
      <c r="E218" s="107">
        <v>1</v>
      </c>
      <c r="F218" s="108"/>
      <c r="G218" s="108">
        <f t="shared" si="14"/>
        <v>0</v>
      </c>
    </row>
    <row r="219" spans="1:7" s="109" customFormat="1" ht="27.75" hidden="1" outlineLevel="1">
      <c r="A219" s="227" t="str">
        <f t="shared" si="13"/>
        <v>A.9.2.2.1.S.9</v>
      </c>
      <c r="B219" s="99" t="s">
        <v>217</v>
      </c>
      <c r="C219" s="122" t="s">
        <v>2163</v>
      </c>
      <c r="D219" s="123" t="s">
        <v>1640</v>
      </c>
      <c r="E219" s="107">
        <v>1</v>
      </c>
      <c r="F219" s="108"/>
      <c r="G219" s="108">
        <f t="shared" si="14"/>
        <v>0</v>
      </c>
    </row>
    <row r="220" spans="1:7" s="109" customFormat="1" ht="30" hidden="1" outlineLevel="1">
      <c r="A220" s="227" t="str">
        <f t="shared" si="13"/>
        <v>A.9.2.2.1.S.10</v>
      </c>
      <c r="B220" s="99" t="s">
        <v>218</v>
      </c>
      <c r="C220" s="122" t="s">
        <v>2171</v>
      </c>
      <c r="D220" s="123" t="s">
        <v>1640</v>
      </c>
      <c r="E220" s="107">
        <v>2</v>
      </c>
      <c r="F220" s="108"/>
      <c r="G220" s="108">
        <f t="shared" si="14"/>
        <v>0</v>
      </c>
    </row>
    <row r="221" spans="1:7" s="109" customFormat="1" ht="38.25" hidden="1" outlineLevel="1">
      <c r="A221" s="227" t="str">
        <f t="shared" si="13"/>
        <v>A.9.2.2.1.S.11</v>
      </c>
      <c r="B221" s="99" t="s">
        <v>219</v>
      </c>
      <c r="C221" s="122" t="s">
        <v>1655</v>
      </c>
      <c r="D221" s="123"/>
      <c r="E221" s="107"/>
      <c r="F221" s="108"/>
      <c r="G221" s="108"/>
    </row>
    <row r="222" spans="1:7" s="109" customFormat="1" ht="15" hidden="1" outlineLevel="1">
      <c r="A222" s="227" t="str">
        <f t="shared" si="13"/>
        <v>A.9.2.2.1.S.11.1</v>
      </c>
      <c r="B222" s="99" t="s">
        <v>298</v>
      </c>
      <c r="C222" s="230" t="s">
        <v>2165</v>
      </c>
      <c r="D222" s="123" t="s">
        <v>1657</v>
      </c>
      <c r="E222" s="107">
        <v>5</v>
      </c>
      <c r="F222" s="108"/>
      <c r="G222" s="108">
        <f aca="true" t="shared" si="15" ref="G222:G239">E222*F222</f>
        <v>0</v>
      </c>
    </row>
    <row r="223" spans="1:7" s="109" customFormat="1" ht="15" hidden="1" outlineLevel="1">
      <c r="A223" s="227" t="str">
        <f t="shared" si="13"/>
        <v>A.9.2.2.1.S.11.2</v>
      </c>
      <c r="B223" s="99" t="s">
        <v>299</v>
      </c>
      <c r="C223" s="230" t="s">
        <v>2172</v>
      </c>
      <c r="D223" s="123" t="s">
        <v>1657</v>
      </c>
      <c r="E223" s="107">
        <v>15</v>
      </c>
      <c r="F223" s="108"/>
      <c r="G223" s="108">
        <f t="shared" si="15"/>
        <v>0</v>
      </c>
    </row>
    <row r="224" spans="1:7" s="109" customFormat="1" ht="15" hidden="1" outlineLevel="1">
      <c r="A224" s="227" t="str">
        <f t="shared" si="13"/>
        <v>A.9.2.2.1.S.11.3</v>
      </c>
      <c r="B224" s="99" t="s">
        <v>387</v>
      </c>
      <c r="C224" s="230" t="s">
        <v>2167</v>
      </c>
      <c r="D224" s="123" t="s">
        <v>1657</v>
      </c>
      <c r="E224" s="107">
        <v>8</v>
      </c>
      <c r="F224" s="108"/>
      <c r="G224" s="108">
        <f t="shared" si="15"/>
        <v>0</v>
      </c>
    </row>
    <row r="225" spans="1:7" s="109" customFormat="1" ht="15" hidden="1" outlineLevel="1">
      <c r="A225" s="227" t="str">
        <f t="shared" si="13"/>
        <v>A.9.2.2.1.S.11.4</v>
      </c>
      <c r="B225" s="99" t="s">
        <v>811</v>
      </c>
      <c r="C225" s="230" t="s">
        <v>2168</v>
      </c>
      <c r="D225" s="123" t="s">
        <v>1657</v>
      </c>
      <c r="E225" s="107">
        <v>10</v>
      </c>
      <c r="F225" s="108"/>
      <c r="G225" s="108">
        <f t="shared" si="15"/>
        <v>0</v>
      </c>
    </row>
    <row r="226" spans="1:7" s="109" customFormat="1" ht="15" hidden="1" outlineLevel="1">
      <c r="A226" s="227" t="str">
        <f t="shared" si="13"/>
        <v>A.9.2.2.1.S.11.5</v>
      </c>
      <c r="B226" s="99" t="s">
        <v>1319</v>
      </c>
      <c r="C226" s="230" t="s">
        <v>2169</v>
      </c>
      <c r="D226" s="123" t="s">
        <v>1657</v>
      </c>
      <c r="E226" s="107">
        <v>3</v>
      </c>
      <c r="F226" s="108"/>
      <c r="G226" s="108">
        <f t="shared" si="15"/>
        <v>0</v>
      </c>
    </row>
    <row r="227" spans="1:7" s="109" customFormat="1" ht="15" hidden="1" outlineLevel="1">
      <c r="A227" s="227" t="str">
        <f t="shared" si="13"/>
        <v>A.9.2.2.1.S.11.6</v>
      </c>
      <c r="B227" s="99" t="s">
        <v>1321</v>
      </c>
      <c r="C227" s="230" t="s">
        <v>2170</v>
      </c>
      <c r="D227" s="123" t="s">
        <v>1657</v>
      </c>
      <c r="E227" s="107">
        <v>15</v>
      </c>
      <c r="F227" s="108"/>
      <c r="G227" s="108">
        <f t="shared" si="15"/>
        <v>0</v>
      </c>
    </row>
    <row r="228" spans="1:7" s="109" customFormat="1" ht="15" hidden="1" outlineLevel="1">
      <c r="A228" s="227" t="str">
        <f t="shared" si="13"/>
        <v>A.9.2.2.1.S.11.7</v>
      </c>
      <c r="B228" s="99" t="s">
        <v>1323</v>
      </c>
      <c r="C228" s="230" t="s">
        <v>1799</v>
      </c>
      <c r="D228" s="123" t="s">
        <v>1657</v>
      </c>
      <c r="E228" s="107">
        <v>15</v>
      </c>
      <c r="F228" s="108"/>
      <c r="G228" s="108">
        <f t="shared" si="15"/>
        <v>0</v>
      </c>
    </row>
    <row r="229" spans="1:7" s="109" customFormat="1" ht="15" hidden="1" outlineLevel="1">
      <c r="A229" s="227" t="str">
        <f t="shared" si="13"/>
        <v>A.9.2.2.1.S.11.8</v>
      </c>
      <c r="B229" s="99" t="s">
        <v>1325</v>
      </c>
      <c r="C229" s="230" t="s">
        <v>1800</v>
      </c>
      <c r="D229" s="123" t="s">
        <v>1657</v>
      </c>
      <c r="E229" s="107">
        <v>3</v>
      </c>
      <c r="F229" s="108"/>
      <c r="G229" s="108">
        <f t="shared" si="15"/>
        <v>0</v>
      </c>
    </row>
    <row r="230" spans="1:7" s="109" customFormat="1" ht="15" hidden="1" outlineLevel="1">
      <c r="A230" s="227" t="str">
        <f t="shared" si="13"/>
        <v>A.9.2.2.1.S.11.9</v>
      </c>
      <c r="B230" s="99" t="s">
        <v>1801</v>
      </c>
      <c r="C230" s="230" t="s">
        <v>1802</v>
      </c>
      <c r="D230" s="123" t="s">
        <v>1657</v>
      </c>
      <c r="E230" s="107">
        <v>8</v>
      </c>
      <c r="F230" s="108"/>
      <c r="G230" s="108">
        <f t="shared" si="15"/>
        <v>0</v>
      </c>
    </row>
    <row r="231" spans="1:7" s="109" customFormat="1" ht="15" hidden="1" outlineLevel="1">
      <c r="A231" s="227" t="str">
        <f t="shared" si="13"/>
        <v>A.9.2.2.1.S.11.10</v>
      </c>
      <c r="B231" s="99" t="s">
        <v>1803</v>
      </c>
      <c r="C231" s="230" t="s">
        <v>1804</v>
      </c>
      <c r="D231" s="123" t="s">
        <v>1657</v>
      </c>
      <c r="E231" s="107">
        <v>3</v>
      </c>
      <c r="F231" s="108"/>
      <c r="G231" s="108">
        <f t="shared" si="15"/>
        <v>0</v>
      </c>
    </row>
    <row r="232" spans="1:7" s="109" customFormat="1" ht="15" hidden="1" outlineLevel="1">
      <c r="A232" s="227" t="str">
        <f t="shared" si="13"/>
        <v>A.9.2.2.1.S.11.11</v>
      </c>
      <c r="B232" s="99" t="s">
        <v>1805</v>
      </c>
      <c r="C232" s="230" t="s">
        <v>1806</v>
      </c>
      <c r="D232" s="123" t="s">
        <v>1657</v>
      </c>
      <c r="E232" s="107">
        <v>6</v>
      </c>
      <c r="F232" s="108"/>
      <c r="G232" s="108">
        <f t="shared" si="15"/>
        <v>0</v>
      </c>
    </row>
    <row r="233" spans="1:7" s="109" customFormat="1" ht="15" hidden="1" outlineLevel="1">
      <c r="A233" s="227" t="str">
        <f t="shared" si="13"/>
        <v>A.9.2.2.1.S.12</v>
      </c>
      <c r="B233" s="99" t="s">
        <v>220</v>
      </c>
      <c r="C233" s="122" t="s">
        <v>1807</v>
      </c>
      <c r="D233" s="123" t="s">
        <v>1657</v>
      </c>
      <c r="E233" s="107">
        <v>5</v>
      </c>
      <c r="F233" s="108"/>
      <c r="G233" s="108">
        <f t="shared" si="15"/>
        <v>0</v>
      </c>
    </row>
    <row r="234" spans="1:7" s="109" customFormat="1" ht="25.5" hidden="1" outlineLevel="1">
      <c r="A234" s="227" t="str">
        <f t="shared" si="13"/>
        <v>A.9.2.2.1.S.13</v>
      </c>
      <c r="B234" s="99" t="s">
        <v>221</v>
      </c>
      <c r="C234" s="122" t="s">
        <v>1663</v>
      </c>
      <c r="D234" s="123" t="s">
        <v>1657</v>
      </c>
      <c r="E234" s="107">
        <v>15</v>
      </c>
      <c r="F234" s="108"/>
      <c r="G234" s="108">
        <f t="shared" si="15"/>
        <v>0</v>
      </c>
    </row>
    <row r="235" spans="1:7" s="109" customFormat="1" ht="25.5" hidden="1" outlineLevel="1">
      <c r="A235" s="227" t="str">
        <f t="shared" si="13"/>
        <v>A.9.2.2.1.S.14</v>
      </c>
      <c r="B235" s="99" t="s">
        <v>222</v>
      </c>
      <c r="C235" s="122" t="s">
        <v>1664</v>
      </c>
      <c r="D235" s="123" t="s">
        <v>1657</v>
      </c>
      <c r="E235" s="107">
        <v>10</v>
      </c>
      <c r="F235" s="108"/>
      <c r="G235" s="108">
        <f t="shared" si="15"/>
        <v>0</v>
      </c>
    </row>
    <row r="236" spans="1:7" s="109" customFormat="1" ht="25.5" hidden="1" outlineLevel="1">
      <c r="A236" s="227" t="str">
        <f t="shared" si="13"/>
        <v>A.9.2.2.1.S.15</v>
      </c>
      <c r="B236" s="99" t="s">
        <v>223</v>
      </c>
      <c r="C236" s="122" t="s">
        <v>1665</v>
      </c>
      <c r="D236" s="123" t="s">
        <v>90</v>
      </c>
      <c r="E236" s="107">
        <v>2</v>
      </c>
      <c r="F236" s="108"/>
      <c r="G236" s="108">
        <f t="shared" si="15"/>
        <v>0</v>
      </c>
    </row>
    <row r="237" spans="1:7" s="109" customFormat="1" ht="68.25" customHeight="1" hidden="1" outlineLevel="1">
      <c r="A237" s="227" t="str">
        <f t="shared" si="13"/>
        <v>A.9.2.2.1.S.16</v>
      </c>
      <c r="B237" s="99" t="s">
        <v>224</v>
      </c>
      <c r="C237" s="122" t="s">
        <v>1808</v>
      </c>
      <c r="D237" s="123" t="s">
        <v>1640</v>
      </c>
      <c r="E237" s="107">
        <v>2</v>
      </c>
      <c r="F237" s="108"/>
      <c r="G237" s="108">
        <f t="shared" si="15"/>
        <v>0</v>
      </c>
    </row>
    <row r="238" spans="1:7" s="109" customFormat="1" ht="25.5" hidden="1" outlineLevel="1">
      <c r="A238" s="227" t="str">
        <f aca="true" t="shared" si="16" ref="A238:A240">""&amp;$B$134&amp;"."&amp;B238&amp;""</f>
        <v>A.9.2.2.1.S.17</v>
      </c>
      <c r="B238" s="99" t="s">
        <v>225</v>
      </c>
      <c r="C238" s="122" t="s">
        <v>1710</v>
      </c>
      <c r="D238" s="123" t="s">
        <v>90</v>
      </c>
      <c r="E238" s="107">
        <v>3</v>
      </c>
      <c r="F238" s="108"/>
      <c r="G238" s="108">
        <f t="shared" si="15"/>
        <v>0</v>
      </c>
    </row>
    <row r="239" spans="1:7" s="109" customFormat="1" ht="25.5" hidden="1" outlineLevel="1">
      <c r="A239" s="227" t="str">
        <f t="shared" si="16"/>
        <v>A.9.2.2.1.S.18</v>
      </c>
      <c r="B239" s="99" t="s">
        <v>259</v>
      </c>
      <c r="C239" s="122" t="s">
        <v>1809</v>
      </c>
      <c r="D239" s="123" t="s">
        <v>1640</v>
      </c>
      <c r="E239" s="107">
        <v>1</v>
      </c>
      <c r="F239" s="108"/>
      <c r="G239" s="108">
        <f t="shared" si="15"/>
        <v>0</v>
      </c>
    </row>
    <row r="240" spans="1:7" s="109" customFormat="1" ht="89.25" hidden="1" outlineLevel="1">
      <c r="A240" s="227" t="str">
        <f t="shared" si="16"/>
        <v>A.9.2.2.1.S.19</v>
      </c>
      <c r="B240" s="99" t="s">
        <v>332</v>
      </c>
      <c r="C240" s="122" t="s">
        <v>2347</v>
      </c>
      <c r="D240" s="123" t="s">
        <v>1640</v>
      </c>
      <c r="E240" s="107">
        <v>1</v>
      </c>
      <c r="F240" s="108"/>
      <c r="G240" s="108">
        <f aca="true" t="shared" si="17" ref="G240">E220*F240</f>
        <v>0</v>
      </c>
    </row>
    <row r="241" spans="1:7" s="97" customFormat="1" ht="15" collapsed="1">
      <c r="A241" s="90" t="str">
        <f>B241</f>
        <v>A.9.2.2.2</v>
      </c>
      <c r="B241" s="91" t="s">
        <v>1821</v>
      </c>
      <c r="C241" s="92" t="s">
        <v>1670</v>
      </c>
      <c r="D241" s="93"/>
      <c r="E241" s="124"/>
      <c r="F241" s="125"/>
      <c r="G241" s="96"/>
    </row>
    <row r="242" spans="1:7" s="109" customFormat="1" ht="25.5" hidden="1" outlineLevel="1">
      <c r="A242" s="227" t="str">
        <f aca="true" t="shared" si="18" ref="A242:A249">""&amp;$B$241&amp;"."&amp;B242&amp;""</f>
        <v>A.9.2.2.2.S.1</v>
      </c>
      <c r="B242" s="99" t="s">
        <v>206</v>
      </c>
      <c r="C242" s="231" t="s">
        <v>1811</v>
      </c>
      <c r="D242" s="128" t="s">
        <v>1657</v>
      </c>
      <c r="E242" s="107">
        <v>60</v>
      </c>
      <c r="F242" s="108"/>
      <c r="G242" s="108">
        <f aca="true" t="shared" si="19" ref="G242:G249">E242*F242</f>
        <v>0</v>
      </c>
    </row>
    <row r="243" spans="1:7" s="109" customFormat="1" ht="38.25" hidden="1" outlineLevel="1">
      <c r="A243" s="227" t="str">
        <f t="shared" si="18"/>
        <v>A.9.2.2.2.S.2</v>
      </c>
      <c r="B243" s="99" t="s">
        <v>207</v>
      </c>
      <c r="C243" s="231" t="s">
        <v>1672</v>
      </c>
      <c r="D243" s="128" t="s">
        <v>1657</v>
      </c>
      <c r="E243" s="107">
        <v>10</v>
      </c>
      <c r="F243" s="108"/>
      <c r="G243" s="108">
        <f t="shared" si="19"/>
        <v>0</v>
      </c>
    </row>
    <row r="244" spans="1:7" s="109" customFormat="1" ht="25.5" hidden="1" outlineLevel="1">
      <c r="A244" s="227" t="str">
        <f t="shared" si="18"/>
        <v>A.9.2.2.2.S.3</v>
      </c>
      <c r="B244" s="99" t="s">
        <v>208</v>
      </c>
      <c r="C244" s="231" t="s">
        <v>1673</v>
      </c>
      <c r="D244" s="128" t="s">
        <v>90</v>
      </c>
      <c r="E244" s="107">
        <v>15</v>
      </c>
      <c r="F244" s="108"/>
      <c r="G244" s="108">
        <f t="shared" si="19"/>
        <v>0</v>
      </c>
    </row>
    <row r="245" spans="1:7" s="109" customFormat="1" ht="25.5" hidden="1" outlineLevel="1">
      <c r="A245" s="227" t="str">
        <f t="shared" si="18"/>
        <v>A.9.2.2.2.S.4</v>
      </c>
      <c r="B245" s="99" t="s">
        <v>209</v>
      </c>
      <c r="C245" s="231" t="s">
        <v>1674</v>
      </c>
      <c r="D245" s="128"/>
      <c r="E245" s="107"/>
      <c r="F245" s="108"/>
      <c r="G245" s="108">
        <f t="shared" si="19"/>
        <v>0</v>
      </c>
    </row>
    <row r="246" spans="1:7" s="109" customFormat="1" ht="15" hidden="1" outlineLevel="1">
      <c r="A246" s="227" t="str">
        <f t="shared" si="18"/>
        <v>A.9.2.2.2.S.4.1</v>
      </c>
      <c r="B246" s="99" t="s">
        <v>240</v>
      </c>
      <c r="C246" s="232" t="s">
        <v>1675</v>
      </c>
      <c r="D246" s="128" t="s">
        <v>1657</v>
      </c>
      <c r="E246" s="107">
        <v>15</v>
      </c>
      <c r="F246" s="108"/>
      <c r="G246" s="108">
        <f t="shared" si="19"/>
        <v>0</v>
      </c>
    </row>
    <row r="247" spans="1:7" s="109" customFormat="1" ht="15" hidden="1" outlineLevel="1">
      <c r="A247" s="227" t="str">
        <f t="shared" si="18"/>
        <v>A.9.2.2.2.S.4.2</v>
      </c>
      <c r="B247" s="99" t="s">
        <v>260</v>
      </c>
      <c r="C247" s="232" t="s">
        <v>1676</v>
      </c>
      <c r="D247" s="128" t="s">
        <v>1657</v>
      </c>
      <c r="E247" s="107">
        <v>10</v>
      </c>
      <c r="F247" s="108"/>
      <c r="G247" s="108">
        <f t="shared" si="19"/>
        <v>0</v>
      </c>
    </row>
    <row r="248" spans="1:7" s="109" customFormat="1" ht="38.25" hidden="1" outlineLevel="1">
      <c r="A248" s="227" t="str">
        <f t="shared" si="18"/>
        <v>A.9.2.2.2.S.5</v>
      </c>
      <c r="B248" s="99" t="s">
        <v>213</v>
      </c>
      <c r="C248" s="231" t="s">
        <v>1677</v>
      </c>
      <c r="D248" s="128" t="s">
        <v>90</v>
      </c>
      <c r="E248" s="107">
        <v>10</v>
      </c>
      <c r="F248" s="108"/>
      <c r="G248" s="108">
        <f t="shared" si="19"/>
        <v>0</v>
      </c>
    </row>
    <row r="249" spans="1:7" s="109" customFormat="1" ht="25.5" hidden="1" outlineLevel="1">
      <c r="A249" s="227" t="str">
        <f t="shared" si="18"/>
        <v>A.9.2.2.2.S.6</v>
      </c>
      <c r="B249" s="99" t="s">
        <v>214</v>
      </c>
      <c r="C249" s="231" t="s">
        <v>1678</v>
      </c>
      <c r="D249" s="128" t="s">
        <v>90</v>
      </c>
      <c r="E249" s="107">
        <v>10</v>
      </c>
      <c r="F249" s="108"/>
      <c r="G249" s="108">
        <f t="shared" si="19"/>
        <v>0</v>
      </c>
    </row>
    <row r="250" spans="1:7" s="97" customFormat="1" ht="15" collapsed="1">
      <c r="A250" s="90" t="str">
        <f>B250</f>
        <v>A.9.2.2.3</v>
      </c>
      <c r="B250" s="91" t="s">
        <v>1822</v>
      </c>
      <c r="C250" s="92" t="s">
        <v>1680</v>
      </c>
      <c r="D250" s="93"/>
      <c r="E250" s="94"/>
      <c r="F250" s="95"/>
      <c r="G250" s="96"/>
    </row>
    <row r="251" spans="1:7" s="109" customFormat="1" ht="77.25" customHeight="1" hidden="1" outlineLevel="1">
      <c r="A251" s="227" t="str">
        <f aca="true" t="shared" si="20" ref="A251:A262">""&amp;$B$250&amp;"."&amp;B251&amp;""</f>
        <v>A.9.2.2.3.S.1</v>
      </c>
      <c r="B251" s="99" t="s">
        <v>206</v>
      </c>
      <c r="C251" s="122" t="s">
        <v>1813</v>
      </c>
      <c r="D251" s="143" t="s">
        <v>1640</v>
      </c>
      <c r="E251" s="107">
        <v>1</v>
      </c>
      <c r="F251" s="108"/>
      <c r="G251" s="108">
        <f aca="true" t="shared" si="21" ref="G251">E251*F251</f>
        <v>0</v>
      </c>
    </row>
    <row r="252" spans="1:7" s="109" customFormat="1" ht="25.5" hidden="1" outlineLevel="1">
      <c r="A252" s="227" t="str">
        <f t="shared" si="20"/>
        <v>A.9.2.2.3.S.2</v>
      </c>
      <c r="B252" s="99" t="s">
        <v>207</v>
      </c>
      <c r="C252" s="122" t="s">
        <v>1814</v>
      </c>
      <c r="D252" s="143"/>
      <c r="E252" s="107"/>
      <c r="F252" s="108"/>
      <c r="G252" s="108"/>
    </row>
    <row r="253" spans="1:7" s="109" customFormat="1" ht="30.75" customHeight="1" hidden="1" outlineLevel="1">
      <c r="A253" s="227" t="str">
        <f t="shared" si="20"/>
        <v>A.9.2.2.3.S.2.1</v>
      </c>
      <c r="B253" s="99" t="s">
        <v>228</v>
      </c>
      <c r="C253" s="207" t="s">
        <v>1683</v>
      </c>
      <c r="D253" s="143" t="s">
        <v>90</v>
      </c>
      <c r="E253" s="107">
        <v>1</v>
      </c>
      <c r="F253" s="108"/>
      <c r="G253" s="108">
        <f aca="true" t="shared" si="22" ref="G253:G262">E253*F253</f>
        <v>0</v>
      </c>
    </row>
    <row r="254" spans="1:7" s="109" customFormat="1" ht="13.5" customHeight="1" hidden="1" outlineLevel="1">
      <c r="A254" s="227" t="str">
        <f t="shared" si="20"/>
        <v>A.9.2.2.3.S.2.2</v>
      </c>
      <c r="B254" s="99" t="s">
        <v>261</v>
      </c>
      <c r="C254" s="207" t="s">
        <v>1815</v>
      </c>
      <c r="D254" s="143" t="s">
        <v>90</v>
      </c>
      <c r="E254" s="107">
        <v>1</v>
      </c>
      <c r="F254" s="108"/>
      <c r="G254" s="108">
        <f t="shared" si="22"/>
        <v>0</v>
      </c>
    </row>
    <row r="255" spans="1:7" s="109" customFormat="1" ht="15" hidden="1" outlineLevel="1">
      <c r="A255" s="227" t="str">
        <f t="shared" si="20"/>
        <v>A.9.2.2.3.S.2.3</v>
      </c>
      <c r="B255" s="99" t="s">
        <v>367</v>
      </c>
      <c r="C255" s="207" t="s">
        <v>1816</v>
      </c>
      <c r="D255" s="143" t="s">
        <v>90</v>
      </c>
      <c r="E255" s="107">
        <v>1</v>
      </c>
      <c r="F255" s="108"/>
      <c r="G255" s="108">
        <f t="shared" si="22"/>
        <v>0</v>
      </c>
    </row>
    <row r="256" spans="1:7" s="109" customFormat="1" ht="15" hidden="1" outlineLevel="1">
      <c r="A256" s="227" t="str">
        <f t="shared" si="20"/>
        <v>A.9.2.2.3.S.2.4</v>
      </c>
      <c r="B256" s="99" t="s">
        <v>400</v>
      </c>
      <c r="C256" s="207" t="s">
        <v>1686</v>
      </c>
      <c r="D256" s="143" t="s">
        <v>90</v>
      </c>
      <c r="E256" s="107">
        <v>1</v>
      </c>
      <c r="F256" s="108"/>
      <c r="G256" s="108">
        <f t="shared" si="22"/>
        <v>0</v>
      </c>
    </row>
    <row r="257" spans="1:7" s="109" customFormat="1" ht="15" hidden="1" outlineLevel="1">
      <c r="A257" s="227" t="str">
        <f t="shared" si="20"/>
        <v>A.9.2.2.3.S.2.5</v>
      </c>
      <c r="B257" s="99" t="s">
        <v>1687</v>
      </c>
      <c r="C257" s="207" t="s">
        <v>1688</v>
      </c>
      <c r="D257" s="143" t="s">
        <v>90</v>
      </c>
      <c r="E257" s="107">
        <v>1</v>
      </c>
      <c r="F257" s="108"/>
      <c r="G257" s="108">
        <f t="shared" si="22"/>
        <v>0</v>
      </c>
    </row>
    <row r="258" spans="1:7" s="109" customFormat="1" ht="25.5" hidden="1" outlineLevel="1">
      <c r="A258" s="227" t="str">
        <f t="shared" si="20"/>
        <v>A.9.2.2.3.S.2.6</v>
      </c>
      <c r="B258" s="99" t="s">
        <v>1689</v>
      </c>
      <c r="C258" s="207" t="s">
        <v>1690</v>
      </c>
      <c r="D258" s="143" t="s">
        <v>90</v>
      </c>
      <c r="E258" s="107">
        <v>1</v>
      </c>
      <c r="F258" s="108"/>
      <c r="G258" s="108">
        <f t="shared" si="22"/>
        <v>0</v>
      </c>
    </row>
    <row r="259" spans="1:7" s="109" customFormat="1" ht="15" hidden="1" outlineLevel="1">
      <c r="A259" s="227" t="str">
        <f t="shared" si="20"/>
        <v>A.9.2.2.3.S.2.7</v>
      </c>
      <c r="B259" s="99" t="s">
        <v>1691</v>
      </c>
      <c r="C259" s="207" t="s">
        <v>1692</v>
      </c>
      <c r="D259" s="143" t="s">
        <v>90</v>
      </c>
      <c r="E259" s="107">
        <v>1</v>
      </c>
      <c r="F259" s="108"/>
      <c r="G259" s="108">
        <f t="shared" si="22"/>
        <v>0</v>
      </c>
    </row>
    <row r="260" spans="1:7" s="109" customFormat="1" ht="15" hidden="1" outlineLevel="1">
      <c r="A260" s="227" t="str">
        <f t="shared" si="20"/>
        <v>A.9.2.2.3.S.3</v>
      </c>
      <c r="B260" s="99" t="s">
        <v>208</v>
      </c>
      <c r="C260" s="122" t="s">
        <v>1693</v>
      </c>
      <c r="D260" s="143" t="s">
        <v>90</v>
      </c>
      <c r="E260" s="107">
        <v>1</v>
      </c>
      <c r="F260" s="108"/>
      <c r="G260" s="108">
        <f t="shared" si="22"/>
        <v>0</v>
      </c>
    </row>
    <row r="261" spans="1:7" s="109" customFormat="1" ht="15" hidden="1" outlineLevel="1">
      <c r="A261" s="227" t="str">
        <f t="shared" si="20"/>
        <v>A.9.2.2.3.S.4</v>
      </c>
      <c r="B261" s="99" t="s">
        <v>209</v>
      </c>
      <c r="C261" s="122" t="s">
        <v>1694</v>
      </c>
      <c r="D261" s="143" t="s">
        <v>90</v>
      </c>
      <c r="E261" s="107">
        <v>1</v>
      </c>
      <c r="F261" s="108"/>
      <c r="G261" s="108">
        <f t="shared" si="22"/>
        <v>0</v>
      </c>
    </row>
    <row r="262" spans="1:7" s="109" customFormat="1" ht="63.75" hidden="1" outlineLevel="1">
      <c r="A262" s="227" t="str">
        <f t="shared" si="20"/>
        <v>A.9.2.2.3.S.5</v>
      </c>
      <c r="B262" s="99" t="s">
        <v>213</v>
      </c>
      <c r="C262" s="122" t="s">
        <v>1695</v>
      </c>
      <c r="D262" s="143" t="s">
        <v>1640</v>
      </c>
      <c r="E262" s="107">
        <v>1</v>
      </c>
      <c r="F262" s="108"/>
      <c r="G262" s="108">
        <f t="shared" si="22"/>
        <v>0</v>
      </c>
    </row>
    <row r="263" spans="1:7" s="214" customFormat="1" ht="15" collapsed="1">
      <c r="A263" s="352"/>
      <c r="B263" s="209"/>
      <c r="C263" s="210"/>
      <c r="D263" s="211"/>
      <c r="E263" s="212"/>
      <c r="F263" s="213"/>
      <c r="G263" s="213"/>
    </row>
    <row r="264" spans="1:7" s="109" customFormat="1" ht="15">
      <c r="A264" s="319"/>
      <c r="B264" s="215"/>
      <c r="C264" s="216"/>
      <c r="D264" s="217"/>
      <c r="E264" s="107"/>
      <c r="F264" s="218"/>
      <c r="G264"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09"/>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A.10.1</v>
      </c>
      <c r="B2" s="358" t="s">
        <v>503</v>
      </c>
      <c r="C2" s="365" t="s">
        <v>2841</v>
      </c>
      <c r="D2" s="359"/>
      <c r="E2" s="360"/>
      <c r="F2" s="361"/>
      <c r="G2" s="362">
        <f>SUM(G3:G409)</f>
        <v>0</v>
      </c>
    </row>
    <row r="3" spans="1:7" s="89" customFormat="1" ht="15" collapsed="1">
      <c r="A3" s="82" t="str">
        <f aca="true" t="shared" si="0" ref="A3:A4">B3</f>
        <v>A.10.1.1</v>
      </c>
      <c r="B3" s="83" t="s">
        <v>1089</v>
      </c>
      <c r="C3" s="84" t="s">
        <v>135</v>
      </c>
      <c r="D3" s="85"/>
      <c r="E3" s="86"/>
      <c r="F3" s="87"/>
      <c r="G3" s="88"/>
    </row>
    <row r="4" spans="1:7" s="97" customFormat="1" ht="15">
      <c r="A4" s="90" t="str">
        <f t="shared" si="0"/>
        <v>A.10.1.1.1</v>
      </c>
      <c r="B4" s="91" t="s">
        <v>1090</v>
      </c>
      <c r="C4" s="92" t="s">
        <v>17</v>
      </c>
      <c r="D4" s="93"/>
      <c r="E4" s="94"/>
      <c r="F4" s="95"/>
      <c r="G4" s="96"/>
    </row>
    <row r="5" spans="1:7" s="104" customFormat="1" ht="15" hidden="1" outlineLevel="1">
      <c r="A5" s="98" t="str">
        <f>""&amp;$B$4&amp;"."&amp;B5&amp;""</f>
        <v>A.10.1.1.1.S.1</v>
      </c>
      <c r="B5" s="99" t="s">
        <v>206</v>
      </c>
      <c r="C5" s="100" t="s">
        <v>193</v>
      </c>
      <c r="D5" s="101"/>
      <c r="E5" s="102"/>
      <c r="F5" s="103"/>
      <c r="G5" s="103"/>
    </row>
    <row r="6" spans="1:7" s="109" customFormat="1" ht="89.25" hidden="1" outlineLevel="1">
      <c r="A6" s="98" t="str">
        <f>""&amp;$B$4&amp;"."&amp;B6&amp;""</f>
        <v>A.10.1.1.1.S.2</v>
      </c>
      <c r="B6" s="99" t="s">
        <v>207</v>
      </c>
      <c r="C6" s="105" t="s">
        <v>3597</v>
      </c>
      <c r="D6" s="106" t="s">
        <v>90</v>
      </c>
      <c r="E6" s="107">
        <v>6</v>
      </c>
      <c r="F6" s="108"/>
      <c r="G6" s="108">
        <f aca="true" t="shared" si="1" ref="G6:G51">E6*F6</f>
        <v>0</v>
      </c>
    </row>
    <row r="7" spans="1:7" s="109" customFormat="1" ht="140.25" hidden="1" outlineLevel="1">
      <c r="A7" s="98" t="str">
        <f>""&amp;$B$4&amp;"."&amp;B7&amp;""</f>
        <v>A.10.1.1.1.S.3</v>
      </c>
      <c r="B7" s="99" t="s">
        <v>208</v>
      </c>
      <c r="C7" s="105" t="s">
        <v>3134</v>
      </c>
      <c r="D7" s="106" t="s">
        <v>90</v>
      </c>
      <c r="E7" s="107">
        <v>6</v>
      </c>
      <c r="F7" s="108"/>
      <c r="G7" s="108">
        <f t="shared" si="1"/>
        <v>0</v>
      </c>
    </row>
    <row r="8" spans="1:7" s="109" customFormat="1" ht="102" hidden="1" outlineLevel="1">
      <c r="A8" s="98" t="str">
        <f aca="true" t="shared" si="2" ref="A8:A26">""&amp;$B$4&amp;"."&amp;B8&amp;""</f>
        <v>A.10.1.1.1.S.4</v>
      </c>
      <c r="B8" s="99" t="s">
        <v>209</v>
      </c>
      <c r="C8" s="105" t="s">
        <v>3135</v>
      </c>
      <c r="D8" s="106" t="s">
        <v>90</v>
      </c>
      <c r="E8" s="107">
        <v>6</v>
      </c>
      <c r="F8" s="108"/>
      <c r="G8" s="108">
        <f t="shared" si="1"/>
        <v>0</v>
      </c>
    </row>
    <row r="9" spans="1:7" s="109" customFormat="1" ht="165.75" hidden="1" outlineLevel="1">
      <c r="A9" s="98" t="str">
        <f t="shared" si="2"/>
        <v>A.10.1.1.1.S.5</v>
      </c>
      <c r="B9" s="99" t="s">
        <v>213</v>
      </c>
      <c r="C9" s="536" t="s">
        <v>3229</v>
      </c>
      <c r="D9" s="106" t="s">
        <v>91</v>
      </c>
      <c r="E9" s="107">
        <v>1</v>
      </c>
      <c r="F9" s="108"/>
      <c r="G9" s="108">
        <f t="shared" si="1"/>
        <v>0</v>
      </c>
    </row>
    <row r="10" spans="1:7" s="109" customFormat="1" ht="165.75" hidden="1" outlineLevel="1">
      <c r="A10" s="98" t="str">
        <f t="shared" si="2"/>
        <v>A.10.1.1.1.S.6</v>
      </c>
      <c r="B10" s="99" t="s">
        <v>214</v>
      </c>
      <c r="C10" s="111" t="s">
        <v>3528</v>
      </c>
      <c r="D10" s="106" t="s">
        <v>91</v>
      </c>
      <c r="E10" s="107">
        <v>1</v>
      </c>
      <c r="F10" s="108"/>
      <c r="G10" s="108">
        <f t="shared" si="1"/>
        <v>0</v>
      </c>
    </row>
    <row r="11" spans="1:7" s="109" customFormat="1" ht="76.5" hidden="1" outlineLevel="1">
      <c r="A11" s="98" t="str">
        <f t="shared" si="2"/>
        <v>A.10.1.1.1.S.7</v>
      </c>
      <c r="B11" s="99" t="s">
        <v>215</v>
      </c>
      <c r="C11" s="111" t="s">
        <v>3529</v>
      </c>
      <c r="D11" s="106" t="s">
        <v>91</v>
      </c>
      <c r="E11" s="107">
        <v>1</v>
      </c>
      <c r="F11" s="108"/>
      <c r="G11" s="108">
        <f t="shared" si="1"/>
        <v>0</v>
      </c>
    </row>
    <row r="12" spans="1:7" s="109" customFormat="1" ht="89.25" hidden="1" outlineLevel="1">
      <c r="A12" s="98" t="str">
        <f t="shared" si="2"/>
        <v>A.10.1.1.1.S.8</v>
      </c>
      <c r="B12" s="99" t="s">
        <v>216</v>
      </c>
      <c r="C12" s="112" t="s">
        <v>175</v>
      </c>
      <c r="D12" s="113"/>
      <c r="E12" s="107"/>
      <c r="F12" s="108"/>
      <c r="G12" s="108"/>
    </row>
    <row r="13" spans="1:7" s="109" customFormat="1" ht="15" hidden="1" outlineLevel="1">
      <c r="A13" s="98" t="str">
        <f t="shared" si="2"/>
        <v>A.10.1.1.1.S.8.1</v>
      </c>
      <c r="B13" s="99" t="s">
        <v>250</v>
      </c>
      <c r="C13" s="112" t="s">
        <v>190</v>
      </c>
      <c r="D13" s="113" t="s">
        <v>22</v>
      </c>
      <c r="E13" s="107">
        <v>1030</v>
      </c>
      <c r="F13" s="108"/>
      <c r="G13" s="108">
        <f aca="true" t="shared" si="3" ref="G13:G15">E13*F13</f>
        <v>0</v>
      </c>
    </row>
    <row r="14" spans="1:7" s="109" customFormat="1" ht="15" hidden="1" outlineLevel="1">
      <c r="A14" s="98" t="str">
        <f t="shared" si="2"/>
        <v>A.10.1.1.1.S.8.2</v>
      </c>
      <c r="B14" s="99" t="s">
        <v>251</v>
      </c>
      <c r="C14" s="112" t="s">
        <v>191</v>
      </c>
      <c r="D14" s="113" t="s">
        <v>22</v>
      </c>
      <c r="E14" s="107">
        <v>410</v>
      </c>
      <c r="F14" s="108"/>
      <c r="G14" s="108">
        <f t="shared" si="3"/>
        <v>0</v>
      </c>
    </row>
    <row r="15" spans="1:7" s="109" customFormat="1" ht="15" hidden="1" outlineLevel="1">
      <c r="A15" s="98" t="str">
        <f t="shared" si="2"/>
        <v>A.10.1.1.1.S.8.3</v>
      </c>
      <c r="B15" s="99" t="s">
        <v>252</v>
      </c>
      <c r="C15" s="112" t="s">
        <v>192</v>
      </c>
      <c r="D15" s="113" t="s">
        <v>22</v>
      </c>
      <c r="E15" s="107">
        <v>490</v>
      </c>
      <c r="F15" s="108"/>
      <c r="G15" s="108">
        <f t="shared" si="3"/>
        <v>0</v>
      </c>
    </row>
    <row r="16" spans="1:7" s="109" customFormat="1" ht="140.25" hidden="1" outlineLevel="1">
      <c r="A16" s="98" t="str">
        <f t="shared" si="2"/>
        <v>A.10.1.1.1.S.9</v>
      </c>
      <c r="B16" s="99" t="s">
        <v>217</v>
      </c>
      <c r="C16" s="537" t="s">
        <v>3230</v>
      </c>
      <c r="D16" s="114" t="s">
        <v>91</v>
      </c>
      <c r="E16" s="107">
        <v>1</v>
      </c>
      <c r="F16" s="108"/>
      <c r="G16" s="108">
        <f t="shared" si="1"/>
        <v>0</v>
      </c>
    </row>
    <row r="17" spans="1:7" s="109" customFormat="1" ht="63.75" hidden="1" outlineLevel="1">
      <c r="A17" s="98" t="str">
        <f t="shared" si="2"/>
        <v>A.10.1.1.1.S.10</v>
      </c>
      <c r="B17" s="99" t="s">
        <v>218</v>
      </c>
      <c r="C17" s="115" t="s">
        <v>92</v>
      </c>
      <c r="D17" s="113" t="s">
        <v>22</v>
      </c>
      <c r="E17" s="107">
        <v>1440</v>
      </c>
      <c r="F17" s="108"/>
      <c r="G17" s="108">
        <f t="shared" si="1"/>
        <v>0</v>
      </c>
    </row>
    <row r="18" spans="1:7" s="109" customFormat="1" ht="63.75" hidden="1" outlineLevel="1">
      <c r="A18" s="98" t="str">
        <f t="shared" si="2"/>
        <v>A.10.1.1.1.S.11</v>
      </c>
      <c r="B18" s="99" t="s">
        <v>219</v>
      </c>
      <c r="C18" s="105" t="s">
        <v>168</v>
      </c>
      <c r="D18" s="114" t="s">
        <v>90</v>
      </c>
      <c r="E18" s="107">
        <v>15</v>
      </c>
      <c r="F18" s="108"/>
      <c r="G18" s="108">
        <f t="shared" si="1"/>
        <v>0</v>
      </c>
    </row>
    <row r="19" spans="1:7" s="109" customFormat="1" ht="63.75" hidden="1" outlineLevel="1">
      <c r="A19" s="98" t="str">
        <f t="shared" si="2"/>
        <v>A.10.1.1.1.S.12</v>
      </c>
      <c r="B19" s="99" t="s">
        <v>220</v>
      </c>
      <c r="C19" s="112" t="s">
        <v>3530</v>
      </c>
      <c r="D19" s="113" t="s">
        <v>22</v>
      </c>
      <c r="E19" s="107">
        <v>2880</v>
      </c>
      <c r="F19" s="108"/>
      <c r="G19" s="108">
        <f t="shared" si="1"/>
        <v>0</v>
      </c>
    </row>
    <row r="20" spans="1:7" s="109" customFormat="1" ht="76.5" hidden="1" outlineLevel="1">
      <c r="A20" s="98" t="str">
        <f t="shared" si="2"/>
        <v>A.10.1.1.1.S.13</v>
      </c>
      <c r="B20" s="99" t="s">
        <v>221</v>
      </c>
      <c r="C20" s="105" t="s">
        <v>174</v>
      </c>
      <c r="D20" s="114"/>
      <c r="E20" s="107"/>
      <c r="F20" s="108"/>
      <c r="G20" s="108"/>
    </row>
    <row r="21" spans="1:7" s="109" customFormat="1" ht="15" hidden="1" outlineLevel="1">
      <c r="A21" s="98" t="str">
        <f t="shared" si="2"/>
        <v>A.10.1.1.1.S.13.1</v>
      </c>
      <c r="B21" s="99" t="s">
        <v>253</v>
      </c>
      <c r="C21" s="105" t="s">
        <v>276</v>
      </c>
      <c r="D21" s="114" t="s">
        <v>90</v>
      </c>
      <c r="E21" s="107">
        <v>32</v>
      </c>
      <c r="F21" s="108"/>
      <c r="G21" s="108">
        <f t="shared" si="1"/>
        <v>0</v>
      </c>
    </row>
    <row r="22" spans="1:7" s="109" customFormat="1" ht="15" hidden="1" outlineLevel="1">
      <c r="A22" s="98" t="str">
        <f t="shared" si="2"/>
        <v>A.10.1.1.1.S.13.2</v>
      </c>
      <c r="B22" s="99" t="s">
        <v>254</v>
      </c>
      <c r="C22" s="105" t="s">
        <v>277</v>
      </c>
      <c r="D22" s="114" t="s">
        <v>90</v>
      </c>
      <c r="E22" s="107">
        <v>11</v>
      </c>
      <c r="F22" s="108"/>
      <c r="G22" s="108">
        <f t="shared" si="1"/>
        <v>0</v>
      </c>
    </row>
    <row r="23" spans="1:7" s="109" customFormat="1" ht="51" hidden="1" outlineLevel="1">
      <c r="A23" s="98" t="str">
        <f t="shared" si="2"/>
        <v>A.10.1.1.1.S.14</v>
      </c>
      <c r="B23" s="99" t="s">
        <v>222</v>
      </c>
      <c r="C23" s="105" t="s">
        <v>411</v>
      </c>
      <c r="D23" s="114" t="s">
        <v>90</v>
      </c>
      <c r="E23" s="107">
        <v>8</v>
      </c>
      <c r="F23" s="108"/>
      <c r="G23" s="108">
        <f t="shared" si="1"/>
        <v>0</v>
      </c>
    </row>
    <row r="24" spans="1:7" s="109" customFormat="1" ht="63.75" hidden="1" outlineLevel="1">
      <c r="A24" s="98" t="str">
        <f t="shared" si="2"/>
        <v>A.10.1.1.1.S.15</v>
      </c>
      <c r="B24" s="99" t="s">
        <v>223</v>
      </c>
      <c r="C24" s="105" t="s">
        <v>3532</v>
      </c>
      <c r="D24" s="114" t="s">
        <v>90</v>
      </c>
      <c r="E24" s="107">
        <v>15</v>
      </c>
      <c r="F24" s="108"/>
      <c r="G24" s="108">
        <f t="shared" si="1"/>
        <v>0</v>
      </c>
    </row>
    <row r="25" spans="1:7" s="109" customFormat="1" ht="76.5" hidden="1" outlineLevel="1">
      <c r="A25" s="98" t="str">
        <f t="shared" si="2"/>
        <v>A.10.1.1.1.S.16</v>
      </c>
      <c r="B25" s="99" t="s">
        <v>224</v>
      </c>
      <c r="C25" s="120" t="s">
        <v>3136</v>
      </c>
      <c r="D25" s="121" t="s">
        <v>91</v>
      </c>
      <c r="E25" s="107">
        <v>1</v>
      </c>
      <c r="F25" s="108"/>
      <c r="G25" s="108">
        <f t="shared" si="1"/>
        <v>0</v>
      </c>
    </row>
    <row r="26" spans="1:7" s="109" customFormat="1" ht="76.5" hidden="1" outlineLevel="1">
      <c r="A26" s="276" t="str">
        <f t="shared" si="2"/>
        <v>A.10.1.1.1.S.17</v>
      </c>
      <c r="B26" s="99" t="s">
        <v>225</v>
      </c>
      <c r="C26" s="234" t="s">
        <v>3261</v>
      </c>
      <c r="D26" s="123" t="s">
        <v>90</v>
      </c>
      <c r="E26" s="107">
        <v>1</v>
      </c>
      <c r="F26" s="108"/>
      <c r="G26" s="108">
        <f t="shared" si="1"/>
        <v>0</v>
      </c>
    </row>
    <row r="27" spans="1:7" s="97" customFormat="1" ht="15" collapsed="1">
      <c r="A27" s="90" t="str">
        <f aca="true" t="shared" si="4" ref="A27">B27</f>
        <v>A.10.1.1.2</v>
      </c>
      <c r="B27" s="91" t="s">
        <v>1091</v>
      </c>
      <c r="C27" s="92" t="s">
        <v>18</v>
      </c>
      <c r="D27" s="93"/>
      <c r="E27" s="124"/>
      <c r="F27" s="125"/>
      <c r="G27" s="96"/>
    </row>
    <row r="28" spans="1:7" s="109" customFormat="1" ht="76.5" hidden="1" outlineLevel="1">
      <c r="A28" s="98" t="str">
        <f>""&amp;$B$27&amp;"."&amp;B28&amp;""</f>
        <v>A.10.1.1.2.S.1</v>
      </c>
      <c r="B28" s="126" t="s">
        <v>206</v>
      </c>
      <c r="C28" s="115" t="s">
        <v>198</v>
      </c>
      <c r="D28" s="113"/>
      <c r="E28" s="107"/>
      <c r="F28" s="108"/>
      <c r="G28" s="108"/>
    </row>
    <row r="29" spans="1:7" s="109" customFormat="1" ht="15" hidden="1" outlineLevel="1">
      <c r="A29" s="98" t="str">
        <f aca="true" t="shared" si="5" ref="A29:A51">""&amp;$B$27&amp;"."&amp;B29&amp;""</f>
        <v>A.10.1.1.2.S.1.1</v>
      </c>
      <c r="B29" s="126" t="s">
        <v>226</v>
      </c>
      <c r="C29" s="115" t="s">
        <v>196</v>
      </c>
      <c r="D29" s="113" t="s">
        <v>22</v>
      </c>
      <c r="E29" s="107">
        <v>5620</v>
      </c>
      <c r="F29" s="108"/>
      <c r="G29" s="108">
        <f aca="true" t="shared" si="6" ref="G29">E29*F29</f>
        <v>0</v>
      </c>
    </row>
    <row r="30" spans="1:7" s="109" customFormat="1" ht="153" hidden="1" outlineLevel="1">
      <c r="A30" s="98" t="str">
        <f t="shared" si="5"/>
        <v>A.10.1.1.2.S.2</v>
      </c>
      <c r="B30" s="277" t="s">
        <v>207</v>
      </c>
      <c r="C30" s="115" t="s">
        <v>425</v>
      </c>
      <c r="D30" s="113"/>
      <c r="E30" s="107"/>
      <c r="F30" s="108"/>
      <c r="G30" s="108"/>
    </row>
    <row r="31" spans="1:7" s="109" customFormat="1" ht="15" hidden="1" outlineLevel="1">
      <c r="A31" s="98" t="str">
        <f t="shared" si="5"/>
        <v>A.10.1.1.2.S.2.1</v>
      </c>
      <c r="B31" s="126" t="s">
        <v>228</v>
      </c>
      <c r="C31" s="115" t="s">
        <v>282</v>
      </c>
      <c r="D31" s="113"/>
      <c r="E31" s="107"/>
      <c r="F31" s="108"/>
      <c r="G31" s="108"/>
    </row>
    <row r="32" spans="1:7" s="109" customFormat="1" ht="15" hidden="1" outlineLevel="1">
      <c r="A32" s="98" t="str">
        <f t="shared" si="5"/>
        <v>A.10.1.1.2.S.2.1.1</v>
      </c>
      <c r="B32" s="126" t="s">
        <v>229</v>
      </c>
      <c r="C32" s="115" t="s">
        <v>194</v>
      </c>
      <c r="D32" s="113" t="s">
        <v>25</v>
      </c>
      <c r="E32" s="107">
        <v>3720</v>
      </c>
      <c r="F32" s="108"/>
      <c r="G32" s="108">
        <f aca="true" t="shared" si="7" ref="G32:G33">E32*F32</f>
        <v>0</v>
      </c>
    </row>
    <row r="33" spans="1:7" s="109" customFormat="1" ht="15" hidden="1" outlineLevel="1">
      <c r="A33" s="98" t="str">
        <f t="shared" si="5"/>
        <v>A.10.1.1.2.S.2.1.2</v>
      </c>
      <c r="B33" s="126" t="s">
        <v>230</v>
      </c>
      <c r="C33" s="115" t="s">
        <v>192</v>
      </c>
      <c r="D33" s="113" t="s">
        <v>25</v>
      </c>
      <c r="E33" s="107">
        <v>490</v>
      </c>
      <c r="F33" s="108"/>
      <c r="G33" s="108">
        <f t="shared" si="7"/>
        <v>0</v>
      </c>
    </row>
    <row r="34" spans="1:7" s="109" customFormat="1" ht="63.75" hidden="1" outlineLevel="1">
      <c r="A34" s="98" t="str">
        <f t="shared" si="5"/>
        <v>A.10.1.1.2.S.3</v>
      </c>
      <c r="B34" s="126" t="s">
        <v>208</v>
      </c>
      <c r="C34" s="127" t="s">
        <v>3535</v>
      </c>
      <c r="D34" s="113" t="s">
        <v>22</v>
      </c>
      <c r="E34" s="107">
        <v>46</v>
      </c>
      <c r="F34" s="108"/>
      <c r="G34" s="108">
        <f t="shared" si="1"/>
        <v>0</v>
      </c>
    </row>
    <row r="35" spans="1:7" s="109" customFormat="1" ht="178.5" hidden="1" outlineLevel="1">
      <c r="A35" s="98" t="str">
        <f t="shared" si="5"/>
        <v>A.10.1.1.2.S.4</v>
      </c>
      <c r="B35" s="126" t="s">
        <v>209</v>
      </c>
      <c r="C35" s="115" t="s">
        <v>427</v>
      </c>
      <c r="D35" s="128" t="s">
        <v>24</v>
      </c>
      <c r="E35" s="107">
        <v>3469</v>
      </c>
      <c r="F35" s="108"/>
      <c r="G35" s="108">
        <f t="shared" si="1"/>
        <v>0</v>
      </c>
    </row>
    <row r="36" spans="1:7" s="109" customFormat="1" ht="76.5" hidden="1" outlineLevel="1">
      <c r="A36" s="98" t="str">
        <f t="shared" si="5"/>
        <v>A.10.1.1.2.S.5</v>
      </c>
      <c r="B36" s="126" t="s">
        <v>213</v>
      </c>
      <c r="C36" s="115" t="s">
        <v>1092</v>
      </c>
      <c r="D36" s="128" t="s">
        <v>24</v>
      </c>
      <c r="E36" s="107">
        <v>296</v>
      </c>
      <c r="F36" s="108"/>
      <c r="G36" s="108">
        <f t="shared" si="1"/>
        <v>0</v>
      </c>
    </row>
    <row r="37" spans="1:7" s="109" customFormat="1" ht="89.25" hidden="1" outlineLevel="1">
      <c r="A37" s="98" t="str">
        <f t="shared" si="5"/>
        <v>A.10.1.1.2.S.6</v>
      </c>
      <c r="B37" s="277" t="s">
        <v>214</v>
      </c>
      <c r="C37" s="129" t="s">
        <v>199</v>
      </c>
      <c r="D37" s="128"/>
      <c r="E37" s="107"/>
      <c r="F37" s="108"/>
      <c r="G37" s="108">
        <f t="shared" si="1"/>
        <v>0</v>
      </c>
    </row>
    <row r="38" spans="1:7" s="109" customFormat="1" ht="15" hidden="1" outlineLevel="1">
      <c r="A38" s="98" t="str">
        <f t="shared" si="5"/>
        <v>A.10.1.1.2.S.6.1</v>
      </c>
      <c r="B38" s="126" t="s">
        <v>319</v>
      </c>
      <c r="C38" s="115" t="s">
        <v>196</v>
      </c>
      <c r="D38" s="128" t="s">
        <v>24</v>
      </c>
      <c r="E38" s="107">
        <v>304</v>
      </c>
      <c r="F38" s="108"/>
      <c r="G38" s="108">
        <f t="shared" si="1"/>
        <v>0</v>
      </c>
    </row>
    <row r="39" spans="1:7" s="109" customFormat="1" ht="51" hidden="1" outlineLevel="1">
      <c r="A39" s="98" t="str">
        <f t="shared" si="5"/>
        <v>A.10.1.1.2.S.7</v>
      </c>
      <c r="B39" s="126" t="s">
        <v>215</v>
      </c>
      <c r="C39" s="112" t="s">
        <v>2845</v>
      </c>
      <c r="D39" s="128" t="s">
        <v>24</v>
      </c>
      <c r="E39" s="107">
        <v>146</v>
      </c>
      <c r="F39" s="108"/>
      <c r="G39" s="108">
        <f t="shared" si="1"/>
        <v>0</v>
      </c>
    </row>
    <row r="40" spans="1:7" s="109" customFormat="1" ht="51" hidden="1" outlineLevel="1">
      <c r="A40" s="98" t="str">
        <f t="shared" si="5"/>
        <v>A.10.1.1.2.S.8</v>
      </c>
      <c r="B40" s="126" t="s">
        <v>216</v>
      </c>
      <c r="C40" s="127" t="s">
        <v>3137</v>
      </c>
      <c r="D40" s="128" t="s">
        <v>24</v>
      </c>
      <c r="E40" s="107">
        <v>827</v>
      </c>
      <c r="F40" s="108"/>
      <c r="G40" s="108">
        <f t="shared" si="1"/>
        <v>0</v>
      </c>
    </row>
    <row r="41" spans="1:7" s="109" customFormat="1" ht="63.75" hidden="1" outlineLevel="1">
      <c r="A41" s="98" t="str">
        <f t="shared" si="5"/>
        <v>A.10.1.1.2.S.9</v>
      </c>
      <c r="B41" s="126" t="s">
        <v>217</v>
      </c>
      <c r="C41" s="112" t="s">
        <v>2861</v>
      </c>
      <c r="D41" s="128" t="s">
        <v>24</v>
      </c>
      <c r="E41" s="107">
        <v>20</v>
      </c>
      <c r="F41" s="108"/>
      <c r="G41" s="108">
        <f t="shared" si="1"/>
        <v>0</v>
      </c>
    </row>
    <row r="42" spans="1:7" s="109" customFormat="1" ht="89.25" hidden="1" outlineLevel="1">
      <c r="A42" s="98" t="str">
        <f t="shared" si="5"/>
        <v>A.10.1.1.2.S.10</v>
      </c>
      <c r="B42" s="126" t="s">
        <v>218</v>
      </c>
      <c r="C42" s="129" t="s">
        <v>3556</v>
      </c>
      <c r="D42" s="128"/>
      <c r="E42" s="278"/>
      <c r="F42" s="108"/>
      <c r="G42" s="108"/>
    </row>
    <row r="43" spans="1:7" s="109" customFormat="1" ht="15" hidden="1" outlineLevel="1">
      <c r="A43" s="98" t="str">
        <f t="shared" si="5"/>
        <v>A.10.1.1.2.S.10.1</v>
      </c>
      <c r="B43" s="126" t="s">
        <v>312</v>
      </c>
      <c r="C43" s="112" t="s">
        <v>176</v>
      </c>
      <c r="D43" s="128" t="s">
        <v>24</v>
      </c>
      <c r="E43" s="107">
        <v>1646</v>
      </c>
      <c r="F43" s="108"/>
      <c r="G43" s="108">
        <f t="shared" si="1"/>
        <v>0</v>
      </c>
    </row>
    <row r="44" spans="1:7" s="109" customFormat="1" ht="76.5" hidden="1" outlineLevel="1">
      <c r="A44" s="98" t="str">
        <f t="shared" si="5"/>
        <v>A.10.1.1.2.S.11</v>
      </c>
      <c r="B44" s="277" t="s">
        <v>219</v>
      </c>
      <c r="C44" s="112" t="s">
        <v>2896</v>
      </c>
      <c r="D44" s="128" t="s">
        <v>24</v>
      </c>
      <c r="E44" s="107">
        <v>10</v>
      </c>
      <c r="F44" s="108"/>
      <c r="G44" s="108">
        <f t="shared" si="1"/>
        <v>0</v>
      </c>
    </row>
    <row r="45" spans="1:7" s="109" customFormat="1" ht="114.75" hidden="1" outlineLevel="1">
      <c r="A45" s="98" t="str">
        <f t="shared" si="5"/>
        <v>A.10.1.1.2.S.12</v>
      </c>
      <c r="B45" s="126" t="s">
        <v>220</v>
      </c>
      <c r="C45" s="112" t="s">
        <v>3560</v>
      </c>
      <c r="D45" s="128"/>
      <c r="E45" s="130"/>
      <c r="F45" s="108"/>
      <c r="G45" s="108"/>
    </row>
    <row r="46" spans="1:7" s="109" customFormat="1" ht="15" hidden="1" outlineLevel="1">
      <c r="A46" s="98" t="str">
        <f t="shared" si="5"/>
        <v>A.10.1.1.2.S.12.1</v>
      </c>
      <c r="B46" s="277" t="s">
        <v>300</v>
      </c>
      <c r="C46" s="112" t="s">
        <v>170</v>
      </c>
      <c r="D46" s="128" t="s">
        <v>24</v>
      </c>
      <c r="E46" s="107">
        <v>990</v>
      </c>
      <c r="F46" s="108"/>
      <c r="G46" s="108">
        <f t="shared" si="1"/>
        <v>0</v>
      </c>
    </row>
    <row r="47" spans="1:7" s="109" customFormat="1" ht="76.5" hidden="1" outlineLevel="1">
      <c r="A47" s="98" t="str">
        <f t="shared" si="5"/>
        <v>A.10.1.1.2.S.13</v>
      </c>
      <c r="B47" s="126" t="s">
        <v>221</v>
      </c>
      <c r="C47" s="122" t="s">
        <v>409</v>
      </c>
      <c r="D47" s="123" t="s">
        <v>24</v>
      </c>
      <c r="E47" s="107">
        <v>40</v>
      </c>
      <c r="F47" s="108"/>
      <c r="G47" s="108">
        <f t="shared" si="1"/>
        <v>0</v>
      </c>
    </row>
    <row r="48" spans="1:7" s="109" customFormat="1" ht="76.5" hidden="1" outlineLevel="1">
      <c r="A48" s="98" t="str">
        <f t="shared" si="5"/>
        <v>A.10.1.1.2.S.14</v>
      </c>
      <c r="B48" s="126" t="s">
        <v>222</v>
      </c>
      <c r="C48" s="112" t="s">
        <v>3538</v>
      </c>
      <c r="D48" s="128" t="s">
        <v>24</v>
      </c>
      <c r="E48" s="107">
        <v>16</v>
      </c>
      <c r="F48" s="108"/>
      <c r="G48" s="108">
        <f t="shared" si="1"/>
        <v>0</v>
      </c>
    </row>
    <row r="49" spans="1:7" s="109" customFormat="1" ht="51" hidden="1" outlineLevel="1">
      <c r="A49" s="98" t="str">
        <f t="shared" si="5"/>
        <v>A.10.1.1.2.S.15</v>
      </c>
      <c r="B49" s="126" t="s">
        <v>223</v>
      </c>
      <c r="C49" s="129" t="s">
        <v>212</v>
      </c>
      <c r="D49" s="128" t="s">
        <v>25</v>
      </c>
      <c r="E49" s="107">
        <v>40</v>
      </c>
      <c r="F49" s="108"/>
      <c r="G49" s="108">
        <f t="shared" si="1"/>
        <v>0</v>
      </c>
    </row>
    <row r="50" spans="1:7" s="109" customFormat="1" ht="63.75" hidden="1" outlineLevel="1">
      <c r="A50" s="98" t="str">
        <f t="shared" si="5"/>
        <v>A.10.1.1.2.S.16</v>
      </c>
      <c r="B50" s="126" t="s">
        <v>224</v>
      </c>
      <c r="C50" s="129" t="s">
        <v>179</v>
      </c>
      <c r="D50" s="128" t="s">
        <v>25</v>
      </c>
      <c r="E50" s="107">
        <v>40</v>
      </c>
      <c r="F50" s="108"/>
      <c r="G50" s="108">
        <f t="shared" si="1"/>
        <v>0</v>
      </c>
    </row>
    <row r="51" spans="1:7" s="109" customFormat="1" ht="153" hidden="1" outlineLevel="1">
      <c r="A51" s="98" t="str">
        <f t="shared" si="5"/>
        <v>A.10.1.1.2.S.17</v>
      </c>
      <c r="B51" s="126" t="s">
        <v>225</v>
      </c>
      <c r="C51" s="129" t="s">
        <v>211</v>
      </c>
      <c r="D51" s="128" t="s">
        <v>24</v>
      </c>
      <c r="E51" s="107">
        <v>4129</v>
      </c>
      <c r="F51" s="131"/>
      <c r="G51" s="108">
        <f t="shared" si="1"/>
        <v>0</v>
      </c>
    </row>
    <row r="52" spans="1:7" s="97" customFormat="1" ht="15" collapsed="1">
      <c r="A52" s="90" t="str">
        <f aca="true" t="shared" si="8" ref="A52">B52</f>
        <v>A.10.1.1.3</v>
      </c>
      <c r="B52" s="91" t="s">
        <v>1093</v>
      </c>
      <c r="C52" s="92" t="s">
        <v>19</v>
      </c>
      <c r="D52" s="93"/>
      <c r="E52" s="94"/>
      <c r="F52" s="95"/>
      <c r="G52" s="96"/>
    </row>
    <row r="53" spans="1:7" s="109" customFormat="1" ht="178.5" hidden="1" outlineLevel="1">
      <c r="A53" s="98" t="str">
        <f>""&amp;$B$52&amp;"."&amp;B53&amp;""</f>
        <v>A.10.1.1.3.S.1</v>
      </c>
      <c r="B53" s="126" t="s">
        <v>206</v>
      </c>
      <c r="C53" s="120" t="s">
        <v>3118</v>
      </c>
      <c r="D53" s="119"/>
      <c r="E53" s="132"/>
      <c r="F53" s="108"/>
      <c r="G53" s="108"/>
    </row>
    <row r="54" spans="1:7" s="109" customFormat="1" ht="15" hidden="1" outlineLevel="1">
      <c r="A54" s="98" t="str">
        <f aca="true" t="shared" si="9" ref="A54:A66">""&amp;$B$52&amp;"."&amp;B54&amp;""</f>
        <v>A.10.1.1.3.S.1.1</v>
      </c>
      <c r="B54" s="126" t="s">
        <v>226</v>
      </c>
      <c r="C54" s="120" t="s">
        <v>452</v>
      </c>
      <c r="D54" s="119"/>
      <c r="E54" s="132"/>
      <c r="F54" s="108"/>
      <c r="G54" s="108"/>
    </row>
    <row r="55" spans="1:7" s="109" customFormat="1" ht="25.5" hidden="1" outlineLevel="1">
      <c r="A55" s="98" t="str">
        <f t="shared" si="9"/>
        <v>A.10.1.1.3.S.1.1.1</v>
      </c>
      <c r="B55" s="126" t="s">
        <v>237</v>
      </c>
      <c r="C55" s="112" t="s">
        <v>417</v>
      </c>
      <c r="D55" s="119" t="s">
        <v>90</v>
      </c>
      <c r="E55" s="107">
        <v>5</v>
      </c>
      <c r="F55" s="108"/>
      <c r="G55" s="108">
        <f aca="true" t="shared" si="10" ref="G55:G56">E55*F55</f>
        <v>0</v>
      </c>
    </row>
    <row r="56" spans="1:7" s="109" customFormat="1" ht="38.25" hidden="1" outlineLevel="1">
      <c r="A56" s="98" t="str">
        <f t="shared" si="9"/>
        <v>A.10.1.1.3.S.1.1.2</v>
      </c>
      <c r="B56" s="126" t="s">
        <v>238</v>
      </c>
      <c r="C56" s="112" t="s">
        <v>421</v>
      </c>
      <c r="D56" s="119" t="s">
        <v>90</v>
      </c>
      <c r="E56" s="107">
        <v>4</v>
      </c>
      <c r="F56" s="108"/>
      <c r="G56" s="108">
        <f t="shared" si="10"/>
        <v>0</v>
      </c>
    </row>
    <row r="57" spans="1:7" s="109" customFormat="1" ht="216.75" hidden="1" outlineLevel="1">
      <c r="A57" s="98" t="str">
        <f t="shared" si="9"/>
        <v>A.10.1.1.3.S.2</v>
      </c>
      <c r="B57" s="126" t="s">
        <v>207</v>
      </c>
      <c r="C57" s="368" t="s">
        <v>3117</v>
      </c>
      <c r="D57" s="119"/>
      <c r="E57" s="107"/>
      <c r="F57" s="108"/>
      <c r="G57" s="108"/>
    </row>
    <row r="58" spans="1:7" s="109" customFormat="1" ht="15" hidden="1" outlineLevel="1">
      <c r="A58" s="98" t="str">
        <f t="shared" si="9"/>
        <v>A.10.1.1.3.S.2.1</v>
      </c>
      <c r="B58" s="126" t="s">
        <v>228</v>
      </c>
      <c r="C58" s="120" t="s">
        <v>422</v>
      </c>
      <c r="D58" s="119"/>
      <c r="E58" s="107"/>
      <c r="F58" s="108"/>
      <c r="G58" s="108"/>
    </row>
    <row r="59" spans="1:7" s="109" customFormat="1" ht="15" hidden="1" outlineLevel="1">
      <c r="A59" s="276" t="str">
        <f t="shared" si="9"/>
        <v>A.10.1.1.3.S.2.1.1</v>
      </c>
      <c r="B59" s="277" t="s">
        <v>229</v>
      </c>
      <c r="C59" s="133" t="s">
        <v>1094</v>
      </c>
      <c r="D59" s="119" t="s">
        <v>90</v>
      </c>
      <c r="E59" s="107">
        <v>1</v>
      </c>
      <c r="F59" s="108"/>
      <c r="G59" s="108">
        <f aca="true" t="shared" si="11" ref="G59">E59*F59</f>
        <v>0</v>
      </c>
    </row>
    <row r="60" spans="1:7" s="109" customFormat="1" ht="76.5" hidden="1" outlineLevel="1">
      <c r="A60" s="98" t="str">
        <f t="shared" si="9"/>
        <v>A.10.1.1.3.S.3</v>
      </c>
      <c r="B60" s="126" t="s">
        <v>208</v>
      </c>
      <c r="C60" s="112" t="s">
        <v>3458</v>
      </c>
      <c r="D60" s="113"/>
      <c r="E60" s="107"/>
      <c r="F60" s="108"/>
      <c r="G60" s="108"/>
    </row>
    <row r="61" spans="1:7" s="109" customFormat="1" ht="15" hidden="1" outlineLevel="1">
      <c r="A61" s="98" t="str">
        <f t="shared" si="9"/>
        <v>A.10.1.1.3.S.3.2</v>
      </c>
      <c r="B61" s="277" t="s">
        <v>245</v>
      </c>
      <c r="C61" s="112" t="s">
        <v>289</v>
      </c>
      <c r="D61" s="119" t="s">
        <v>90</v>
      </c>
      <c r="E61" s="107">
        <v>49</v>
      </c>
      <c r="F61" s="108"/>
      <c r="G61" s="108">
        <f aca="true" t="shared" si="12" ref="G61:G66">E61*F61</f>
        <v>0</v>
      </c>
    </row>
    <row r="62" spans="1:7" s="109" customFormat="1" ht="38.25" hidden="1" outlineLevel="1">
      <c r="A62" s="98" t="str">
        <f t="shared" si="9"/>
        <v>A.10.1.1.3.S.4</v>
      </c>
      <c r="B62" s="126" t="s">
        <v>209</v>
      </c>
      <c r="C62" s="120" t="s">
        <v>2884</v>
      </c>
      <c r="D62" s="134" t="s">
        <v>24</v>
      </c>
      <c r="E62" s="107">
        <v>20</v>
      </c>
      <c r="F62" s="108"/>
      <c r="G62" s="108">
        <f>E62*F62</f>
        <v>0</v>
      </c>
    </row>
    <row r="63" spans="1:7" s="109" customFormat="1" ht="76.5" hidden="1" outlineLevel="1">
      <c r="A63" s="98" t="str">
        <f t="shared" si="9"/>
        <v>A.10.1.1.3.S.5</v>
      </c>
      <c r="B63" s="126" t="s">
        <v>213</v>
      </c>
      <c r="C63" s="127" t="s">
        <v>412</v>
      </c>
      <c r="D63" s="135" t="s">
        <v>90</v>
      </c>
      <c r="E63" s="107">
        <v>13</v>
      </c>
      <c r="F63" s="108"/>
      <c r="G63" s="108">
        <f t="shared" si="12"/>
        <v>0</v>
      </c>
    </row>
    <row r="64" spans="1:7" s="109" customFormat="1" ht="76.5" hidden="1" outlineLevel="1">
      <c r="A64" s="98" t="str">
        <f t="shared" si="9"/>
        <v>A.10.1.1.3.S.6</v>
      </c>
      <c r="B64" s="126" t="s">
        <v>214</v>
      </c>
      <c r="C64" s="120" t="s">
        <v>169</v>
      </c>
      <c r="D64" s="119" t="s">
        <v>91</v>
      </c>
      <c r="E64" s="107">
        <v>3</v>
      </c>
      <c r="F64" s="108"/>
      <c r="G64" s="108">
        <f t="shared" si="12"/>
        <v>0</v>
      </c>
    </row>
    <row r="65" spans="1:7" s="109" customFormat="1" ht="89.25" hidden="1" outlineLevel="1">
      <c r="A65" s="98" t="str">
        <f t="shared" si="9"/>
        <v>A.10.1.1.3.S.7</v>
      </c>
      <c r="B65" s="277" t="s">
        <v>215</v>
      </c>
      <c r="C65" s="127" t="s">
        <v>3541</v>
      </c>
      <c r="D65" s="113"/>
      <c r="E65" s="107"/>
      <c r="F65" s="108"/>
      <c r="G65" s="108"/>
    </row>
    <row r="66" spans="1:7" s="109" customFormat="1" ht="15" hidden="1" outlineLevel="1">
      <c r="A66" s="98" t="str">
        <f t="shared" si="9"/>
        <v>A.10.1.1.3.S.7.1</v>
      </c>
      <c r="B66" s="126" t="s">
        <v>364</v>
      </c>
      <c r="C66" s="133" t="s">
        <v>3543</v>
      </c>
      <c r="D66" s="113" t="s">
        <v>22</v>
      </c>
      <c r="E66" s="107">
        <v>25</v>
      </c>
      <c r="F66" s="108"/>
      <c r="G66" s="108">
        <f t="shared" si="12"/>
        <v>0</v>
      </c>
    </row>
    <row r="67" spans="1:7" s="97" customFormat="1" ht="15" collapsed="1">
      <c r="A67" s="90" t="str">
        <f aca="true" t="shared" si="13" ref="A67">B67</f>
        <v>A.10.1.1.4</v>
      </c>
      <c r="B67" s="91" t="s">
        <v>1095</v>
      </c>
      <c r="C67" s="92" t="s">
        <v>20</v>
      </c>
      <c r="D67" s="93"/>
      <c r="E67" s="124"/>
      <c r="F67" s="125"/>
      <c r="G67" s="96"/>
    </row>
    <row r="68" spans="1:7" s="109" customFormat="1" ht="127.5" hidden="1" outlineLevel="1">
      <c r="A68" s="98" t="str">
        <f aca="true" t="shared" si="14" ref="A68:A69">""&amp;$B$67&amp;"."&amp;B68&amp;""</f>
        <v>A.10.1.1.4.S.1</v>
      </c>
      <c r="B68" s="126" t="s">
        <v>206</v>
      </c>
      <c r="C68" s="112" t="s">
        <v>2890</v>
      </c>
      <c r="D68" s="128"/>
      <c r="E68" s="107"/>
      <c r="F68" s="108"/>
      <c r="G68" s="108"/>
    </row>
    <row r="69" spans="1:7" s="109" customFormat="1" ht="25.5" hidden="1" outlineLevel="1">
      <c r="A69" s="98" t="str">
        <f t="shared" si="14"/>
        <v>A.10.1.1.4.S.1.1</v>
      </c>
      <c r="B69" s="277" t="s">
        <v>226</v>
      </c>
      <c r="C69" s="112" t="s">
        <v>432</v>
      </c>
      <c r="D69" s="128" t="s">
        <v>25</v>
      </c>
      <c r="E69" s="107">
        <v>3720</v>
      </c>
      <c r="F69" s="108"/>
      <c r="G69" s="108">
        <f aca="true" t="shared" si="15" ref="G69">E69*F69</f>
        <v>0</v>
      </c>
    </row>
    <row r="70" spans="1:7" s="97" customFormat="1" ht="15" collapsed="1">
      <c r="A70" s="90" t="str">
        <f aca="true" t="shared" si="16" ref="A70">B70</f>
        <v>A.10.1.1.5</v>
      </c>
      <c r="B70" s="91" t="s">
        <v>1096</v>
      </c>
      <c r="C70" s="92" t="s">
        <v>2835</v>
      </c>
      <c r="D70" s="93"/>
      <c r="E70" s="94"/>
      <c r="F70" s="95"/>
      <c r="G70" s="96"/>
    </row>
    <row r="71" spans="1:7" s="109" customFormat="1" ht="63.75" hidden="1" outlineLevel="1">
      <c r="A71" s="98" t="str">
        <f aca="true" t="shared" si="17" ref="A71:A126">""&amp;$B$70&amp;"."&amp;B71&amp;""</f>
        <v>A.10.1.1.5.S.1</v>
      </c>
      <c r="B71" s="139" t="s">
        <v>206</v>
      </c>
      <c r="C71" s="140" t="s">
        <v>438</v>
      </c>
      <c r="D71" s="113"/>
      <c r="E71" s="132"/>
      <c r="F71" s="108"/>
      <c r="G71" s="108"/>
    </row>
    <row r="72" spans="1:7" s="109" customFormat="1" ht="127.5" hidden="1" outlineLevel="1">
      <c r="A72" s="98" t="str">
        <f t="shared" si="17"/>
        <v>A.10.1.1.5.S.2</v>
      </c>
      <c r="B72" s="139" t="s">
        <v>207</v>
      </c>
      <c r="C72" s="112" t="s">
        <v>3509</v>
      </c>
      <c r="D72" s="113"/>
      <c r="E72" s="132"/>
      <c r="F72" s="108"/>
      <c r="G72" s="108"/>
    </row>
    <row r="73" spans="1:7" s="109" customFormat="1" ht="15" hidden="1" outlineLevel="1">
      <c r="A73" s="98" t="str">
        <f t="shared" si="17"/>
        <v>A.10.1.1.5.S.2.1</v>
      </c>
      <c r="B73" s="139" t="s">
        <v>228</v>
      </c>
      <c r="C73" s="112" t="s">
        <v>133</v>
      </c>
      <c r="D73" s="119" t="s">
        <v>90</v>
      </c>
      <c r="E73" s="107">
        <v>39</v>
      </c>
      <c r="F73" s="108"/>
      <c r="G73" s="108">
        <f aca="true" t="shared" si="18" ref="G73:G76">E73*F73</f>
        <v>0</v>
      </c>
    </row>
    <row r="74" spans="1:7" s="109" customFormat="1" ht="102" hidden="1" outlineLevel="1">
      <c r="A74" s="98" t="str">
        <f t="shared" si="17"/>
        <v>A.10.1.1.5.S.3</v>
      </c>
      <c r="B74" s="139" t="s">
        <v>208</v>
      </c>
      <c r="C74" s="112" t="s">
        <v>3486</v>
      </c>
      <c r="D74" s="113"/>
      <c r="E74" s="107"/>
      <c r="F74" s="108"/>
      <c r="G74" s="108"/>
    </row>
    <row r="75" spans="1:7" s="109" customFormat="1" ht="15" hidden="1" outlineLevel="1">
      <c r="A75" s="98" t="str">
        <f t="shared" si="17"/>
        <v>A.10.1.1.5.S.3.1</v>
      </c>
      <c r="B75" s="139" t="s">
        <v>244</v>
      </c>
      <c r="C75" s="141" t="s">
        <v>267</v>
      </c>
      <c r="D75" s="123" t="s">
        <v>22</v>
      </c>
      <c r="E75" s="107">
        <v>786</v>
      </c>
      <c r="F75" s="108"/>
      <c r="G75" s="108">
        <f t="shared" si="18"/>
        <v>0</v>
      </c>
    </row>
    <row r="76" spans="1:7" s="109" customFormat="1" ht="15" hidden="1" outlineLevel="1">
      <c r="A76" s="98" t="str">
        <f t="shared" si="17"/>
        <v>A.10.1.1.5.S.3.2</v>
      </c>
      <c r="B76" s="279" t="s">
        <v>245</v>
      </c>
      <c r="C76" s="141" t="s">
        <v>232</v>
      </c>
      <c r="D76" s="123" t="s">
        <v>22</v>
      </c>
      <c r="E76" s="107">
        <v>252</v>
      </c>
      <c r="F76" s="108"/>
      <c r="G76" s="108">
        <f t="shared" si="18"/>
        <v>0</v>
      </c>
    </row>
    <row r="77" spans="1:7" s="109" customFormat="1" ht="153" hidden="1" outlineLevel="1">
      <c r="A77" s="98" t="str">
        <f t="shared" si="17"/>
        <v>A.10.1.1.5.S.4</v>
      </c>
      <c r="B77" s="139" t="s">
        <v>209</v>
      </c>
      <c r="C77" s="142" t="s">
        <v>2943</v>
      </c>
      <c r="D77" s="143"/>
      <c r="E77" s="107"/>
      <c r="F77" s="108"/>
      <c r="G77" s="108"/>
    </row>
    <row r="78" spans="1:7" s="109" customFormat="1" ht="15" hidden="1" outlineLevel="1">
      <c r="A78" s="98" t="str">
        <f t="shared" si="17"/>
        <v>A.10.1.1.5.S.4.1</v>
      </c>
      <c r="B78" s="139" t="s">
        <v>240</v>
      </c>
      <c r="C78" s="144" t="s">
        <v>105</v>
      </c>
      <c r="D78" s="143"/>
      <c r="E78" s="107"/>
      <c r="F78" s="108"/>
      <c r="G78" s="108"/>
    </row>
    <row r="79" spans="1:7" s="109" customFormat="1" ht="15" hidden="1" outlineLevel="1">
      <c r="A79" s="98" t="str">
        <f t="shared" si="17"/>
        <v>A.10.1.1.5.S.4.1.1</v>
      </c>
      <c r="B79" s="139" t="s">
        <v>241</v>
      </c>
      <c r="C79" s="142" t="s">
        <v>112</v>
      </c>
      <c r="D79" s="143" t="s">
        <v>22</v>
      </c>
      <c r="E79" s="107">
        <v>414</v>
      </c>
      <c r="F79" s="108"/>
      <c r="G79" s="108">
        <f aca="true" t="shared" si="19" ref="G79">E79*F79</f>
        <v>0</v>
      </c>
    </row>
    <row r="80" spans="1:7" s="109" customFormat="1" ht="76.5" hidden="1" outlineLevel="1">
      <c r="A80" s="98" t="str">
        <f t="shared" si="17"/>
        <v>A.10.1.1.5.S.5</v>
      </c>
      <c r="B80" s="139" t="s">
        <v>213</v>
      </c>
      <c r="C80" s="142" t="s">
        <v>2944</v>
      </c>
      <c r="D80" s="143"/>
      <c r="E80" s="107"/>
      <c r="F80" s="108"/>
      <c r="G80" s="108"/>
    </row>
    <row r="81" spans="1:7" s="109" customFormat="1" ht="15" hidden="1" outlineLevel="1">
      <c r="A81" s="98" t="str">
        <f t="shared" si="17"/>
        <v>A.10.1.1.5.S.5.1</v>
      </c>
      <c r="B81" s="139" t="s">
        <v>315</v>
      </c>
      <c r="C81" s="144" t="s">
        <v>105</v>
      </c>
      <c r="D81" s="143"/>
      <c r="E81" s="107"/>
      <c r="F81" s="108"/>
      <c r="G81" s="108"/>
    </row>
    <row r="82" spans="1:7" s="109" customFormat="1" ht="15" hidden="1" outlineLevel="1">
      <c r="A82" s="98" t="str">
        <f t="shared" si="17"/>
        <v>A.10.1.1.5.S.5.1.1</v>
      </c>
      <c r="B82" s="139" t="s">
        <v>330</v>
      </c>
      <c r="C82" s="145" t="s">
        <v>107</v>
      </c>
      <c r="D82" s="142"/>
      <c r="E82" s="107"/>
      <c r="F82" s="108"/>
      <c r="G82" s="108"/>
    </row>
    <row r="83" spans="1:7" s="109" customFormat="1" ht="15" hidden="1" outlineLevel="1">
      <c r="A83" s="98" t="str">
        <f t="shared" si="17"/>
        <v>A.10.1.1.5.S.5.1.1.1</v>
      </c>
      <c r="B83" s="139" t="s">
        <v>1097</v>
      </c>
      <c r="C83" s="142" t="s">
        <v>109</v>
      </c>
      <c r="D83" s="143" t="s">
        <v>90</v>
      </c>
      <c r="E83" s="107">
        <v>3</v>
      </c>
      <c r="F83" s="108"/>
      <c r="G83" s="108">
        <f aca="true" t="shared" si="20" ref="G83:G85">E83*F83</f>
        <v>0</v>
      </c>
    </row>
    <row r="84" spans="1:7" s="109" customFormat="1" ht="15" hidden="1" outlineLevel="1">
      <c r="A84" s="98" t="str">
        <f t="shared" si="17"/>
        <v>A.10.1.1.5.S.5.1.2</v>
      </c>
      <c r="B84" s="139" t="s">
        <v>331</v>
      </c>
      <c r="C84" s="145" t="s">
        <v>111</v>
      </c>
      <c r="D84" s="143"/>
      <c r="E84" s="107"/>
      <c r="F84" s="108"/>
      <c r="G84" s="108"/>
    </row>
    <row r="85" spans="1:7" s="109" customFormat="1" ht="15" hidden="1" outlineLevel="1">
      <c r="A85" s="98" t="str">
        <f t="shared" si="17"/>
        <v>A.10.1.1.5.S.5.1.2.1</v>
      </c>
      <c r="B85" s="139" t="s">
        <v>1098</v>
      </c>
      <c r="C85" s="142" t="s">
        <v>109</v>
      </c>
      <c r="D85" s="143" t="s">
        <v>90</v>
      </c>
      <c r="E85" s="107">
        <v>6</v>
      </c>
      <c r="F85" s="108"/>
      <c r="G85" s="108">
        <f t="shared" si="20"/>
        <v>0</v>
      </c>
    </row>
    <row r="86" spans="1:7" s="109" customFormat="1" ht="15" hidden="1" outlineLevel="1">
      <c r="A86" s="98" t="str">
        <f t="shared" si="17"/>
        <v>A.10.1.1.5.S.5.1.3</v>
      </c>
      <c r="B86" s="279" t="s">
        <v>975</v>
      </c>
      <c r="C86" s="145" t="s">
        <v>558</v>
      </c>
      <c r="D86" s="143"/>
      <c r="E86" s="107"/>
      <c r="F86" s="108"/>
      <c r="G86" s="108"/>
    </row>
    <row r="87" spans="1:7" s="109" customFormat="1" ht="15" hidden="1" outlineLevel="1">
      <c r="A87" s="98" t="str">
        <f t="shared" si="17"/>
        <v>A.10.1.1.5.S.5.1.3.1</v>
      </c>
      <c r="B87" s="279" t="s">
        <v>1099</v>
      </c>
      <c r="C87" s="142" t="s">
        <v>109</v>
      </c>
      <c r="D87" s="143" t="s">
        <v>90</v>
      </c>
      <c r="E87" s="107">
        <v>3</v>
      </c>
      <c r="F87" s="108"/>
      <c r="G87" s="108">
        <f aca="true" t="shared" si="21" ref="G87:G88">E87*F87</f>
        <v>0</v>
      </c>
    </row>
    <row r="88" spans="1:7" s="109" customFormat="1" ht="15" hidden="1" outlineLevel="1">
      <c r="A88" s="98" t="str">
        <f t="shared" si="17"/>
        <v>A.10.1.1.5.S.5.1.4</v>
      </c>
      <c r="B88" s="279" t="s">
        <v>977</v>
      </c>
      <c r="C88" s="142" t="s">
        <v>1100</v>
      </c>
      <c r="D88" s="143" t="s">
        <v>90</v>
      </c>
      <c r="E88" s="107">
        <v>2</v>
      </c>
      <c r="F88" s="108"/>
      <c r="G88" s="108">
        <f t="shared" si="21"/>
        <v>0</v>
      </c>
    </row>
    <row r="89" spans="1:7" s="109" customFormat="1" ht="89.25" hidden="1" outlineLevel="1">
      <c r="A89" s="98" t="str">
        <f t="shared" si="17"/>
        <v>A.10.1.1.5.S.6</v>
      </c>
      <c r="B89" s="139" t="s">
        <v>214</v>
      </c>
      <c r="C89" s="142" t="s">
        <v>2940</v>
      </c>
      <c r="D89" s="143"/>
      <c r="E89" s="107"/>
      <c r="F89" s="108"/>
      <c r="G89" s="108"/>
    </row>
    <row r="90" spans="1:7" s="109" customFormat="1" ht="15" hidden="1" outlineLevel="1">
      <c r="A90" s="98" t="str">
        <f t="shared" si="17"/>
        <v>A.10.1.1.5.S.6.1</v>
      </c>
      <c r="B90" s="139" t="s">
        <v>319</v>
      </c>
      <c r="C90" s="146" t="s">
        <v>105</v>
      </c>
      <c r="D90" s="143"/>
      <c r="E90" s="107"/>
      <c r="F90" s="108"/>
      <c r="G90" s="108"/>
    </row>
    <row r="91" spans="1:7" s="109" customFormat="1" ht="15" hidden="1" outlineLevel="1">
      <c r="A91" s="98" t="str">
        <f t="shared" si="17"/>
        <v>A.10.1.1.5.S.6.1.1</v>
      </c>
      <c r="B91" s="279" t="s">
        <v>373</v>
      </c>
      <c r="C91" s="280" t="s">
        <v>958</v>
      </c>
      <c r="D91" s="143"/>
      <c r="E91" s="107"/>
      <c r="F91" s="108"/>
      <c r="G91" s="108"/>
    </row>
    <row r="92" spans="1:7" s="109" customFormat="1" ht="15" hidden="1" outlineLevel="1">
      <c r="A92" s="98" t="str">
        <f t="shared" si="17"/>
        <v>A.10.1.1.5.S.6.1.1.1</v>
      </c>
      <c r="B92" s="279" t="s">
        <v>926</v>
      </c>
      <c r="C92" s="281" t="s">
        <v>109</v>
      </c>
      <c r="D92" s="143" t="s">
        <v>90</v>
      </c>
      <c r="E92" s="107">
        <v>2</v>
      </c>
      <c r="F92" s="108"/>
      <c r="G92" s="108">
        <f aca="true" t="shared" si="22" ref="G92:G93">E92*F92</f>
        <v>0</v>
      </c>
    </row>
    <row r="93" spans="1:7" s="109" customFormat="1" ht="15" hidden="1" outlineLevel="1">
      <c r="A93" s="98" t="str">
        <f t="shared" si="17"/>
        <v>A.10.1.1.5.S.6.1.1.2</v>
      </c>
      <c r="B93" s="279" t="s">
        <v>1023</v>
      </c>
      <c r="C93" s="281" t="s">
        <v>744</v>
      </c>
      <c r="D93" s="143" t="s">
        <v>90</v>
      </c>
      <c r="E93" s="107">
        <v>1</v>
      </c>
      <c r="F93" s="108"/>
      <c r="G93" s="108">
        <f t="shared" si="22"/>
        <v>0</v>
      </c>
    </row>
    <row r="94" spans="1:7" s="109" customFormat="1" ht="15" hidden="1" outlineLevel="1">
      <c r="A94" s="98" t="str">
        <f t="shared" si="17"/>
        <v>A.10.1.1.5.S.6.1.2</v>
      </c>
      <c r="B94" s="279" t="s">
        <v>374</v>
      </c>
      <c r="C94" s="280" t="s">
        <v>1101</v>
      </c>
      <c r="D94" s="143"/>
      <c r="E94" s="107"/>
      <c r="F94" s="108"/>
      <c r="G94" s="108"/>
    </row>
    <row r="95" spans="1:7" s="109" customFormat="1" ht="15" hidden="1" outlineLevel="1">
      <c r="A95" s="98" t="str">
        <f t="shared" si="17"/>
        <v>A.10.1.1.5.S.6.1.2.1</v>
      </c>
      <c r="B95" s="279" t="s">
        <v>928</v>
      </c>
      <c r="C95" s="142" t="s">
        <v>109</v>
      </c>
      <c r="D95" s="143" t="s">
        <v>90</v>
      </c>
      <c r="E95" s="107">
        <v>1</v>
      </c>
      <c r="F95" s="108"/>
      <c r="G95" s="108">
        <f aca="true" t="shared" si="23" ref="G95">E95*F95</f>
        <v>0</v>
      </c>
    </row>
    <row r="96" spans="1:7" s="109" customFormat="1" ht="89.25" hidden="1" outlineLevel="1">
      <c r="A96" s="98" t="str">
        <f t="shared" si="17"/>
        <v>A.10.1.1.5.S.7</v>
      </c>
      <c r="B96" s="139" t="s">
        <v>215</v>
      </c>
      <c r="C96" s="142" t="s">
        <v>2918</v>
      </c>
      <c r="D96" s="143"/>
      <c r="E96" s="107"/>
      <c r="F96" s="108"/>
      <c r="G96" s="108"/>
    </row>
    <row r="97" spans="1:7" s="109" customFormat="1" ht="15" hidden="1" outlineLevel="1">
      <c r="A97" s="98" t="str">
        <f t="shared" si="17"/>
        <v>A.10.1.1.5.S.7.1</v>
      </c>
      <c r="B97" s="139" t="s">
        <v>364</v>
      </c>
      <c r="C97" s="146" t="s">
        <v>105</v>
      </c>
      <c r="D97" s="143"/>
      <c r="E97" s="107"/>
      <c r="F97" s="108"/>
      <c r="G97" s="108"/>
    </row>
    <row r="98" spans="1:7" s="109" customFormat="1" ht="15" hidden="1" outlineLevel="1">
      <c r="A98" s="98" t="str">
        <f t="shared" si="17"/>
        <v>A.10.1.1.5.S.7.1.1</v>
      </c>
      <c r="B98" s="139" t="s">
        <v>552</v>
      </c>
      <c r="C98" s="145" t="s">
        <v>123</v>
      </c>
      <c r="D98" s="143"/>
      <c r="E98" s="107"/>
      <c r="F98" s="108"/>
      <c r="G98" s="108"/>
    </row>
    <row r="99" spans="1:7" s="109" customFormat="1" ht="15" hidden="1" outlineLevel="1">
      <c r="A99" s="98" t="str">
        <f t="shared" si="17"/>
        <v>A.10.1.1.5.S.7.1.1.1</v>
      </c>
      <c r="B99" s="279" t="s">
        <v>553</v>
      </c>
      <c r="C99" s="142" t="s">
        <v>642</v>
      </c>
      <c r="D99" s="143" t="s">
        <v>90</v>
      </c>
      <c r="E99" s="107">
        <v>3</v>
      </c>
      <c r="F99" s="108"/>
      <c r="G99" s="108">
        <f aca="true" t="shared" si="24" ref="G99:G106">E99*F99</f>
        <v>0</v>
      </c>
    </row>
    <row r="100" spans="1:7" s="109" customFormat="1" ht="15" hidden="1" outlineLevel="1">
      <c r="A100" s="98" t="str">
        <f t="shared" si="17"/>
        <v>A.10.1.1.5.S.7.1.1.2</v>
      </c>
      <c r="B100" s="279" t="s">
        <v>1035</v>
      </c>
      <c r="C100" s="142" t="s">
        <v>645</v>
      </c>
      <c r="D100" s="143" t="s">
        <v>90</v>
      </c>
      <c r="E100" s="107">
        <v>1</v>
      </c>
      <c r="F100" s="108"/>
      <c r="G100" s="108">
        <f t="shared" si="24"/>
        <v>0</v>
      </c>
    </row>
    <row r="101" spans="1:7" s="109" customFormat="1" ht="15" hidden="1" outlineLevel="1">
      <c r="A101" s="98" t="str">
        <f t="shared" si="17"/>
        <v>A.10.1.1.5.S.7.1.2</v>
      </c>
      <c r="B101" s="279" t="s">
        <v>555</v>
      </c>
      <c r="C101" s="145" t="s">
        <v>1102</v>
      </c>
      <c r="D101" s="143"/>
      <c r="E101" s="107"/>
      <c r="F101" s="108"/>
      <c r="G101" s="108"/>
    </row>
    <row r="102" spans="1:7" s="109" customFormat="1" ht="15" hidden="1" outlineLevel="1">
      <c r="A102" s="98" t="str">
        <f t="shared" si="17"/>
        <v>A.10.1.1.5.S.7.1.2.1</v>
      </c>
      <c r="B102" s="279" t="s">
        <v>556</v>
      </c>
      <c r="C102" s="142" t="s">
        <v>1103</v>
      </c>
      <c r="D102" s="143" t="s">
        <v>90</v>
      </c>
      <c r="E102" s="107">
        <v>2</v>
      </c>
      <c r="F102" s="108"/>
      <c r="G102" s="108">
        <f t="shared" si="24"/>
        <v>0</v>
      </c>
    </row>
    <row r="103" spans="1:7" s="109" customFormat="1" ht="15" hidden="1" outlineLevel="1">
      <c r="A103" s="98" t="str">
        <f t="shared" si="17"/>
        <v>A.10.1.1.5.S.7.1.2.2</v>
      </c>
      <c r="B103" s="279" t="s">
        <v>1037</v>
      </c>
      <c r="C103" s="142" t="s">
        <v>1104</v>
      </c>
      <c r="D103" s="143" t="s">
        <v>90</v>
      </c>
      <c r="E103" s="107">
        <v>1</v>
      </c>
      <c r="F103" s="108"/>
      <c r="G103" s="108">
        <f t="shared" si="24"/>
        <v>0</v>
      </c>
    </row>
    <row r="104" spans="1:7" s="109" customFormat="1" ht="15" hidden="1" outlineLevel="1">
      <c r="A104" s="98" t="str">
        <f t="shared" si="17"/>
        <v>A.10.1.1.5.S.7.1.3</v>
      </c>
      <c r="B104" s="279" t="s">
        <v>557</v>
      </c>
      <c r="C104" s="145" t="s">
        <v>1105</v>
      </c>
      <c r="D104" s="143" t="s">
        <v>90</v>
      </c>
      <c r="E104" s="107">
        <v>2</v>
      </c>
      <c r="F104" s="108"/>
      <c r="G104" s="108">
        <f t="shared" si="24"/>
        <v>0</v>
      </c>
    </row>
    <row r="105" spans="1:7" s="109" customFormat="1" ht="15" hidden="1" outlineLevel="1">
      <c r="A105" s="98" t="str">
        <f t="shared" si="17"/>
        <v>A.10.1.1.5.S.7.1.4</v>
      </c>
      <c r="B105" s="279" t="s">
        <v>560</v>
      </c>
      <c r="C105" s="145" t="s">
        <v>1106</v>
      </c>
      <c r="D105" s="143" t="s">
        <v>90</v>
      </c>
      <c r="E105" s="107">
        <v>2</v>
      </c>
      <c r="F105" s="108"/>
      <c r="G105" s="108">
        <f t="shared" si="24"/>
        <v>0</v>
      </c>
    </row>
    <row r="106" spans="1:7" s="109" customFormat="1" ht="15" hidden="1" outlineLevel="1">
      <c r="A106" s="98" t="str">
        <f t="shared" si="17"/>
        <v>A.10.1.1.5.S.7.1.5</v>
      </c>
      <c r="B106" s="279" t="s">
        <v>1107</v>
      </c>
      <c r="C106" s="145" t="s">
        <v>1108</v>
      </c>
      <c r="D106" s="143" t="s">
        <v>90</v>
      </c>
      <c r="E106" s="107">
        <v>1</v>
      </c>
      <c r="F106" s="108"/>
      <c r="G106" s="108">
        <f t="shared" si="24"/>
        <v>0</v>
      </c>
    </row>
    <row r="107" spans="1:7" s="109" customFormat="1" ht="63.75" hidden="1" outlineLevel="1">
      <c r="A107" s="98" t="str">
        <f t="shared" si="17"/>
        <v>A.10.1.1.5.S.8</v>
      </c>
      <c r="B107" s="139" t="s">
        <v>216</v>
      </c>
      <c r="C107" s="147" t="s">
        <v>3216</v>
      </c>
      <c r="D107" s="148"/>
      <c r="E107" s="107"/>
      <c r="F107" s="108"/>
      <c r="G107" s="108"/>
    </row>
    <row r="108" spans="1:7" s="109" customFormat="1" ht="15" hidden="1" outlineLevel="1">
      <c r="A108" s="98" t="str">
        <f t="shared" si="17"/>
        <v>A.10.1.1.5.S.8.1</v>
      </c>
      <c r="B108" s="139" t="s">
        <v>250</v>
      </c>
      <c r="C108" s="149" t="s">
        <v>303</v>
      </c>
      <c r="D108" s="113" t="s">
        <v>22</v>
      </c>
      <c r="E108" s="107">
        <v>160</v>
      </c>
      <c r="F108" s="108"/>
      <c r="G108" s="108">
        <f aca="true" t="shared" si="25" ref="G108:G110">E108*F108</f>
        <v>0</v>
      </c>
    </row>
    <row r="109" spans="1:7" s="109" customFormat="1" ht="51" hidden="1" outlineLevel="1">
      <c r="A109" s="98" t="str">
        <f t="shared" si="17"/>
        <v>A.10.1.1.5.S.9</v>
      </c>
      <c r="B109" s="139" t="s">
        <v>217</v>
      </c>
      <c r="C109" s="150" t="s">
        <v>2920</v>
      </c>
      <c r="D109" s="151" t="s">
        <v>90</v>
      </c>
      <c r="E109" s="107">
        <v>32</v>
      </c>
      <c r="F109" s="108"/>
      <c r="G109" s="108">
        <f t="shared" si="25"/>
        <v>0</v>
      </c>
    </row>
    <row r="110" spans="1:7" s="109" customFormat="1" ht="38.25" hidden="1" outlineLevel="1">
      <c r="A110" s="98" t="str">
        <f t="shared" si="17"/>
        <v>A.10.1.1.5.S.10</v>
      </c>
      <c r="B110" s="139" t="s">
        <v>218</v>
      </c>
      <c r="C110" s="150" t="s">
        <v>2922</v>
      </c>
      <c r="D110" s="151" t="s">
        <v>90</v>
      </c>
      <c r="E110" s="107">
        <v>14</v>
      </c>
      <c r="F110" s="108"/>
      <c r="G110" s="108">
        <f t="shared" si="25"/>
        <v>0</v>
      </c>
    </row>
    <row r="111" spans="1:7" s="109" customFormat="1" ht="140.25" hidden="1" outlineLevel="1">
      <c r="A111" s="98" t="str">
        <f t="shared" si="17"/>
        <v>A.10.1.1.5.S.11</v>
      </c>
      <c r="B111" s="139" t="s">
        <v>219</v>
      </c>
      <c r="C111" s="115" t="s">
        <v>3461</v>
      </c>
      <c r="D111" s="128"/>
      <c r="E111" s="107"/>
      <c r="F111" s="108"/>
      <c r="G111" s="108"/>
    </row>
    <row r="112" spans="1:7" s="109" customFormat="1" ht="15" hidden="1" outlineLevel="1">
      <c r="A112" s="98" t="str">
        <f t="shared" si="17"/>
        <v>A.10.1.1.5.S.11.1</v>
      </c>
      <c r="B112" s="279" t="s">
        <v>298</v>
      </c>
      <c r="C112" s="115" t="s">
        <v>3262</v>
      </c>
      <c r="D112" s="153" t="s">
        <v>90</v>
      </c>
      <c r="E112" s="107">
        <v>45</v>
      </c>
      <c r="F112" s="108"/>
      <c r="G112" s="108">
        <f aca="true" t="shared" si="26" ref="G112:G115">E112*F112</f>
        <v>0</v>
      </c>
    </row>
    <row r="113" spans="1:7" s="109" customFormat="1" ht="15" hidden="1" outlineLevel="1">
      <c r="A113" s="98" t="str">
        <f t="shared" si="17"/>
        <v>A.10.1.1.5.S.11.2</v>
      </c>
      <c r="B113" s="279" t="s">
        <v>299</v>
      </c>
      <c r="C113" s="282" t="s">
        <v>1173</v>
      </c>
      <c r="D113" s="153" t="s">
        <v>90</v>
      </c>
      <c r="E113" s="107">
        <v>32</v>
      </c>
      <c r="F113" s="108"/>
      <c r="G113" s="108">
        <f t="shared" si="26"/>
        <v>0</v>
      </c>
    </row>
    <row r="114" spans="1:7" s="109" customFormat="1" ht="15" hidden="1" outlineLevel="1">
      <c r="A114" s="98" t="str">
        <f t="shared" si="17"/>
        <v>A.10.1.1.5.S.11.3</v>
      </c>
      <c r="B114" s="139" t="s">
        <v>387</v>
      </c>
      <c r="C114" s="115" t="s">
        <v>162</v>
      </c>
      <c r="D114" s="153" t="s">
        <v>90</v>
      </c>
      <c r="E114" s="107">
        <v>4</v>
      </c>
      <c r="F114" s="108"/>
      <c r="G114" s="108">
        <f t="shared" si="26"/>
        <v>0</v>
      </c>
    </row>
    <row r="115" spans="1:7" s="109" customFormat="1" ht="140.25" hidden="1" outlineLevel="1">
      <c r="A115" s="98" t="str">
        <f t="shared" si="17"/>
        <v>A.10.1.1.5.S.12</v>
      </c>
      <c r="B115" s="139" t="s">
        <v>220</v>
      </c>
      <c r="C115" s="159" t="s">
        <v>3222</v>
      </c>
      <c r="D115" s="113" t="s">
        <v>90</v>
      </c>
      <c r="E115" s="107">
        <v>4</v>
      </c>
      <c r="F115" s="108"/>
      <c r="G115" s="108">
        <f t="shared" si="26"/>
        <v>0</v>
      </c>
    </row>
    <row r="116" spans="1:7" s="109" customFormat="1" ht="76.5" hidden="1" outlineLevel="1">
      <c r="A116" s="98" t="str">
        <f t="shared" si="17"/>
        <v>A.10.1.1.5.S.13</v>
      </c>
      <c r="B116" s="139" t="s">
        <v>221</v>
      </c>
      <c r="C116" s="260" t="s">
        <v>2971</v>
      </c>
      <c r="D116" s="113"/>
      <c r="E116" s="107"/>
      <c r="F116" s="108"/>
      <c r="G116" s="108"/>
    </row>
    <row r="117" spans="1:7" s="109" customFormat="1" ht="15" hidden="1" outlineLevel="1">
      <c r="A117" s="98" t="str">
        <f t="shared" si="17"/>
        <v>A.10.1.1.5.S.13.1</v>
      </c>
      <c r="B117" s="139" t="s">
        <v>253</v>
      </c>
      <c r="C117" s="260" t="s">
        <v>3249</v>
      </c>
      <c r="D117" s="143" t="s">
        <v>90</v>
      </c>
      <c r="E117" s="107">
        <v>5</v>
      </c>
      <c r="F117" s="108"/>
      <c r="G117" s="108">
        <f aca="true" t="shared" si="27" ref="G117:G118">E117*F117</f>
        <v>0</v>
      </c>
    </row>
    <row r="118" spans="1:7" s="109" customFormat="1" ht="15" hidden="1" outlineLevel="1">
      <c r="A118" s="98" t="str">
        <f t="shared" si="17"/>
        <v>A.10.1.1.5.S.13.2</v>
      </c>
      <c r="B118" s="139" t="s">
        <v>254</v>
      </c>
      <c r="C118" s="260" t="s">
        <v>3263</v>
      </c>
      <c r="D118" s="143" t="s">
        <v>90</v>
      </c>
      <c r="E118" s="107">
        <v>2</v>
      </c>
      <c r="F118" s="108"/>
      <c r="G118" s="108">
        <f t="shared" si="27"/>
        <v>0</v>
      </c>
    </row>
    <row r="119" spans="1:7" s="109" customFormat="1" ht="51" hidden="1" outlineLevel="1">
      <c r="A119" s="98" t="str">
        <f t="shared" si="17"/>
        <v>A.10.1.1.5.S.14</v>
      </c>
      <c r="B119" s="139" t="s">
        <v>222</v>
      </c>
      <c r="C119" s="255" t="s">
        <v>3264</v>
      </c>
      <c r="D119" s="143"/>
      <c r="E119" s="107"/>
      <c r="F119" s="108"/>
      <c r="G119" s="108"/>
    </row>
    <row r="120" spans="1:7" s="109" customFormat="1" ht="15" hidden="1" outlineLevel="1">
      <c r="A120" s="98" t="str">
        <f t="shared" si="17"/>
        <v>A.10.1.1.5.S.14.1</v>
      </c>
      <c r="B120" s="139" t="s">
        <v>406</v>
      </c>
      <c r="C120" s="146" t="s">
        <v>105</v>
      </c>
      <c r="D120" s="143"/>
      <c r="E120" s="107"/>
      <c r="F120" s="108"/>
      <c r="G120" s="108"/>
    </row>
    <row r="121" spans="1:7" s="109" customFormat="1" ht="15" hidden="1" outlineLevel="1">
      <c r="A121" s="98" t="str">
        <f t="shared" si="17"/>
        <v>A.10.1.1.5.S.14.1.1</v>
      </c>
      <c r="B121" s="139" t="s">
        <v>1109</v>
      </c>
      <c r="C121" s="283" t="s">
        <v>1110</v>
      </c>
      <c r="D121" s="143"/>
      <c r="E121" s="107"/>
      <c r="F121" s="108"/>
      <c r="G121" s="108"/>
    </row>
    <row r="122" spans="1:7" s="109" customFormat="1" ht="15" hidden="1" outlineLevel="1">
      <c r="A122" s="98" t="str">
        <f t="shared" si="17"/>
        <v>A.10.1.1.5.S.14.1.1.1</v>
      </c>
      <c r="B122" s="139" t="s">
        <v>1111</v>
      </c>
      <c r="C122" s="284" t="s">
        <v>1112</v>
      </c>
      <c r="D122" s="143" t="s">
        <v>90</v>
      </c>
      <c r="E122" s="107">
        <v>1</v>
      </c>
      <c r="F122" s="108"/>
      <c r="G122" s="108"/>
    </row>
    <row r="123" spans="1:7" s="109" customFormat="1" ht="15" hidden="1" outlineLevel="1">
      <c r="A123" s="98" t="str">
        <f t="shared" si="17"/>
        <v>A.10.1.1.5.S.14.2</v>
      </c>
      <c r="B123" s="139" t="s">
        <v>407</v>
      </c>
      <c r="C123" s="283" t="s">
        <v>1113</v>
      </c>
      <c r="D123" s="143"/>
      <c r="E123" s="107"/>
      <c r="F123" s="108"/>
      <c r="G123" s="108"/>
    </row>
    <row r="124" spans="1:7" s="109" customFormat="1" ht="15" hidden="1" outlineLevel="1">
      <c r="A124" s="98" t="str">
        <f t="shared" si="17"/>
        <v>A.10.1.1.5.S.14.2.1</v>
      </c>
      <c r="B124" s="139" t="s">
        <v>1114</v>
      </c>
      <c r="C124" s="284" t="s">
        <v>1112</v>
      </c>
      <c r="D124" s="143" t="s">
        <v>90</v>
      </c>
      <c r="E124" s="107">
        <v>1</v>
      </c>
      <c r="F124" s="108"/>
      <c r="G124" s="108">
        <f aca="true" t="shared" si="28" ref="G124">E124*F124</f>
        <v>0</v>
      </c>
    </row>
    <row r="125" spans="1:7" s="109" customFormat="1" ht="15" hidden="1" outlineLevel="1">
      <c r="A125" s="98" t="str">
        <f t="shared" si="17"/>
        <v>A.10.1.1.5.S.14.3</v>
      </c>
      <c r="B125" s="139" t="s">
        <v>435</v>
      </c>
      <c r="C125" s="283" t="s">
        <v>1115</v>
      </c>
      <c r="D125" s="143"/>
      <c r="E125" s="107"/>
      <c r="F125" s="108"/>
      <c r="G125" s="108"/>
    </row>
    <row r="126" spans="1:7" s="109" customFormat="1" ht="15" hidden="1" outlineLevel="1">
      <c r="A126" s="98" t="str">
        <f t="shared" si="17"/>
        <v>A.10.1.1.5.S.14.3.1</v>
      </c>
      <c r="B126" s="139" t="s">
        <v>1116</v>
      </c>
      <c r="C126" s="284" t="s">
        <v>1112</v>
      </c>
      <c r="D126" s="143" t="s">
        <v>90</v>
      </c>
      <c r="E126" s="107">
        <v>1</v>
      </c>
      <c r="F126" s="108"/>
      <c r="G126" s="108">
        <f aca="true" t="shared" si="29" ref="G126">E126*F126</f>
        <v>0</v>
      </c>
    </row>
    <row r="127" spans="1:7" s="97" customFormat="1" ht="15" collapsed="1">
      <c r="A127" s="90" t="str">
        <f aca="true" t="shared" si="30" ref="A127">B127</f>
        <v>A.10.1.1.6</v>
      </c>
      <c r="B127" s="91" t="s">
        <v>1117</v>
      </c>
      <c r="C127" s="165" t="s">
        <v>117</v>
      </c>
      <c r="D127" s="166"/>
      <c r="E127" s="94"/>
      <c r="F127" s="95"/>
      <c r="G127" s="96"/>
    </row>
    <row r="128" spans="1:7" s="109" customFormat="1" ht="114.75" hidden="1" outlineLevel="1">
      <c r="A128" s="98" t="str">
        <f aca="true" t="shared" si="31" ref="A128:A143">""&amp;$B$127&amp;"."&amp;B128&amp;""</f>
        <v>A.10.1.1.6.S.1</v>
      </c>
      <c r="B128" s="139" t="s">
        <v>206</v>
      </c>
      <c r="C128" s="112" t="s">
        <v>178</v>
      </c>
      <c r="D128" s="113"/>
      <c r="E128" s="107"/>
      <c r="F128" s="108"/>
      <c r="G128" s="108"/>
    </row>
    <row r="129" spans="1:7" s="109" customFormat="1" ht="15" hidden="1" outlineLevel="1">
      <c r="A129" s="98" t="str">
        <f t="shared" si="31"/>
        <v>A.10.1.1.6.S.1.1</v>
      </c>
      <c r="B129" s="139" t="s">
        <v>226</v>
      </c>
      <c r="C129" s="112" t="s">
        <v>133</v>
      </c>
      <c r="D129" s="119" t="s">
        <v>90</v>
      </c>
      <c r="E129" s="107">
        <v>39</v>
      </c>
      <c r="F129" s="108"/>
      <c r="G129" s="108">
        <f aca="true" t="shared" si="32" ref="G129:G132">E129*F129</f>
        <v>0</v>
      </c>
    </row>
    <row r="130" spans="1:7" s="109" customFormat="1" ht="89.25" hidden="1" outlineLevel="1">
      <c r="A130" s="98" t="str">
        <f t="shared" si="31"/>
        <v>A.10.1.1.6.S.2</v>
      </c>
      <c r="B130" s="139" t="s">
        <v>207</v>
      </c>
      <c r="C130" s="112" t="s">
        <v>396</v>
      </c>
      <c r="D130" s="113"/>
      <c r="E130" s="107"/>
      <c r="F130" s="108"/>
      <c r="G130" s="108"/>
    </row>
    <row r="131" spans="1:7" s="109" customFormat="1" ht="15" hidden="1" outlineLevel="1">
      <c r="A131" s="98" t="str">
        <f t="shared" si="31"/>
        <v>A.10.1.1.6.S.2.1</v>
      </c>
      <c r="B131" s="279" t="s">
        <v>228</v>
      </c>
      <c r="C131" s="141" t="s">
        <v>267</v>
      </c>
      <c r="D131" s="123" t="s">
        <v>22</v>
      </c>
      <c r="E131" s="107">
        <v>780</v>
      </c>
      <c r="F131" s="108"/>
      <c r="G131" s="108">
        <f t="shared" si="32"/>
        <v>0</v>
      </c>
    </row>
    <row r="132" spans="1:7" s="109" customFormat="1" ht="15" hidden="1" outlineLevel="1">
      <c r="A132" s="98" t="str">
        <f t="shared" si="31"/>
        <v>A.10.1.1.6.S.2.2</v>
      </c>
      <c r="B132" s="139" t="s">
        <v>261</v>
      </c>
      <c r="C132" s="141" t="s">
        <v>232</v>
      </c>
      <c r="D132" s="123" t="s">
        <v>22</v>
      </c>
      <c r="E132" s="107">
        <v>250</v>
      </c>
      <c r="F132" s="108"/>
      <c r="G132" s="108">
        <f t="shared" si="32"/>
        <v>0</v>
      </c>
    </row>
    <row r="133" spans="1:7" s="109" customFormat="1" ht="165.75" hidden="1" outlineLevel="1">
      <c r="A133" s="98" t="str">
        <f t="shared" si="31"/>
        <v>A.10.1.1.6.S.3</v>
      </c>
      <c r="B133" s="139" t="s">
        <v>208</v>
      </c>
      <c r="C133" s="142" t="s">
        <v>3202</v>
      </c>
      <c r="D133" s="123"/>
      <c r="E133" s="107"/>
      <c r="F133" s="108"/>
      <c r="G133" s="108"/>
    </row>
    <row r="134" spans="1:7" s="109" customFormat="1" ht="15" hidden="1" outlineLevel="1">
      <c r="A134" s="98" t="str">
        <f t="shared" si="31"/>
        <v>A.10.1.1.6.S.3.1</v>
      </c>
      <c r="B134" s="139" t="s">
        <v>244</v>
      </c>
      <c r="C134" s="144" t="s">
        <v>105</v>
      </c>
      <c r="D134" s="143"/>
      <c r="E134" s="107"/>
      <c r="F134" s="108"/>
      <c r="G134" s="108"/>
    </row>
    <row r="135" spans="1:7" s="109" customFormat="1" ht="15" hidden="1" outlineLevel="1">
      <c r="A135" s="98" t="str">
        <f t="shared" si="31"/>
        <v>A.10.1.1.6.S.3.1.1</v>
      </c>
      <c r="B135" s="139" t="s">
        <v>322</v>
      </c>
      <c r="C135" s="142" t="s">
        <v>112</v>
      </c>
      <c r="D135" s="143" t="s">
        <v>22</v>
      </c>
      <c r="E135" s="107">
        <v>410</v>
      </c>
      <c r="F135" s="108"/>
      <c r="G135" s="108">
        <f aca="true" t="shared" si="33" ref="G135">E135*F135</f>
        <v>0</v>
      </c>
    </row>
    <row r="136" spans="1:7" s="109" customFormat="1" ht="76.5" hidden="1" outlineLevel="1">
      <c r="A136" s="98" t="str">
        <f t="shared" si="31"/>
        <v>A.10.1.1.6.S.4</v>
      </c>
      <c r="B136" s="139" t="s">
        <v>209</v>
      </c>
      <c r="C136" s="142" t="s">
        <v>3203</v>
      </c>
      <c r="D136" s="143"/>
      <c r="E136" s="107"/>
      <c r="F136" s="108"/>
      <c r="G136" s="108"/>
    </row>
    <row r="137" spans="1:7" s="109" customFormat="1" ht="15" hidden="1" outlineLevel="1">
      <c r="A137" s="98" t="str">
        <f t="shared" si="31"/>
        <v>A.10.1.1.6.S.4.1</v>
      </c>
      <c r="B137" s="139" t="s">
        <v>240</v>
      </c>
      <c r="C137" s="112" t="s">
        <v>369</v>
      </c>
      <c r="D137" s="113" t="s">
        <v>90</v>
      </c>
      <c r="E137" s="107">
        <v>3</v>
      </c>
      <c r="F137" s="108"/>
      <c r="G137" s="108">
        <f aca="true" t="shared" si="34" ref="G137">E137*F137</f>
        <v>0</v>
      </c>
    </row>
    <row r="138" spans="1:7" s="109" customFormat="1" ht="63.75" hidden="1" outlineLevel="1">
      <c r="A138" s="98" t="str">
        <f t="shared" si="31"/>
        <v>A.10.1.1.6.S.5</v>
      </c>
      <c r="B138" s="139" t="s">
        <v>213</v>
      </c>
      <c r="C138" s="142" t="s">
        <v>3204</v>
      </c>
      <c r="D138" s="143"/>
      <c r="E138" s="107"/>
      <c r="F138" s="108"/>
      <c r="G138" s="108"/>
    </row>
    <row r="139" spans="1:7" s="109" customFormat="1" ht="15" hidden="1" outlineLevel="1">
      <c r="A139" s="98" t="str">
        <f t="shared" si="31"/>
        <v>A.10.1.1.6.S.5.1</v>
      </c>
      <c r="B139" s="139" t="s">
        <v>315</v>
      </c>
      <c r="C139" s="112" t="s">
        <v>369</v>
      </c>
      <c r="D139" s="113" t="s">
        <v>90</v>
      </c>
      <c r="E139" s="107">
        <v>12</v>
      </c>
      <c r="F139" s="108"/>
      <c r="G139" s="108">
        <f aca="true" t="shared" si="35" ref="G139">E139*F139</f>
        <v>0</v>
      </c>
    </row>
    <row r="140" spans="1:7" s="109" customFormat="1" ht="63.75" hidden="1" outlineLevel="1">
      <c r="A140" s="98" t="str">
        <f t="shared" si="31"/>
        <v>A.10.1.1.6.S.6</v>
      </c>
      <c r="B140" s="139" t="s">
        <v>214</v>
      </c>
      <c r="C140" s="168" t="s">
        <v>405</v>
      </c>
      <c r="D140" s="143"/>
      <c r="E140" s="107"/>
      <c r="F140" s="108"/>
      <c r="G140" s="108"/>
    </row>
    <row r="141" spans="1:7" s="109" customFormat="1" ht="15" hidden="1" outlineLevel="1">
      <c r="A141" s="98" t="str">
        <f t="shared" si="31"/>
        <v>A.10.1.1.6.S.6.1</v>
      </c>
      <c r="B141" s="139" t="s">
        <v>319</v>
      </c>
      <c r="C141" s="112" t="s">
        <v>369</v>
      </c>
      <c r="D141" s="113" t="s">
        <v>90</v>
      </c>
      <c r="E141" s="107">
        <v>13</v>
      </c>
      <c r="F141" s="108"/>
      <c r="G141" s="108">
        <f aca="true" t="shared" si="36" ref="G141:G143">E141*F141</f>
        <v>0</v>
      </c>
    </row>
    <row r="142" spans="1:7" s="109" customFormat="1" ht="15" hidden="1" outlineLevel="1">
      <c r="A142" s="98" t="str">
        <f t="shared" si="31"/>
        <v>A.10.1.1.6.S.6.2</v>
      </c>
      <c r="B142" s="279" t="s">
        <v>320</v>
      </c>
      <c r="C142" s="285" t="s">
        <v>1118</v>
      </c>
      <c r="D142" s="113" t="s">
        <v>90</v>
      </c>
      <c r="E142" s="107">
        <v>2</v>
      </c>
      <c r="F142" s="108"/>
      <c r="G142" s="108">
        <f t="shared" si="36"/>
        <v>0</v>
      </c>
    </row>
    <row r="143" spans="1:7" s="109" customFormat="1" ht="38.25" hidden="1" outlineLevel="1">
      <c r="A143" s="98" t="str">
        <f t="shared" si="31"/>
        <v>A.10.1.1.6.S.7</v>
      </c>
      <c r="B143" s="139" t="s">
        <v>215</v>
      </c>
      <c r="C143" s="142" t="s">
        <v>397</v>
      </c>
      <c r="D143" s="128" t="s">
        <v>90</v>
      </c>
      <c r="E143" s="107">
        <v>4</v>
      </c>
      <c r="F143" s="108"/>
      <c r="G143" s="108">
        <f t="shared" si="36"/>
        <v>0</v>
      </c>
    </row>
    <row r="144" spans="1:7" s="97" customFormat="1" ht="15" collapsed="1">
      <c r="A144" s="90" t="str">
        <f aca="true" t="shared" si="37" ref="A144">B144</f>
        <v>A.10.1.1.7</v>
      </c>
      <c r="B144" s="91" t="s">
        <v>1119</v>
      </c>
      <c r="C144" s="169" t="s">
        <v>119</v>
      </c>
      <c r="D144" s="170"/>
      <c r="E144" s="94"/>
      <c r="F144" s="95"/>
      <c r="G144" s="96"/>
    </row>
    <row r="145" spans="1:7" s="109" customFormat="1" ht="127.5" hidden="1" outlineLevel="1">
      <c r="A145" s="98" t="str">
        <f>""&amp;$B$144&amp;"."&amp;B145&amp;""</f>
        <v>A.10.1.1.7.S.1</v>
      </c>
      <c r="B145" s="139" t="s">
        <v>206</v>
      </c>
      <c r="C145" s="112" t="s">
        <v>234</v>
      </c>
      <c r="D145" s="113"/>
      <c r="E145" s="132"/>
      <c r="F145" s="108"/>
      <c r="G145" s="108"/>
    </row>
    <row r="146" spans="1:7" s="109" customFormat="1" ht="15" hidden="1" outlineLevel="1">
      <c r="A146" s="98" t="str">
        <f aca="true" t="shared" si="38" ref="A146:A150">""&amp;$B$144&amp;"."&amp;B146&amp;""</f>
        <v>A.10.1.1.7.S.1.1</v>
      </c>
      <c r="B146" s="139" t="s">
        <v>226</v>
      </c>
      <c r="C146" s="141" t="s">
        <v>267</v>
      </c>
      <c r="D146" s="171" t="s">
        <v>22</v>
      </c>
      <c r="E146" s="172">
        <v>780</v>
      </c>
      <c r="F146" s="108"/>
      <c r="G146" s="108">
        <f aca="true" t="shared" si="39" ref="G146:G147">E146*F146</f>
        <v>0</v>
      </c>
    </row>
    <row r="147" spans="1:7" s="109" customFormat="1" ht="15" hidden="1" outlineLevel="1">
      <c r="A147" s="98" t="str">
        <f t="shared" si="38"/>
        <v>A.10.1.1.7.S.1.2</v>
      </c>
      <c r="B147" s="139" t="s">
        <v>227</v>
      </c>
      <c r="C147" s="141" t="s">
        <v>232</v>
      </c>
      <c r="D147" s="171" t="s">
        <v>22</v>
      </c>
      <c r="E147" s="172">
        <v>250</v>
      </c>
      <c r="F147" s="108"/>
      <c r="G147" s="108">
        <f t="shared" si="39"/>
        <v>0</v>
      </c>
    </row>
    <row r="148" spans="1:7" s="109" customFormat="1" ht="153" hidden="1" outlineLevel="1">
      <c r="A148" s="98" t="str">
        <f t="shared" si="38"/>
        <v>A.10.1.1.7.S.2</v>
      </c>
      <c r="B148" s="139" t="s">
        <v>207</v>
      </c>
      <c r="C148" s="142" t="s">
        <v>235</v>
      </c>
      <c r="D148" s="143"/>
      <c r="E148" s="107"/>
      <c r="F148" s="108"/>
      <c r="G148" s="108"/>
    </row>
    <row r="149" spans="1:7" s="109" customFormat="1" ht="15" hidden="1" outlineLevel="1">
      <c r="A149" s="98" t="str">
        <f t="shared" si="38"/>
        <v>A.10.1.1.7.S.2.1</v>
      </c>
      <c r="B149" s="139" t="s">
        <v>228</v>
      </c>
      <c r="C149" s="141" t="s">
        <v>308</v>
      </c>
      <c r="D149" s="171" t="s">
        <v>22</v>
      </c>
      <c r="E149" s="172">
        <v>410</v>
      </c>
      <c r="F149" s="108"/>
      <c r="G149" s="108">
        <f aca="true" t="shared" si="40" ref="G149:G150">E149*F149</f>
        <v>0</v>
      </c>
    </row>
    <row r="150" spans="1:7" s="109" customFormat="1" ht="102" hidden="1" outlineLevel="1">
      <c r="A150" s="98" t="str">
        <f t="shared" si="38"/>
        <v>A.10.1.1.7.S.3</v>
      </c>
      <c r="B150" s="139" t="s">
        <v>208</v>
      </c>
      <c r="C150" s="112" t="s">
        <v>156</v>
      </c>
      <c r="D150" s="113" t="s">
        <v>22</v>
      </c>
      <c r="E150" s="107">
        <v>1030</v>
      </c>
      <c r="F150" s="108"/>
      <c r="G150" s="108">
        <f t="shared" si="40"/>
        <v>0</v>
      </c>
    </row>
    <row r="151" spans="1:7" s="97" customFormat="1" ht="15" collapsed="1">
      <c r="A151" s="90" t="str">
        <f aca="true" t="shared" si="41" ref="A151">B151</f>
        <v>A.10.1.1.8</v>
      </c>
      <c r="B151" s="91" t="s">
        <v>1120</v>
      </c>
      <c r="C151" s="169" t="s">
        <v>118</v>
      </c>
      <c r="D151" s="170"/>
      <c r="E151" s="94"/>
      <c r="F151" s="95"/>
      <c r="G151" s="96"/>
    </row>
    <row r="152" spans="1:7" s="109" customFormat="1" ht="63.75" hidden="1" outlineLevel="1">
      <c r="A152" s="98" t="str">
        <f>""&amp;$B$151&amp;"."&amp;B152&amp;""</f>
        <v>A.10.1.1.8.S.1</v>
      </c>
      <c r="B152" s="139" t="s">
        <v>206</v>
      </c>
      <c r="C152" s="112" t="s">
        <v>3328</v>
      </c>
      <c r="D152" s="113"/>
      <c r="E152" s="107"/>
      <c r="F152" s="108"/>
      <c r="G152" s="108"/>
    </row>
    <row r="153" spans="1:7" s="109" customFormat="1" ht="76.5" hidden="1" outlineLevel="1">
      <c r="A153" s="98" t="str">
        <f aca="true" t="shared" si="42" ref="A153:A156">""&amp;$B$151&amp;"."&amp;B153&amp;""</f>
        <v>A.10.1.1.8.S.1.1</v>
      </c>
      <c r="B153" s="139" t="s">
        <v>226</v>
      </c>
      <c r="C153" s="174" t="s">
        <v>182</v>
      </c>
      <c r="D153" s="113" t="s">
        <v>90</v>
      </c>
      <c r="E153" s="107">
        <v>32</v>
      </c>
      <c r="F153" s="108"/>
      <c r="G153" s="108">
        <f aca="true" t="shared" si="43" ref="G153:G156">E153*F153</f>
        <v>0</v>
      </c>
    </row>
    <row r="154" spans="1:7" s="109" customFormat="1" ht="63.75" hidden="1" outlineLevel="1">
      <c r="A154" s="98" t="str">
        <f t="shared" si="42"/>
        <v>A.10.1.1.8.S.2</v>
      </c>
      <c r="B154" s="139" t="s">
        <v>207</v>
      </c>
      <c r="C154" s="175" t="s">
        <v>3205</v>
      </c>
      <c r="D154" s="148"/>
      <c r="E154" s="130"/>
      <c r="F154" s="108"/>
      <c r="G154" s="108"/>
    </row>
    <row r="155" spans="1:7" s="109" customFormat="1" ht="38.25" hidden="1" outlineLevel="1">
      <c r="A155" s="98" t="str">
        <f t="shared" si="42"/>
        <v>A.10.1.1.8.S.2.1</v>
      </c>
      <c r="B155" s="139" t="s">
        <v>228</v>
      </c>
      <c r="C155" s="176" t="s">
        <v>388</v>
      </c>
      <c r="D155" s="119" t="s">
        <v>90</v>
      </c>
      <c r="E155" s="107">
        <v>32</v>
      </c>
      <c r="F155" s="108"/>
      <c r="G155" s="108">
        <f t="shared" si="43"/>
        <v>0</v>
      </c>
    </row>
    <row r="156" spans="1:7" s="109" customFormat="1" ht="204" hidden="1" outlineLevel="1">
      <c r="A156" s="98" t="str">
        <f t="shared" si="42"/>
        <v>A.10.1.1.8.S.3</v>
      </c>
      <c r="B156" s="139" t="s">
        <v>208</v>
      </c>
      <c r="C156" s="120" t="s">
        <v>3333</v>
      </c>
      <c r="D156" s="119" t="s">
        <v>90</v>
      </c>
      <c r="E156" s="107">
        <v>32</v>
      </c>
      <c r="F156" s="108"/>
      <c r="G156" s="108">
        <f t="shared" si="43"/>
        <v>0</v>
      </c>
    </row>
    <row r="157" spans="1:7" s="97" customFormat="1" ht="15" collapsed="1">
      <c r="A157" s="90" t="str">
        <f aca="true" t="shared" si="44" ref="A157">B157</f>
        <v>A.10.1.1.9</v>
      </c>
      <c r="B157" s="91" t="s">
        <v>1121</v>
      </c>
      <c r="C157" s="92" t="s">
        <v>21</v>
      </c>
      <c r="D157" s="93"/>
      <c r="E157" s="94"/>
      <c r="F157" s="95"/>
      <c r="G157" s="96"/>
    </row>
    <row r="158" spans="1:7" s="104" customFormat="1" ht="15" hidden="1" outlineLevel="1">
      <c r="A158" s="98" t="str">
        <f>""&amp;$B$157&amp;"."&amp;B158&amp;""</f>
        <v>A.10.1.1.9.S.1</v>
      </c>
      <c r="B158" s="139" t="s">
        <v>206</v>
      </c>
      <c r="C158" s="100" t="s">
        <v>210</v>
      </c>
      <c r="D158" s="101"/>
      <c r="E158" s="102"/>
      <c r="F158" s="103"/>
      <c r="G158" s="103"/>
    </row>
    <row r="159" spans="1:7" s="109" customFormat="1" ht="140.25" hidden="1" outlineLevel="1">
      <c r="A159" s="98" t="str">
        <f aca="true" t="shared" si="45" ref="A159:A169">""&amp;$B$157&amp;"."&amp;B159&amp;""</f>
        <v>A.10.1.1.9.S.2</v>
      </c>
      <c r="B159" s="139" t="s">
        <v>207</v>
      </c>
      <c r="C159" s="105" t="s">
        <v>3207</v>
      </c>
      <c r="D159" s="177" t="s">
        <v>91</v>
      </c>
      <c r="E159" s="107">
        <v>21</v>
      </c>
      <c r="F159" s="178"/>
      <c r="G159" s="108">
        <f aca="true" t="shared" si="46" ref="G159:G173">E159*F159</f>
        <v>0</v>
      </c>
    </row>
    <row r="160" spans="1:7" s="109" customFormat="1" ht="114.75" hidden="1" outlineLevel="1">
      <c r="A160" s="98" t="str">
        <f t="shared" si="45"/>
        <v>A.10.1.1.9.S.3</v>
      </c>
      <c r="B160" s="139" t="s">
        <v>208</v>
      </c>
      <c r="C160" s="105" t="s">
        <v>3208</v>
      </c>
      <c r="D160" s="177" t="s">
        <v>91</v>
      </c>
      <c r="E160" s="107">
        <v>5</v>
      </c>
      <c r="F160" s="178"/>
      <c r="G160" s="108">
        <f t="shared" si="46"/>
        <v>0</v>
      </c>
    </row>
    <row r="161" spans="1:7" s="109" customFormat="1" ht="153" hidden="1" outlineLevel="1">
      <c r="A161" s="98" t="str">
        <f t="shared" si="45"/>
        <v>A.10.1.1.9.S.4</v>
      </c>
      <c r="B161" s="139" t="s">
        <v>209</v>
      </c>
      <c r="C161" s="112" t="s">
        <v>2846</v>
      </c>
      <c r="D161" s="177" t="s">
        <v>91</v>
      </c>
      <c r="E161" s="107">
        <v>20</v>
      </c>
      <c r="F161" s="178"/>
      <c r="G161" s="108">
        <f t="shared" si="46"/>
        <v>0</v>
      </c>
    </row>
    <row r="162" spans="1:7" s="109" customFormat="1" ht="127.5" hidden="1" outlineLevel="1">
      <c r="A162" s="98" t="str">
        <f t="shared" si="45"/>
        <v>A.10.1.1.9.S.5</v>
      </c>
      <c r="B162" s="139" t="s">
        <v>213</v>
      </c>
      <c r="C162" s="112" t="s">
        <v>444</v>
      </c>
      <c r="D162" s="179" t="s">
        <v>22</v>
      </c>
      <c r="E162" s="107">
        <v>140</v>
      </c>
      <c r="F162" s="178"/>
      <c r="G162" s="108">
        <f t="shared" si="46"/>
        <v>0</v>
      </c>
    </row>
    <row r="163" spans="1:7" s="109" customFormat="1" ht="51" hidden="1" outlineLevel="1">
      <c r="A163" s="98" t="str">
        <f t="shared" si="45"/>
        <v>A.10.1.1.9.S.6</v>
      </c>
      <c r="B163" s="139" t="s">
        <v>214</v>
      </c>
      <c r="C163" s="112" t="s">
        <v>180</v>
      </c>
      <c r="D163" s="180" t="s">
        <v>22</v>
      </c>
      <c r="E163" s="107">
        <v>1440</v>
      </c>
      <c r="F163" s="178"/>
      <c r="G163" s="108">
        <f t="shared" si="46"/>
        <v>0</v>
      </c>
    </row>
    <row r="164" spans="1:7" s="109" customFormat="1" ht="76.5" hidden="1" outlineLevel="1">
      <c r="A164" s="98" t="str">
        <f t="shared" si="45"/>
        <v>A.10.1.1.9.S.7</v>
      </c>
      <c r="B164" s="139" t="s">
        <v>215</v>
      </c>
      <c r="C164" s="112" t="s">
        <v>23</v>
      </c>
      <c r="D164" s="177" t="s">
        <v>91</v>
      </c>
      <c r="E164" s="107">
        <v>1</v>
      </c>
      <c r="F164" s="178"/>
      <c r="G164" s="108">
        <f t="shared" si="46"/>
        <v>0</v>
      </c>
    </row>
    <row r="165" spans="1:7" s="109" customFormat="1" ht="51" hidden="1" outlineLevel="1">
      <c r="A165" s="98" t="str">
        <f t="shared" si="45"/>
        <v>A.10.1.1.9.S.80</v>
      </c>
      <c r="B165" s="139" t="s">
        <v>1122</v>
      </c>
      <c r="C165" s="182" t="s">
        <v>154</v>
      </c>
      <c r="D165" s="177" t="s">
        <v>91</v>
      </c>
      <c r="E165" s="107">
        <v>1</v>
      </c>
      <c r="F165" s="178"/>
      <c r="G165" s="108">
        <f t="shared" si="46"/>
        <v>0</v>
      </c>
    </row>
    <row r="166" spans="1:7" s="109" customFormat="1" ht="63.75" hidden="1" outlineLevel="1">
      <c r="A166" s="98" t="str">
        <f t="shared" si="45"/>
        <v>A.10.1.1.9.S.9</v>
      </c>
      <c r="B166" s="139" t="s">
        <v>217</v>
      </c>
      <c r="C166" s="127" t="s">
        <v>84</v>
      </c>
      <c r="D166" s="180"/>
      <c r="E166" s="107"/>
      <c r="F166" s="178"/>
      <c r="G166" s="178">
        <f t="shared" si="46"/>
        <v>0</v>
      </c>
    </row>
    <row r="167" spans="1:7" s="109" customFormat="1" ht="15" hidden="1" outlineLevel="1">
      <c r="A167" s="98" t="str">
        <f t="shared" si="45"/>
        <v>A.10.1.1.9.S.9.1</v>
      </c>
      <c r="B167" s="139" t="s">
        <v>309</v>
      </c>
      <c r="C167" s="127" t="s">
        <v>85</v>
      </c>
      <c r="D167" s="180" t="s">
        <v>22</v>
      </c>
      <c r="E167" s="107">
        <v>1440</v>
      </c>
      <c r="F167" s="178"/>
      <c r="G167" s="108">
        <f t="shared" si="46"/>
        <v>0</v>
      </c>
    </row>
    <row r="168" spans="1:7" s="109" customFormat="1" ht="76.5" hidden="1" outlineLevel="1">
      <c r="A168" s="98" t="str">
        <f t="shared" si="45"/>
        <v>A.10.1.1.9.S.10</v>
      </c>
      <c r="B168" s="139" t="s">
        <v>218</v>
      </c>
      <c r="C168" s="187" t="s">
        <v>398</v>
      </c>
      <c r="D168" s="188" t="s">
        <v>155</v>
      </c>
      <c r="E168" s="107">
        <v>90</v>
      </c>
      <c r="F168" s="178"/>
      <c r="G168" s="108">
        <f t="shared" si="46"/>
        <v>0</v>
      </c>
    </row>
    <row r="169" spans="1:7" s="109" customFormat="1" ht="216.75" hidden="1" outlineLevel="1">
      <c r="A169" s="98" t="str">
        <f t="shared" si="45"/>
        <v>A.10.1.1.9.S.11</v>
      </c>
      <c r="B169" s="139" t="s">
        <v>219</v>
      </c>
      <c r="C169" s="539" t="s">
        <v>3231</v>
      </c>
      <c r="D169" s="177" t="s">
        <v>91</v>
      </c>
      <c r="E169" s="107">
        <v>1</v>
      </c>
      <c r="F169" s="178"/>
      <c r="G169" s="108">
        <f t="shared" si="46"/>
        <v>0</v>
      </c>
    </row>
    <row r="170" spans="1:7" s="538" customFormat="1" ht="178.5" hidden="1" outlineLevel="1">
      <c r="A170" s="98" t="str">
        <f aca="true" t="shared" si="47" ref="A170:A173">""&amp;$B$157&amp;"."&amp;B170&amp;""</f>
        <v>A.10.1.1.9.S.12</v>
      </c>
      <c r="B170" s="139" t="s">
        <v>220</v>
      </c>
      <c r="C170" s="540" t="s">
        <v>3232</v>
      </c>
      <c r="D170" s="177" t="s">
        <v>91</v>
      </c>
      <c r="E170" s="107">
        <v>1</v>
      </c>
      <c r="F170" s="178"/>
      <c r="G170" s="108">
        <f aca="true" t="shared" si="48" ref="G170:G171">E170*F170</f>
        <v>0</v>
      </c>
    </row>
    <row r="171" spans="1:7" s="538" customFormat="1" ht="127.5" hidden="1" outlineLevel="1">
      <c r="A171" s="98" t="str">
        <f t="shared" si="47"/>
        <v>A.10.1.1.9.S.13</v>
      </c>
      <c r="B171" s="139" t="s">
        <v>221</v>
      </c>
      <c r="C171" s="539" t="s">
        <v>3233</v>
      </c>
      <c r="D171" s="177" t="s">
        <v>91</v>
      </c>
      <c r="E171" s="107">
        <v>1</v>
      </c>
      <c r="F171" s="178"/>
      <c r="G171" s="108">
        <f t="shared" si="48"/>
        <v>0</v>
      </c>
    </row>
    <row r="172" spans="1:7" s="109" customFormat="1" ht="114.75" hidden="1" outlineLevel="1">
      <c r="A172" s="98" t="str">
        <f t="shared" si="47"/>
        <v>A.10.1.1.9.S.14</v>
      </c>
      <c r="B172" s="139" t="s">
        <v>222</v>
      </c>
      <c r="C172" s="105" t="s">
        <v>2824</v>
      </c>
      <c r="D172" s="106"/>
      <c r="E172" s="107"/>
      <c r="F172" s="108"/>
      <c r="G172" s="108">
        <f t="shared" si="46"/>
        <v>0</v>
      </c>
    </row>
    <row r="173" spans="1:7" s="109" customFormat="1" ht="15" hidden="1" outlineLevel="1">
      <c r="A173" s="98" t="str">
        <f t="shared" si="47"/>
        <v>A.10.1.1.9.S.14.1</v>
      </c>
      <c r="B173" s="99" t="s">
        <v>406</v>
      </c>
      <c r="C173" s="118" t="s">
        <v>1123</v>
      </c>
      <c r="D173" s="119" t="s">
        <v>22</v>
      </c>
      <c r="E173" s="107">
        <v>660</v>
      </c>
      <c r="F173" s="108"/>
      <c r="G173" s="108">
        <f t="shared" si="46"/>
        <v>0</v>
      </c>
    </row>
    <row r="174" spans="1:7" s="89" customFormat="1" ht="15" collapsed="1">
      <c r="A174" s="82" t="str">
        <f aca="true" t="shared" si="49" ref="A174:A175">B174</f>
        <v>A.10.1.2</v>
      </c>
      <c r="B174" s="83" t="s">
        <v>1124</v>
      </c>
      <c r="C174" s="84" t="s">
        <v>1251</v>
      </c>
      <c r="D174" s="189"/>
      <c r="E174" s="86"/>
      <c r="F174" s="87"/>
      <c r="G174" s="88"/>
    </row>
    <row r="175" spans="1:7" s="97" customFormat="1" ht="15">
      <c r="A175" s="90" t="str">
        <f t="shared" si="49"/>
        <v>A.10.1.2.1</v>
      </c>
      <c r="B175" s="91" t="s">
        <v>1125</v>
      </c>
      <c r="C175" s="92" t="s">
        <v>17</v>
      </c>
      <c r="D175" s="93"/>
      <c r="E175" s="94"/>
      <c r="F175" s="95"/>
      <c r="G175" s="96"/>
    </row>
    <row r="176" spans="1:7" s="109" customFormat="1" ht="165.75" hidden="1" outlineLevel="1">
      <c r="A176" s="98" t="str">
        <f>""&amp;$B$174&amp;"."&amp;B176&amp;""</f>
        <v>A.10.1.2.S.1</v>
      </c>
      <c r="B176" s="99" t="s">
        <v>206</v>
      </c>
      <c r="C176" s="541" t="s">
        <v>3229</v>
      </c>
      <c r="D176" s="106" t="s">
        <v>91</v>
      </c>
      <c r="E176" s="107">
        <v>1</v>
      </c>
      <c r="F176" s="108"/>
      <c r="G176" s="108">
        <f aca="true" t="shared" si="50" ref="G176:G191">E176*F176</f>
        <v>0</v>
      </c>
    </row>
    <row r="177" spans="1:7" s="109" customFormat="1" ht="63.75" hidden="1" outlineLevel="1">
      <c r="A177" s="98" t="str">
        <f aca="true" t="shared" si="51" ref="A177:A179">""&amp;$B$174&amp;"."&amp;B177&amp;""</f>
        <v>A.10.1.2.S.2</v>
      </c>
      <c r="B177" s="99" t="s">
        <v>207</v>
      </c>
      <c r="C177" s="111" t="s">
        <v>443</v>
      </c>
      <c r="D177" s="106" t="s">
        <v>91</v>
      </c>
      <c r="E177" s="107">
        <v>1</v>
      </c>
      <c r="F177" s="108"/>
      <c r="G177" s="108">
        <f t="shared" si="50"/>
        <v>0</v>
      </c>
    </row>
    <row r="178" spans="1:7" s="109" customFormat="1" ht="76.5" hidden="1" outlineLevel="1">
      <c r="A178" s="98" t="str">
        <f t="shared" si="51"/>
        <v>A.10.1.2.S.3</v>
      </c>
      <c r="B178" s="99" t="s">
        <v>208</v>
      </c>
      <c r="C178" s="152" t="s">
        <v>189</v>
      </c>
      <c r="D178" s="114" t="s">
        <v>25</v>
      </c>
      <c r="E178" s="107">
        <v>60</v>
      </c>
      <c r="F178" s="108"/>
      <c r="G178" s="108">
        <f t="shared" si="50"/>
        <v>0</v>
      </c>
    </row>
    <row r="179" spans="1:7" s="109" customFormat="1" ht="38.25" hidden="1" outlineLevel="1">
      <c r="A179" s="98" t="str">
        <f t="shared" si="51"/>
        <v>A.10.1.2.S.4</v>
      </c>
      <c r="B179" s="99" t="s">
        <v>209</v>
      </c>
      <c r="C179" s="152" t="s">
        <v>2908</v>
      </c>
      <c r="D179" s="114" t="s">
        <v>22</v>
      </c>
      <c r="E179" s="107">
        <v>35</v>
      </c>
      <c r="F179" s="108"/>
      <c r="G179" s="108">
        <f t="shared" si="50"/>
        <v>0</v>
      </c>
    </row>
    <row r="180" spans="1:7" s="97" customFormat="1" ht="15" collapsed="1">
      <c r="A180" s="90" t="str">
        <f aca="true" t="shared" si="52" ref="A180">B180</f>
        <v>A.10.1.2.2</v>
      </c>
      <c r="B180" s="91" t="s">
        <v>1126</v>
      </c>
      <c r="C180" s="92" t="s">
        <v>18</v>
      </c>
      <c r="D180" s="93"/>
      <c r="E180" s="94"/>
      <c r="F180" s="95"/>
      <c r="G180" s="96"/>
    </row>
    <row r="181" spans="1:7" s="109" customFormat="1" ht="63.75" hidden="1" outlineLevel="1">
      <c r="A181" s="98" t="str">
        <f>""&amp;$B$180&amp;"."&amp;B181&amp;""</f>
        <v>A.10.1.2.2.S.1</v>
      </c>
      <c r="B181" s="139" t="s">
        <v>206</v>
      </c>
      <c r="C181" s="115" t="s">
        <v>247</v>
      </c>
      <c r="D181" s="113" t="s">
        <v>22</v>
      </c>
      <c r="E181" s="107">
        <v>68</v>
      </c>
      <c r="F181" s="108"/>
      <c r="G181" s="108">
        <f aca="true" t="shared" si="53" ref="G181:G183">E181*F181</f>
        <v>0</v>
      </c>
    </row>
    <row r="182" spans="1:7" s="109" customFormat="1" ht="76.5" hidden="1" outlineLevel="1">
      <c r="A182" s="98" t="str">
        <f aca="true" t="shared" si="54" ref="A182:A191">""&amp;$B$180&amp;"."&amp;B182&amp;""</f>
        <v>A.10.1.2.2.S.2</v>
      </c>
      <c r="B182" s="139" t="s">
        <v>207</v>
      </c>
      <c r="C182" s="115" t="s">
        <v>248</v>
      </c>
      <c r="D182" s="113" t="s">
        <v>25</v>
      </c>
      <c r="E182" s="107">
        <v>60</v>
      </c>
      <c r="F182" s="108"/>
      <c r="G182" s="108">
        <f t="shared" si="53"/>
        <v>0</v>
      </c>
    </row>
    <row r="183" spans="1:7" s="109" customFormat="1" ht="140.25" hidden="1" outlineLevel="1">
      <c r="A183" s="98" t="str">
        <f t="shared" si="54"/>
        <v>A.10.1.2.2.S.3</v>
      </c>
      <c r="B183" s="139" t="s">
        <v>208</v>
      </c>
      <c r="C183" s="152" t="s">
        <v>95</v>
      </c>
      <c r="D183" s="123" t="s">
        <v>24</v>
      </c>
      <c r="E183" s="107">
        <v>2</v>
      </c>
      <c r="F183" s="108"/>
      <c r="G183" s="108">
        <f t="shared" si="53"/>
        <v>0</v>
      </c>
    </row>
    <row r="184" spans="1:7" s="109" customFormat="1" ht="204" hidden="1" outlineLevel="1">
      <c r="A184" s="98" t="str">
        <f t="shared" si="54"/>
        <v>A.10.1.2.2.S.4</v>
      </c>
      <c r="B184" s="139" t="s">
        <v>209</v>
      </c>
      <c r="C184" s="152" t="s">
        <v>94</v>
      </c>
      <c r="D184" s="123" t="s">
        <v>24</v>
      </c>
      <c r="E184" s="107">
        <v>90</v>
      </c>
      <c r="F184" s="108"/>
      <c r="G184" s="108">
        <f t="shared" si="50"/>
        <v>0</v>
      </c>
    </row>
    <row r="185" spans="1:7" s="109" customFormat="1" ht="89.25" hidden="1" outlineLevel="1">
      <c r="A185" s="98" t="str">
        <f t="shared" si="54"/>
        <v>A.10.1.2.2.S.5</v>
      </c>
      <c r="B185" s="139" t="s">
        <v>213</v>
      </c>
      <c r="C185" s="152" t="s">
        <v>2872</v>
      </c>
      <c r="D185" s="123" t="s">
        <v>24</v>
      </c>
      <c r="E185" s="107">
        <v>3</v>
      </c>
      <c r="F185" s="108"/>
      <c r="G185" s="108">
        <f t="shared" si="50"/>
        <v>0</v>
      </c>
    </row>
    <row r="186" spans="1:7" s="109" customFormat="1" ht="63.75" hidden="1" outlineLevel="1">
      <c r="A186" s="98" t="str">
        <f t="shared" si="54"/>
        <v>A.10.1.2.2.S.6</v>
      </c>
      <c r="B186" s="139" t="s">
        <v>214</v>
      </c>
      <c r="C186" s="152" t="s">
        <v>249</v>
      </c>
      <c r="D186" s="123" t="s">
        <v>24</v>
      </c>
      <c r="E186" s="107">
        <v>20</v>
      </c>
      <c r="F186" s="108"/>
      <c r="G186" s="108">
        <f t="shared" si="50"/>
        <v>0</v>
      </c>
    </row>
    <row r="187" spans="1:7" s="109" customFormat="1" ht="89.25" hidden="1" outlineLevel="1">
      <c r="A187" s="98" t="str">
        <f t="shared" si="54"/>
        <v>A.10.1.2.2.S.7</v>
      </c>
      <c r="B187" s="139" t="s">
        <v>215</v>
      </c>
      <c r="C187" s="112" t="s">
        <v>2852</v>
      </c>
      <c r="D187" s="123" t="s">
        <v>24</v>
      </c>
      <c r="E187" s="107">
        <v>10</v>
      </c>
      <c r="F187" s="108"/>
      <c r="G187" s="108">
        <f t="shared" si="50"/>
        <v>0</v>
      </c>
    </row>
    <row r="188" spans="1:7" s="109" customFormat="1" ht="89.25" hidden="1" outlineLevel="1">
      <c r="A188" s="98" t="str">
        <f t="shared" si="54"/>
        <v>A.10.1.2.2.S.8</v>
      </c>
      <c r="B188" s="139" t="s">
        <v>216</v>
      </c>
      <c r="C188" s="129" t="s">
        <v>236</v>
      </c>
      <c r="D188" s="128" t="s">
        <v>24</v>
      </c>
      <c r="E188" s="107">
        <v>70</v>
      </c>
      <c r="F188" s="131"/>
      <c r="G188" s="108">
        <f t="shared" si="50"/>
        <v>0</v>
      </c>
    </row>
    <row r="189" spans="1:7" s="109" customFormat="1" ht="63.75" hidden="1" outlineLevel="1">
      <c r="A189" s="98" t="str">
        <f t="shared" si="54"/>
        <v>A.10.1.2.2.S.9</v>
      </c>
      <c r="B189" s="126" t="s">
        <v>217</v>
      </c>
      <c r="C189" s="285" t="s">
        <v>2870</v>
      </c>
      <c r="D189" s="128" t="s">
        <v>24</v>
      </c>
      <c r="E189" s="107">
        <v>5</v>
      </c>
      <c r="F189" s="108"/>
      <c r="G189" s="108">
        <f t="shared" si="50"/>
        <v>0</v>
      </c>
    </row>
    <row r="190" spans="1:7" s="109" customFormat="1" ht="51" hidden="1" outlineLevel="1">
      <c r="A190" s="98" t="str">
        <f t="shared" si="54"/>
        <v>A.10.1.2.2.S.10</v>
      </c>
      <c r="B190" s="126" t="s">
        <v>218</v>
      </c>
      <c r="C190" s="286" t="s">
        <v>3137</v>
      </c>
      <c r="D190" s="128" t="s">
        <v>24</v>
      </c>
      <c r="E190" s="107">
        <v>5</v>
      </c>
      <c r="F190" s="108"/>
      <c r="G190" s="108">
        <f t="shared" si="50"/>
        <v>0</v>
      </c>
    </row>
    <row r="191" spans="1:7" s="109" customFormat="1" ht="140.25" hidden="1" outlineLevel="1">
      <c r="A191" s="98" t="str">
        <f t="shared" si="54"/>
        <v>A.10.1.2.2.S.11</v>
      </c>
      <c r="B191" s="139" t="s">
        <v>219</v>
      </c>
      <c r="C191" s="273" t="s">
        <v>1127</v>
      </c>
      <c r="D191" s="123" t="s">
        <v>24</v>
      </c>
      <c r="E191" s="107">
        <v>10</v>
      </c>
      <c r="F191" s="108"/>
      <c r="G191" s="108">
        <f t="shared" si="50"/>
        <v>0</v>
      </c>
    </row>
    <row r="192" spans="1:7" s="109" customFormat="1" ht="15" collapsed="1">
      <c r="A192" s="90" t="str">
        <f aca="true" t="shared" si="55" ref="A192">B192</f>
        <v>A.10.1.2.3</v>
      </c>
      <c r="B192" s="91" t="s">
        <v>1128</v>
      </c>
      <c r="C192" s="92" t="s">
        <v>19</v>
      </c>
      <c r="D192" s="93"/>
      <c r="E192" s="94"/>
      <c r="F192" s="95"/>
      <c r="G192" s="96"/>
    </row>
    <row r="193" spans="1:7" s="109" customFormat="1" ht="76.5" hidden="1" outlineLevel="1">
      <c r="A193" s="98" t="str">
        <f>""&amp;$B$192&amp;"."&amp;B193&amp;""</f>
        <v>A.10.1.2.3.S.1</v>
      </c>
      <c r="B193" s="139" t="s">
        <v>206</v>
      </c>
      <c r="C193" s="152" t="s">
        <v>99</v>
      </c>
      <c r="D193" s="123" t="s">
        <v>24</v>
      </c>
      <c r="E193" s="107">
        <v>1</v>
      </c>
      <c r="F193" s="108"/>
      <c r="G193" s="108">
        <f aca="true" t="shared" si="56" ref="G193">E193*F193</f>
        <v>0</v>
      </c>
    </row>
    <row r="194" spans="1:7" s="109" customFormat="1" ht="178.5" hidden="1" outlineLevel="1">
      <c r="A194" s="98" t="str">
        <f aca="true" t="shared" si="57" ref="A194:A216">""&amp;$B$192&amp;"."&amp;B194&amp;""</f>
        <v>A.10.1.2.3.S.2</v>
      </c>
      <c r="B194" s="139" t="s">
        <v>207</v>
      </c>
      <c r="C194" s="152" t="s">
        <v>2873</v>
      </c>
      <c r="D194" s="123"/>
      <c r="E194" s="130"/>
      <c r="F194" s="108"/>
      <c r="G194" s="108"/>
    </row>
    <row r="195" spans="1:7" s="109" customFormat="1" ht="25.5" hidden="1" outlineLevel="1">
      <c r="A195" s="98" t="str">
        <f t="shared" si="57"/>
        <v>A.10.1.2.3.S.2.1</v>
      </c>
      <c r="B195" s="126" t="s">
        <v>228</v>
      </c>
      <c r="C195" s="120" t="s">
        <v>453</v>
      </c>
      <c r="D195" s="123" t="s">
        <v>24</v>
      </c>
      <c r="E195" s="107">
        <v>15</v>
      </c>
      <c r="F195" s="108"/>
      <c r="G195" s="108">
        <f aca="true" t="shared" si="58" ref="G195:G202">E195*F195</f>
        <v>0</v>
      </c>
    </row>
    <row r="196" spans="1:7" s="109" customFormat="1" ht="63.75" hidden="1" outlineLevel="1">
      <c r="A196" s="98" t="str">
        <f t="shared" si="57"/>
        <v>A.10.1.2.3.S.3</v>
      </c>
      <c r="B196" s="139" t="s">
        <v>208</v>
      </c>
      <c r="C196" s="152" t="s">
        <v>423</v>
      </c>
      <c r="D196" s="123" t="s">
        <v>24</v>
      </c>
      <c r="E196" s="107">
        <v>5</v>
      </c>
      <c r="F196" s="108"/>
      <c r="G196" s="108">
        <f t="shared" si="58"/>
        <v>0</v>
      </c>
    </row>
    <row r="197" spans="1:7" s="109" customFormat="1" ht="89.25" hidden="1" outlineLevel="1">
      <c r="A197" s="98" t="str">
        <f t="shared" si="57"/>
        <v>A.10.1.2.3.S.4</v>
      </c>
      <c r="B197" s="139" t="s">
        <v>209</v>
      </c>
      <c r="C197" s="152" t="s">
        <v>424</v>
      </c>
      <c r="D197" s="123" t="s">
        <v>24</v>
      </c>
      <c r="E197" s="107">
        <v>3</v>
      </c>
      <c r="F197" s="108"/>
      <c r="G197" s="108">
        <f t="shared" si="58"/>
        <v>0</v>
      </c>
    </row>
    <row r="198" spans="1:7" s="97" customFormat="1" ht="76.5" hidden="1" outlineLevel="1">
      <c r="A198" s="98" t="str">
        <f t="shared" si="57"/>
        <v>A.10.1.2.3.S.5</v>
      </c>
      <c r="B198" s="139" t="s">
        <v>213</v>
      </c>
      <c r="C198" s="152" t="s">
        <v>2847</v>
      </c>
      <c r="D198" s="123" t="s">
        <v>22</v>
      </c>
      <c r="E198" s="107">
        <v>10</v>
      </c>
      <c r="F198" s="108"/>
      <c r="G198" s="108">
        <f t="shared" si="58"/>
        <v>0</v>
      </c>
    </row>
    <row r="199" spans="1:7" s="109" customFormat="1" ht="51" hidden="1" outlineLevel="1">
      <c r="A199" s="98" t="str">
        <f t="shared" si="57"/>
        <v>A.10.1.2.3.S.6</v>
      </c>
      <c r="B199" s="126" t="s">
        <v>214</v>
      </c>
      <c r="C199" s="127" t="s">
        <v>433</v>
      </c>
      <c r="D199" s="123" t="s">
        <v>24</v>
      </c>
      <c r="E199" s="107">
        <v>1</v>
      </c>
      <c r="F199" s="108"/>
      <c r="G199" s="108">
        <f t="shared" si="58"/>
        <v>0</v>
      </c>
    </row>
    <row r="200" spans="1:7" s="109" customFormat="1" ht="51" hidden="1" outlineLevel="1">
      <c r="A200" s="98" t="str">
        <f t="shared" si="57"/>
        <v>A.10.1.2.3.S.7</v>
      </c>
      <c r="B200" s="139" t="s">
        <v>215</v>
      </c>
      <c r="C200" s="142" t="s">
        <v>1129</v>
      </c>
      <c r="D200" s="143"/>
      <c r="E200" s="107"/>
      <c r="F200" s="108"/>
      <c r="G200" s="108"/>
    </row>
    <row r="201" spans="1:7" s="109" customFormat="1" ht="38.25" hidden="1" outlineLevel="1">
      <c r="A201" s="98" t="str">
        <f t="shared" si="57"/>
        <v>A.10.1.2.3.S.7.1</v>
      </c>
      <c r="B201" s="279" t="s">
        <v>364</v>
      </c>
      <c r="C201" s="281" t="s">
        <v>945</v>
      </c>
      <c r="D201" s="143" t="s">
        <v>90</v>
      </c>
      <c r="E201" s="107">
        <v>1</v>
      </c>
      <c r="F201" s="108"/>
      <c r="G201" s="108">
        <f t="shared" si="58"/>
        <v>0</v>
      </c>
    </row>
    <row r="202" spans="1:7" s="109" customFormat="1" ht="38.25" hidden="1" outlineLevel="1">
      <c r="A202" s="98" t="str">
        <f t="shared" si="57"/>
        <v>A.10.1.2.3.S.7.2</v>
      </c>
      <c r="B202" s="279" t="s">
        <v>365</v>
      </c>
      <c r="C202" s="281" t="s">
        <v>1130</v>
      </c>
      <c r="D202" s="143" t="s">
        <v>90</v>
      </c>
      <c r="E202" s="107">
        <v>1</v>
      </c>
      <c r="F202" s="108"/>
      <c r="G202" s="108">
        <f t="shared" si="58"/>
        <v>0</v>
      </c>
    </row>
    <row r="203" spans="1:7" s="109" customFormat="1" ht="63.75" hidden="1" outlineLevel="1">
      <c r="A203" s="98" t="str">
        <f t="shared" si="57"/>
        <v>A.10.1.2.3.S.8</v>
      </c>
      <c r="B203" s="126" t="s">
        <v>216</v>
      </c>
      <c r="C203" s="112" t="s">
        <v>2909</v>
      </c>
      <c r="D203" s="128"/>
      <c r="E203" s="107"/>
      <c r="F203" s="108"/>
      <c r="G203" s="108"/>
    </row>
    <row r="204" spans="1:7" s="109" customFormat="1" ht="25.5" hidden="1" outlineLevel="1">
      <c r="A204" s="98" t="str">
        <f t="shared" si="57"/>
        <v>A.10.1.2.3.S.8.1</v>
      </c>
      <c r="B204" s="126" t="s">
        <v>250</v>
      </c>
      <c r="C204" s="112" t="s">
        <v>947</v>
      </c>
      <c r="D204" s="128" t="s">
        <v>25</v>
      </c>
      <c r="E204" s="107">
        <v>60</v>
      </c>
      <c r="F204" s="108"/>
      <c r="G204" s="108">
        <f aca="true" t="shared" si="59" ref="G204:G206">E204*F204</f>
        <v>0</v>
      </c>
    </row>
    <row r="205" spans="1:7" s="109" customFormat="1" ht="140.25" hidden="1" outlineLevel="1">
      <c r="A205" s="98" t="str">
        <f t="shared" si="57"/>
        <v>A.10.1.2.3.S.9</v>
      </c>
      <c r="B205" s="126" t="s">
        <v>217</v>
      </c>
      <c r="C205" s="287" t="s">
        <v>3265</v>
      </c>
      <c r="D205" s="123" t="s">
        <v>24</v>
      </c>
      <c r="E205" s="107">
        <v>25</v>
      </c>
      <c r="F205" s="108"/>
      <c r="G205" s="108">
        <f t="shared" si="59"/>
        <v>0</v>
      </c>
    </row>
    <row r="206" spans="1:7" s="109" customFormat="1" ht="140.25" hidden="1" outlineLevel="1">
      <c r="A206" s="98" t="str">
        <f t="shared" si="57"/>
        <v>A.10.1.2.3.S.10</v>
      </c>
      <c r="B206" s="139" t="s">
        <v>218</v>
      </c>
      <c r="C206" s="288" t="s">
        <v>3266</v>
      </c>
      <c r="D206" s="123" t="s">
        <v>24</v>
      </c>
      <c r="E206" s="107">
        <v>7</v>
      </c>
      <c r="F206" s="108"/>
      <c r="G206" s="108">
        <f t="shared" si="59"/>
        <v>0</v>
      </c>
    </row>
    <row r="207" spans="1:7" s="109" customFormat="1" ht="76.5" hidden="1" outlineLevel="1">
      <c r="A207" s="98" t="str">
        <f t="shared" si="57"/>
        <v>A.10.1.2.3.S.11</v>
      </c>
      <c r="B207" s="126" t="s">
        <v>219</v>
      </c>
      <c r="C207" s="289" t="s">
        <v>2807</v>
      </c>
      <c r="D207" s="128"/>
      <c r="E207" s="107"/>
      <c r="F207" s="108"/>
      <c r="G207" s="108"/>
    </row>
    <row r="208" spans="1:7" s="109" customFormat="1" ht="15" hidden="1" outlineLevel="1">
      <c r="A208" s="98" t="str">
        <f t="shared" si="57"/>
        <v>A.10.1.2.3.S.11.1</v>
      </c>
      <c r="B208" s="126" t="s">
        <v>298</v>
      </c>
      <c r="C208" s="289" t="s">
        <v>949</v>
      </c>
      <c r="D208" s="143" t="s">
        <v>90</v>
      </c>
      <c r="E208" s="107">
        <v>1</v>
      </c>
      <c r="F208" s="108"/>
      <c r="G208" s="108">
        <f aca="true" t="shared" si="60" ref="G208:G209">E208*F208</f>
        <v>0</v>
      </c>
    </row>
    <row r="209" spans="1:7" s="109" customFormat="1" ht="15" hidden="1" outlineLevel="1">
      <c r="A209" s="98" t="str">
        <f t="shared" si="57"/>
        <v>A.10.1.2.3.S.11.2</v>
      </c>
      <c r="B209" s="126" t="s">
        <v>299</v>
      </c>
      <c r="C209" s="289" t="s">
        <v>1131</v>
      </c>
      <c r="D209" s="143" t="s">
        <v>90</v>
      </c>
      <c r="E209" s="107">
        <v>1</v>
      </c>
      <c r="F209" s="108"/>
      <c r="G209" s="108">
        <f t="shared" si="60"/>
        <v>0</v>
      </c>
    </row>
    <row r="210" spans="1:7" s="109" customFormat="1" ht="117" hidden="1" outlineLevel="1">
      <c r="A210" s="98" t="str">
        <f t="shared" si="57"/>
        <v>A.10.1.2.3.S.12</v>
      </c>
      <c r="B210" s="126" t="s">
        <v>220</v>
      </c>
      <c r="C210" s="289" t="s">
        <v>2808</v>
      </c>
      <c r="D210" s="128"/>
      <c r="E210" s="107"/>
      <c r="F210" s="108"/>
      <c r="G210" s="108"/>
    </row>
    <row r="211" spans="1:7" s="109" customFormat="1" ht="15" hidden="1" outlineLevel="1">
      <c r="A211" s="98" t="str">
        <f t="shared" si="57"/>
        <v>A.10.1.2.3.S.12.1</v>
      </c>
      <c r="B211" s="126" t="s">
        <v>300</v>
      </c>
      <c r="C211" s="289" t="s">
        <v>951</v>
      </c>
      <c r="D211" s="128" t="s">
        <v>25</v>
      </c>
      <c r="E211" s="107">
        <v>31</v>
      </c>
      <c r="F211" s="108"/>
      <c r="G211" s="108">
        <f aca="true" t="shared" si="61" ref="G211">E211*F211</f>
        <v>0</v>
      </c>
    </row>
    <row r="212" spans="1:7" s="109" customFormat="1" ht="178.5" hidden="1" outlineLevel="1">
      <c r="A212" s="98" t="str">
        <f t="shared" si="57"/>
        <v>A.10.1.2.3.S.13</v>
      </c>
      <c r="B212" s="126" t="s">
        <v>221</v>
      </c>
      <c r="C212" s="564" t="s">
        <v>3118</v>
      </c>
      <c r="D212" s="119"/>
      <c r="E212" s="132"/>
      <c r="F212" s="108"/>
      <c r="G212" s="108"/>
    </row>
    <row r="213" spans="1:7" s="109" customFormat="1" ht="25.5" hidden="1" outlineLevel="1">
      <c r="A213" s="98" t="str">
        <f t="shared" si="57"/>
        <v>A.10.1.2.3.S.13.1</v>
      </c>
      <c r="B213" s="126" t="s">
        <v>253</v>
      </c>
      <c r="C213" s="285" t="s">
        <v>417</v>
      </c>
      <c r="D213" s="119" t="s">
        <v>90</v>
      </c>
      <c r="E213" s="107">
        <v>2</v>
      </c>
      <c r="F213" s="108"/>
      <c r="G213" s="108">
        <f aca="true" t="shared" si="62" ref="G213">E213*F213</f>
        <v>0</v>
      </c>
    </row>
    <row r="214" spans="1:7" s="109" customFormat="1" ht="114.75" hidden="1" outlineLevel="1">
      <c r="A214" s="98" t="str">
        <f t="shared" si="57"/>
        <v>A.10.1.2.3.S.14</v>
      </c>
      <c r="B214" s="139" t="s">
        <v>222</v>
      </c>
      <c r="C214" s="284" t="s">
        <v>3467</v>
      </c>
      <c r="D214" s="143"/>
      <c r="E214" s="107"/>
      <c r="F214" s="108"/>
      <c r="G214" s="108"/>
    </row>
    <row r="215" spans="1:7" s="109" customFormat="1" ht="15" hidden="1" outlineLevel="1">
      <c r="A215" s="98" t="str">
        <f t="shared" si="57"/>
        <v>A.10.1.2.3.S.14.1</v>
      </c>
      <c r="B215" s="139" t="s">
        <v>406</v>
      </c>
      <c r="C215" s="284" t="s">
        <v>2825</v>
      </c>
      <c r="D215" s="143" t="s">
        <v>90</v>
      </c>
      <c r="E215" s="107">
        <v>2</v>
      </c>
      <c r="F215" s="108"/>
      <c r="G215" s="108">
        <f aca="true" t="shared" si="63" ref="G215:G216">E215*F215</f>
        <v>0</v>
      </c>
    </row>
    <row r="216" spans="1:7" s="109" customFormat="1" ht="76.5" hidden="1" outlineLevel="1">
      <c r="A216" s="98" t="str">
        <f t="shared" si="57"/>
        <v>A.10.1.2.3.S.15</v>
      </c>
      <c r="B216" s="126" t="s">
        <v>223</v>
      </c>
      <c r="C216" s="564" t="s">
        <v>169</v>
      </c>
      <c r="D216" s="119" t="s">
        <v>91</v>
      </c>
      <c r="E216" s="107">
        <v>2</v>
      </c>
      <c r="F216" s="108"/>
      <c r="G216" s="108">
        <f t="shared" si="63"/>
        <v>0</v>
      </c>
    </row>
    <row r="217" spans="1:7" s="109" customFormat="1" ht="15" collapsed="1">
      <c r="A217" s="90" t="str">
        <f aca="true" t="shared" si="64" ref="A217">B217</f>
        <v>A.10.1.2.4</v>
      </c>
      <c r="B217" s="91" t="s">
        <v>1132</v>
      </c>
      <c r="C217" s="92" t="s">
        <v>100</v>
      </c>
      <c r="D217" s="93"/>
      <c r="E217" s="94"/>
      <c r="F217" s="95"/>
      <c r="G217" s="96"/>
    </row>
    <row r="218" spans="1:7" s="109" customFormat="1" ht="306" hidden="1" outlineLevel="1">
      <c r="A218" s="98" t="str">
        <f>""&amp;$B$217&amp;"."&amp;B218&amp;""</f>
        <v>A.10.1.2.4.S.1</v>
      </c>
      <c r="B218" s="139" t="s">
        <v>206</v>
      </c>
      <c r="C218" s="159" t="s">
        <v>3256</v>
      </c>
      <c r="D218" s="113" t="s">
        <v>90</v>
      </c>
      <c r="E218" s="107">
        <v>1</v>
      </c>
      <c r="F218" s="108"/>
      <c r="G218" s="108">
        <f aca="true" t="shared" si="65" ref="G218">E218*F218</f>
        <v>0</v>
      </c>
    </row>
    <row r="219" spans="1:7" s="109" customFormat="1" ht="102" hidden="1" outlineLevel="1">
      <c r="A219" s="98" t="str">
        <f aca="true" t="shared" si="66" ref="A219:A231">""&amp;$B$217&amp;"."&amp;B219&amp;""</f>
        <v>A.10.1.2.4.S.2</v>
      </c>
      <c r="B219" s="126" t="s">
        <v>207</v>
      </c>
      <c r="C219" s="289" t="s">
        <v>2830</v>
      </c>
      <c r="D219" s="128"/>
      <c r="E219" s="107"/>
      <c r="F219" s="108"/>
      <c r="G219" s="108"/>
    </row>
    <row r="220" spans="1:7" s="109" customFormat="1" ht="15" hidden="1" outlineLevel="1">
      <c r="A220" s="98" t="str">
        <f t="shared" si="66"/>
        <v>A.10.1.2.4.S.2.1</v>
      </c>
      <c r="B220" s="126" t="s">
        <v>228</v>
      </c>
      <c r="C220" s="289" t="s">
        <v>949</v>
      </c>
      <c r="D220" s="143" t="s">
        <v>953</v>
      </c>
      <c r="E220" s="107">
        <v>1</v>
      </c>
      <c r="F220" s="108"/>
      <c r="G220" s="108">
        <f aca="true" t="shared" si="67" ref="G220:G221">E220*F220</f>
        <v>0</v>
      </c>
    </row>
    <row r="221" spans="1:7" s="109" customFormat="1" ht="15" hidden="1" outlineLevel="1">
      <c r="A221" s="98" t="str">
        <f t="shared" si="66"/>
        <v>A.10.1.2.4.S.2.2</v>
      </c>
      <c r="B221" s="126" t="s">
        <v>261</v>
      </c>
      <c r="C221" s="289" t="s">
        <v>1131</v>
      </c>
      <c r="D221" s="143" t="s">
        <v>953</v>
      </c>
      <c r="E221" s="107">
        <v>1</v>
      </c>
      <c r="F221" s="108"/>
      <c r="G221" s="108">
        <f t="shared" si="67"/>
        <v>0</v>
      </c>
    </row>
    <row r="222" spans="1:7" s="109" customFormat="1" ht="89.25" hidden="1" outlineLevel="1">
      <c r="A222" s="98" t="str">
        <f t="shared" si="66"/>
        <v>A.10.1.2.4.S.3</v>
      </c>
      <c r="B222" s="139" t="s">
        <v>208</v>
      </c>
      <c r="C222" s="255" t="s">
        <v>2951</v>
      </c>
      <c r="D222" s="143"/>
      <c r="E222" s="107"/>
      <c r="F222" s="108"/>
      <c r="G222" s="108"/>
    </row>
    <row r="223" spans="1:7" s="109" customFormat="1" ht="38.25" hidden="1" outlineLevel="1">
      <c r="A223" s="98" t="str">
        <f t="shared" si="66"/>
        <v>A.10.1.2.4.S.3.1</v>
      </c>
      <c r="B223" s="139" t="s">
        <v>244</v>
      </c>
      <c r="C223" s="284" t="s">
        <v>945</v>
      </c>
      <c r="D223" s="143" t="s">
        <v>90</v>
      </c>
      <c r="E223" s="107">
        <v>1</v>
      </c>
      <c r="F223" s="108"/>
      <c r="G223" s="108">
        <f aca="true" t="shared" si="68" ref="G223:G224">E223*F223</f>
        <v>0</v>
      </c>
    </row>
    <row r="224" spans="1:7" s="109" customFormat="1" ht="38.25" hidden="1" outlineLevel="1">
      <c r="A224" s="98" t="str">
        <f t="shared" si="66"/>
        <v>A.10.1.2.4.S.3.2</v>
      </c>
      <c r="B224" s="139" t="s">
        <v>245</v>
      </c>
      <c r="C224" s="284" t="s">
        <v>1130</v>
      </c>
      <c r="D224" s="143" t="s">
        <v>90</v>
      </c>
      <c r="E224" s="107">
        <v>1</v>
      </c>
      <c r="F224" s="108"/>
      <c r="G224" s="108">
        <f t="shared" si="68"/>
        <v>0</v>
      </c>
    </row>
    <row r="225" spans="1:7" s="109" customFormat="1" ht="63.75" hidden="1" outlineLevel="1">
      <c r="A225" s="98" t="str">
        <f t="shared" si="66"/>
        <v>A.10.1.2.4.S.4</v>
      </c>
      <c r="B225" s="139" t="s">
        <v>209</v>
      </c>
      <c r="C225" s="284" t="s">
        <v>2826</v>
      </c>
      <c r="D225" s="143"/>
      <c r="E225" s="107"/>
      <c r="F225" s="108"/>
      <c r="G225" s="108"/>
    </row>
    <row r="226" spans="1:7" s="109" customFormat="1" ht="25.5" hidden="1" outlineLevel="1">
      <c r="A226" s="98" t="str">
        <f t="shared" si="66"/>
        <v>A.10.1.2.4.S.4.1</v>
      </c>
      <c r="B226" s="139" t="s">
        <v>240</v>
      </c>
      <c r="C226" s="284" t="s">
        <v>1133</v>
      </c>
      <c r="D226" s="143" t="s">
        <v>90</v>
      </c>
      <c r="E226" s="107">
        <v>2</v>
      </c>
      <c r="F226" s="108"/>
      <c r="G226" s="108">
        <f aca="true" t="shared" si="69" ref="G226">E226*F226</f>
        <v>0</v>
      </c>
    </row>
    <row r="227" spans="1:7" s="109" customFormat="1" ht="114.75" hidden="1" outlineLevel="1">
      <c r="A227" s="98" t="str">
        <f t="shared" si="66"/>
        <v>A.10.1.2.4.S.5</v>
      </c>
      <c r="B227" s="126" t="s">
        <v>213</v>
      </c>
      <c r="C227" s="289" t="s">
        <v>2828</v>
      </c>
      <c r="D227" s="128"/>
      <c r="E227" s="107"/>
      <c r="F227" s="108"/>
      <c r="G227" s="108"/>
    </row>
    <row r="228" spans="1:7" s="109" customFormat="1" ht="15" hidden="1" outlineLevel="1">
      <c r="A228" s="98" t="str">
        <f t="shared" si="66"/>
        <v>A.10.1.2.4.S.5.1</v>
      </c>
      <c r="B228" s="126" t="s">
        <v>315</v>
      </c>
      <c r="C228" s="289" t="s">
        <v>2809</v>
      </c>
      <c r="D228" s="143" t="s">
        <v>90</v>
      </c>
      <c r="E228" s="107">
        <v>1</v>
      </c>
      <c r="F228" s="108"/>
      <c r="G228" s="108">
        <f aca="true" t="shared" si="70" ref="G228:G229">E228*F228</f>
        <v>0</v>
      </c>
    </row>
    <row r="229" spans="1:7" s="109" customFormat="1" ht="15" hidden="1" outlineLevel="1">
      <c r="A229" s="98" t="str">
        <f t="shared" si="66"/>
        <v>A.10.1.2.4.S.5.2</v>
      </c>
      <c r="B229" s="126" t="s">
        <v>316</v>
      </c>
      <c r="C229" s="289" t="s">
        <v>2810</v>
      </c>
      <c r="D229" s="143" t="s">
        <v>90</v>
      </c>
      <c r="E229" s="107">
        <v>1</v>
      </c>
      <c r="F229" s="108"/>
      <c r="G229" s="108">
        <f t="shared" si="70"/>
        <v>0</v>
      </c>
    </row>
    <row r="230" spans="1:7" s="109" customFormat="1" ht="89.25" hidden="1" outlineLevel="1">
      <c r="A230" s="98" t="str">
        <f t="shared" si="66"/>
        <v>A.10.1.2.4.S.6</v>
      </c>
      <c r="B230" s="126" t="s">
        <v>214</v>
      </c>
      <c r="C230" s="289" t="s">
        <v>3267</v>
      </c>
      <c r="D230" s="128"/>
      <c r="E230" s="107"/>
      <c r="F230" s="108"/>
      <c r="G230" s="108"/>
    </row>
    <row r="231" spans="1:7" s="109" customFormat="1" ht="15" hidden="1" outlineLevel="1">
      <c r="A231" s="98" t="str">
        <f t="shared" si="66"/>
        <v>A.10.1.2.4.S.6.1</v>
      </c>
      <c r="B231" s="126" t="s">
        <v>319</v>
      </c>
      <c r="C231" s="289" t="s">
        <v>955</v>
      </c>
      <c r="D231" s="143" t="s">
        <v>22</v>
      </c>
      <c r="E231" s="107">
        <v>4</v>
      </c>
      <c r="F231" s="108"/>
      <c r="G231" s="108">
        <f aca="true" t="shared" si="71" ref="G231">E231*F231</f>
        <v>0</v>
      </c>
    </row>
    <row r="232" spans="1:7" s="109" customFormat="1" ht="15" collapsed="1">
      <c r="A232" s="90" t="str">
        <f aca="true" t="shared" si="72" ref="A232">B232</f>
        <v>A.10.1.2.5</v>
      </c>
      <c r="B232" s="91" t="s">
        <v>1134</v>
      </c>
      <c r="C232" s="92" t="s">
        <v>2835</v>
      </c>
      <c r="D232" s="93"/>
      <c r="E232" s="94"/>
      <c r="F232" s="95"/>
      <c r="G232" s="96"/>
    </row>
    <row r="233" spans="1:7" s="109" customFormat="1" ht="178.5" hidden="1" outlineLevel="1">
      <c r="A233" s="98" t="str">
        <f aca="true" t="shared" si="73" ref="A233:A234">""&amp;$B$232&amp;"."&amp;B233&amp;""</f>
        <v>A.10.1.2.5.S.1</v>
      </c>
      <c r="B233" s="139" t="s">
        <v>206</v>
      </c>
      <c r="C233" s="142" t="s">
        <v>3517</v>
      </c>
      <c r="D233" s="143"/>
      <c r="E233" s="107"/>
      <c r="F233" s="108"/>
      <c r="G233" s="108"/>
    </row>
    <row r="234" spans="1:7" s="109" customFormat="1" ht="178.5" hidden="1" outlineLevel="1">
      <c r="A234" s="98" t="str">
        <f t="shared" si="73"/>
        <v>A.10.1.2.5.S.1.1</v>
      </c>
      <c r="B234" s="139" t="s">
        <v>226</v>
      </c>
      <c r="C234" s="142" t="s">
        <v>1135</v>
      </c>
      <c r="D234" s="143" t="s">
        <v>91</v>
      </c>
      <c r="E234" s="107">
        <v>1</v>
      </c>
      <c r="F234" s="108"/>
      <c r="G234" s="108">
        <f aca="true" t="shared" si="74" ref="G234">E234*F234</f>
        <v>0</v>
      </c>
    </row>
    <row r="235" spans="1:7" s="109" customFormat="1" ht="76.5" hidden="1" outlineLevel="1">
      <c r="A235" s="98" t="str">
        <f>""&amp;$B$232&amp;"."&amp;B235&amp;""</f>
        <v>A.10.1.2.5.S.2</v>
      </c>
      <c r="B235" s="139" t="s">
        <v>207</v>
      </c>
      <c r="C235" s="142" t="s">
        <v>3447</v>
      </c>
      <c r="D235" s="143"/>
      <c r="E235" s="107"/>
      <c r="F235" s="108"/>
      <c r="G235" s="108"/>
    </row>
    <row r="236" spans="1:7" s="109" customFormat="1" ht="280.5" hidden="1" outlineLevel="1">
      <c r="A236" s="98" t="str">
        <f aca="true" t="shared" si="75" ref="A236:A268">""&amp;$B$232&amp;"."&amp;B236&amp;""</f>
        <v>A.10.1.2.5.S.2.1</v>
      </c>
      <c r="B236" s="279" t="s">
        <v>228</v>
      </c>
      <c r="C236" s="281" t="s">
        <v>2972</v>
      </c>
      <c r="D236" s="143"/>
      <c r="E236" s="107"/>
      <c r="F236" s="108"/>
      <c r="G236" s="108"/>
    </row>
    <row r="237" spans="1:7" s="109" customFormat="1" ht="15" hidden="1" outlineLevel="1">
      <c r="A237" s="98" t="str">
        <f t="shared" si="75"/>
        <v>A.10.1.2.5.S.2.1.1</v>
      </c>
      <c r="B237" s="279" t="s">
        <v>229</v>
      </c>
      <c r="C237" s="280" t="s">
        <v>957</v>
      </c>
      <c r="D237" s="143" t="s">
        <v>91</v>
      </c>
      <c r="E237" s="107">
        <v>2</v>
      </c>
      <c r="F237" s="108"/>
      <c r="G237" s="108">
        <f aca="true" t="shared" si="76" ref="G237">E237*F237</f>
        <v>0</v>
      </c>
    </row>
    <row r="238" spans="1:7" s="109" customFormat="1" ht="89.25" hidden="1" outlineLevel="1">
      <c r="A238" s="98" t="str">
        <f t="shared" si="75"/>
        <v>A.10.1.2.5.S.3</v>
      </c>
      <c r="B238" s="139" t="s">
        <v>208</v>
      </c>
      <c r="C238" s="142" t="s">
        <v>2940</v>
      </c>
      <c r="D238" s="143"/>
      <c r="E238" s="107"/>
      <c r="F238" s="108"/>
      <c r="G238" s="108"/>
    </row>
    <row r="239" spans="1:7" s="109" customFormat="1" ht="15" hidden="1" outlineLevel="1">
      <c r="A239" s="98" t="str">
        <f t="shared" si="75"/>
        <v>A.10.1.2.5.S.3.1</v>
      </c>
      <c r="B239" s="139" t="s">
        <v>244</v>
      </c>
      <c r="C239" s="146" t="s">
        <v>105</v>
      </c>
      <c r="D239" s="143"/>
      <c r="E239" s="107"/>
      <c r="F239" s="108"/>
      <c r="G239" s="108"/>
    </row>
    <row r="240" spans="1:7" s="109" customFormat="1" ht="15" hidden="1" outlineLevel="1">
      <c r="A240" s="98" t="str">
        <f t="shared" si="75"/>
        <v>A.10.1.2.5.S.3.1.1</v>
      </c>
      <c r="B240" s="139" t="s">
        <v>322</v>
      </c>
      <c r="C240" s="145" t="s">
        <v>958</v>
      </c>
      <c r="D240" s="143"/>
      <c r="E240" s="107"/>
      <c r="F240" s="108"/>
      <c r="G240" s="108"/>
    </row>
    <row r="241" spans="1:7" s="109" customFormat="1" ht="15" hidden="1" outlineLevel="1">
      <c r="A241" s="98" t="str">
        <f t="shared" si="75"/>
        <v>A.10.1.2.5.S.3.1.1.1</v>
      </c>
      <c r="B241" s="139" t="s">
        <v>323</v>
      </c>
      <c r="C241" s="142" t="s">
        <v>109</v>
      </c>
      <c r="D241" s="143" t="s">
        <v>90</v>
      </c>
      <c r="E241" s="107">
        <v>3</v>
      </c>
      <c r="F241" s="108"/>
      <c r="G241" s="108">
        <f aca="true" t="shared" si="77" ref="G241">E241*F241</f>
        <v>0</v>
      </c>
    </row>
    <row r="242" spans="1:7" s="109" customFormat="1" ht="15" hidden="1" outlineLevel="1">
      <c r="A242" s="98" t="str">
        <f t="shared" si="75"/>
        <v>A.10.1.2.5.S.3.2</v>
      </c>
      <c r="B242" s="139" t="s">
        <v>245</v>
      </c>
      <c r="C242" s="145" t="s">
        <v>1136</v>
      </c>
      <c r="D242" s="143"/>
      <c r="E242" s="107"/>
      <c r="F242" s="108"/>
      <c r="G242" s="108"/>
    </row>
    <row r="243" spans="1:7" s="109" customFormat="1" ht="15" hidden="1" outlineLevel="1">
      <c r="A243" s="98" t="str">
        <f t="shared" si="75"/>
        <v>A.10.1.2.5.S.3.2.1</v>
      </c>
      <c r="B243" s="139" t="s">
        <v>352</v>
      </c>
      <c r="C243" s="142" t="s">
        <v>109</v>
      </c>
      <c r="D243" s="143" t="s">
        <v>90</v>
      </c>
      <c r="E243" s="107">
        <v>2</v>
      </c>
      <c r="F243" s="108"/>
      <c r="G243" s="108">
        <f aca="true" t="shared" si="78" ref="G243">E243*F243</f>
        <v>0</v>
      </c>
    </row>
    <row r="244" spans="1:7" s="109" customFormat="1" ht="89.25" hidden="1" outlineLevel="1">
      <c r="A244" s="98" t="str">
        <f t="shared" si="75"/>
        <v>A.10.1.2.5.S.4</v>
      </c>
      <c r="B244" s="139" t="s">
        <v>209</v>
      </c>
      <c r="C244" s="142" t="s">
        <v>2918</v>
      </c>
      <c r="D244" s="143"/>
      <c r="E244" s="107"/>
      <c r="F244" s="108"/>
      <c r="G244" s="108"/>
    </row>
    <row r="245" spans="1:7" s="109" customFormat="1" ht="15" hidden="1" outlineLevel="1">
      <c r="A245" s="98" t="str">
        <f t="shared" si="75"/>
        <v>A.10.1.2.5.S.4.1</v>
      </c>
      <c r="B245" s="139" t="s">
        <v>240</v>
      </c>
      <c r="C245" s="146" t="s">
        <v>105</v>
      </c>
      <c r="D245" s="143"/>
      <c r="E245" s="107"/>
      <c r="F245" s="108"/>
      <c r="G245" s="108"/>
    </row>
    <row r="246" spans="1:7" s="109" customFormat="1" ht="15" hidden="1" outlineLevel="1">
      <c r="A246" s="98" t="str">
        <f t="shared" si="75"/>
        <v>A.10.1.2.5.S.4.1.1</v>
      </c>
      <c r="B246" s="139" t="s">
        <v>241</v>
      </c>
      <c r="C246" s="145" t="s">
        <v>123</v>
      </c>
      <c r="D246" s="143"/>
      <c r="E246" s="107"/>
      <c r="F246" s="108"/>
      <c r="G246" s="108"/>
    </row>
    <row r="247" spans="1:7" s="109" customFormat="1" ht="15" hidden="1" outlineLevel="1">
      <c r="A247" s="98" t="str">
        <f t="shared" si="75"/>
        <v>A.10.1.2.5.S.4.1.1.1</v>
      </c>
      <c r="B247" s="139" t="s">
        <v>324</v>
      </c>
      <c r="C247" s="142" t="s">
        <v>641</v>
      </c>
      <c r="D247" s="143" t="s">
        <v>90</v>
      </c>
      <c r="E247" s="107">
        <v>1</v>
      </c>
      <c r="F247" s="108"/>
      <c r="G247" s="108">
        <f aca="true" t="shared" si="79" ref="G247:G248">E247*F247</f>
        <v>0</v>
      </c>
    </row>
    <row r="248" spans="1:7" s="109" customFormat="1" ht="15" hidden="1" outlineLevel="1">
      <c r="A248" s="98" t="str">
        <f t="shared" si="75"/>
        <v>A.10.1.2.5.S.4.1.1.2</v>
      </c>
      <c r="B248" s="139" t="s">
        <v>325</v>
      </c>
      <c r="C248" s="142" t="s">
        <v>642</v>
      </c>
      <c r="D248" s="143" t="s">
        <v>90</v>
      </c>
      <c r="E248" s="107">
        <v>3</v>
      </c>
      <c r="F248" s="108"/>
      <c r="G248" s="108">
        <f t="shared" si="79"/>
        <v>0</v>
      </c>
    </row>
    <row r="249" spans="1:7" s="109" customFormat="1" ht="15" hidden="1" outlineLevel="1">
      <c r="A249" s="98" t="str">
        <f t="shared" si="75"/>
        <v>A.10.1.2.5.S.4.1.2</v>
      </c>
      <c r="B249" s="139" t="s">
        <v>242</v>
      </c>
      <c r="C249" s="145" t="s">
        <v>1137</v>
      </c>
      <c r="D249" s="143"/>
      <c r="E249" s="107"/>
      <c r="F249" s="108"/>
      <c r="G249" s="108"/>
    </row>
    <row r="250" spans="1:7" s="109" customFormat="1" ht="15" hidden="1" outlineLevel="1">
      <c r="A250" s="98" t="str">
        <f t="shared" si="75"/>
        <v>A.10.1.2.5.S.4.1.2.1</v>
      </c>
      <c r="B250" s="139" t="s">
        <v>360</v>
      </c>
      <c r="C250" s="142" t="s">
        <v>1138</v>
      </c>
      <c r="D250" s="143" t="s">
        <v>90</v>
      </c>
      <c r="E250" s="107">
        <v>2</v>
      </c>
      <c r="F250" s="108"/>
      <c r="G250" s="108">
        <f aca="true" t="shared" si="80" ref="G250">E250*F250</f>
        <v>0</v>
      </c>
    </row>
    <row r="251" spans="1:7" s="109" customFormat="1" ht="15" hidden="1" outlineLevel="1">
      <c r="A251" s="98" t="str">
        <f t="shared" si="75"/>
        <v>A.10.1.2.5.S.4.1.3</v>
      </c>
      <c r="B251" s="139" t="s">
        <v>356</v>
      </c>
      <c r="C251" s="145" t="s">
        <v>963</v>
      </c>
      <c r="D251" s="143"/>
      <c r="E251" s="107"/>
      <c r="F251" s="108"/>
      <c r="G251" s="108"/>
    </row>
    <row r="252" spans="1:7" s="109" customFormat="1" ht="15" hidden="1" outlineLevel="1">
      <c r="A252" s="98" t="str">
        <f t="shared" si="75"/>
        <v>A.10.1.2.5.S.4.1.3.1</v>
      </c>
      <c r="B252" s="139" t="s">
        <v>361</v>
      </c>
      <c r="C252" s="142" t="s">
        <v>964</v>
      </c>
      <c r="D252" s="143" t="s">
        <v>90</v>
      </c>
      <c r="E252" s="107">
        <v>3</v>
      </c>
      <c r="F252" s="108"/>
      <c r="G252" s="108">
        <f aca="true" t="shared" si="81" ref="G252">E252*F252</f>
        <v>0</v>
      </c>
    </row>
    <row r="253" spans="1:7" s="109" customFormat="1" ht="15" hidden="1" outlineLevel="1">
      <c r="A253" s="98" t="str">
        <f t="shared" si="75"/>
        <v>A.10.1.2.5.S.4.1.4</v>
      </c>
      <c r="B253" s="139" t="s">
        <v>357</v>
      </c>
      <c r="C253" s="145" t="s">
        <v>1139</v>
      </c>
      <c r="D253" s="143"/>
      <c r="E253" s="107"/>
      <c r="F253" s="108"/>
      <c r="G253" s="108"/>
    </row>
    <row r="254" spans="1:7" s="109" customFormat="1" ht="15" hidden="1" outlineLevel="1">
      <c r="A254" s="98" t="str">
        <f t="shared" si="75"/>
        <v>A.10.1.2.5.S.4.1.4.1</v>
      </c>
      <c r="B254" s="139" t="s">
        <v>362</v>
      </c>
      <c r="C254" s="142" t="s">
        <v>146</v>
      </c>
      <c r="D254" s="143" t="s">
        <v>90</v>
      </c>
      <c r="E254" s="107">
        <v>2</v>
      </c>
      <c r="F254" s="108"/>
      <c r="G254" s="108">
        <f aca="true" t="shared" si="82" ref="G254">E254*F254</f>
        <v>0</v>
      </c>
    </row>
    <row r="255" spans="1:7" s="109" customFormat="1" ht="25.5" hidden="1" outlineLevel="1">
      <c r="A255" s="98" t="str">
        <f t="shared" si="75"/>
        <v>A.10.1.2.5.S.4.2</v>
      </c>
      <c r="B255" s="139" t="s">
        <v>260</v>
      </c>
      <c r="C255" s="142" t="s">
        <v>3268</v>
      </c>
      <c r="D255" s="143" t="s">
        <v>90</v>
      </c>
      <c r="E255" s="107">
        <v>1</v>
      </c>
      <c r="F255" s="108"/>
      <c r="G255" s="108"/>
    </row>
    <row r="256" spans="1:7" s="97" customFormat="1" ht="89.25" hidden="1" outlineLevel="1" collapsed="1">
      <c r="A256" s="98" t="str">
        <f t="shared" si="75"/>
        <v>A.10.1.2.5.S.5</v>
      </c>
      <c r="B256" s="279" t="s">
        <v>213</v>
      </c>
      <c r="C256" s="290" t="s">
        <v>3269</v>
      </c>
      <c r="D256" s="143"/>
      <c r="E256" s="107"/>
      <c r="F256" s="108"/>
      <c r="G256" s="108"/>
    </row>
    <row r="257" spans="1:7" s="109" customFormat="1" ht="15" hidden="1" outlineLevel="1">
      <c r="A257" s="98" t="str">
        <f t="shared" si="75"/>
        <v>A.10.1.2.5.S.5.1</v>
      </c>
      <c r="B257" s="139" t="s">
        <v>315</v>
      </c>
      <c r="C257" s="291" t="s">
        <v>968</v>
      </c>
      <c r="D257" s="233"/>
      <c r="E257" s="107"/>
      <c r="F257" s="108"/>
      <c r="G257" s="108">
        <f aca="true" t="shared" si="83" ref="G257:G261">E257*F257</f>
        <v>0</v>
      </c>
    </row>
    <row r="258" spans="1:7" s="109" customFormat="1" ht="15" hidden="1" outlineLevel="1">
      <c r="A258" s="98" t="str">
        <f t="shared" si="75"/>
        <v>A.10.1.2.5.S.5.1.1</v>
      </c>
      <c r="B258" s="139" t="s">
        <v>330</v>
      </c>
      <c r="C258" s="292" t="s">
        <v>969</v>
      </c>
      <c r="D258" s="233" t="s">
        <v>90</v>
      </c>
      <c r="E258" s="107">
        <v>1</v>
      </c>
      <c r="F258" s="108"/>
      <c r="G258" s="108">
        <f t="shared" si="83"/>
        <v>0</v>
      </c>
    </row>
    <row r="259" spans="1:7" s="109" customFormat="1" ht="15" hidden="1" outlineLevel="1">
      <c r="A259" s="98" t="str">
        <f t="shared" si="75"/>
        <v>A.10.1.2.5.S.5.1.2</v>
      </c>
      <c r="B259" s="139" t="s">
        <v>331</v>
      </c>
      <c r="C259" s="292" t="s">
        <v>970</v>
      </c>
      <c r="D259" s="233" t="s">
        <v>90</v>
      </c>
      <c r="E259" s="107">
        <v>1</v>
      </c>
      <c r="F259" s="108"/>
      <c r="G259" s="108">
        <f t="shared" si="83"/>
        <v>0</v>
      </c>
    </row>
    <row r="260" spans="1:7" s="109" customFormat="1" ht="15" hidden="1" outlineLevel="1">
      <c r="A260" s="98" t="str">
        <f t="shared" si="75"/>
        <v>A.10.1.2.5.S.5.1.3</v>
      </c>
      <c r="B260" s="139" t="s">
        <v>975</v>
      </c>
      <c r="C260" s="292" t="s">
        <v>971</v>
      </c>
      <c r="D260" s="233" t="s">
        <v>90</v>
      </c>
      <c r="E260" s="107">
        <v>2</v>
      </c>
      <c r="F260" s="108"/>
      <c r="G260" s="108">
        <f t="shared" si="83"/>
        <v>0</v>
      </c>
    </row>
    <row r="261" spans="1:7" s="109" customFormat="1" ht="15" hidden="1" outlineLevel="1">
      <c r="A261" s="98" t="str">
        <f t="shared" si="75"/>
        <v>A.10.1.2.5.S.5.1.4</v>
      </c>
      <c r="B261" s="139" t="s">
        <v>977</v>
      </c>
      <c r="C261" s="292" t="s">
        <v>972</v>
      </c>
      <c r="D261" s="233" t="s">
        <v>90</v>
      </c>
      <c r="E261" s="107">
        <v>2</v>
      </c>
      <c r="F261" s="108"/>
      <c r="G261" s="108">
        <f t="shared" si="83"/>
        <v>0</v>
      </c>
    </row>
    <row r="262" spans="1:7" s="109" customFormat="1" ht="63.75" hidden="1" outlineLevel="1">
      <c r="A262" s="98" t="str">
        <f t="shared" si="75"/>
        <v>A.10.1.2.5.S.6</v>
      </c>
      <c r="B262" s="139" t="s">
        <v>214</v>
      </c>
      <c r="C262" s="255" t="s">
        <v>3270</v>
      </c>
      <c r="D262" s="142"/>
      <c r="E262" s="107"/>
      <c r="F262" s="108"/>
      <c r="G262" s="108"/>
    </row>
    <row r="263" spans="1:7" s="109" customFormat="1" ht="15" hidden="1" outlineLevel="1">
      <c r="A263" s="98" t="str">
        <f t="shared" si="75"/>
        <v>A.10.1.2.5.S.6.1</v>
      </c>
      <c r="B263" s="139" t="s">
        <v>319</v>
      </c>
      <c r="C263" s="146" t="s">
        <v>105</v>
      </c>
      <c r="D263" s="143"/>
      <c r="E263" s="107"/>
      <c r="F263" s="108"/>
      <c r="G263" s="108"/>
    </row>
    <row r="264" spans="1:7" s="109" customFormat="1" ht="15" hidden="1" outlineLevel="1">
      <c r="A264" s="98" t="str">
        <f t="shared" si="75"/>
        <v>A.10.1.2.5.S.6.1.1</v>
      </c>
      <c r="B264" s="139" t="s">
        <v>373</v>
      </c>
      <c r="C264" s="255" t="s">
        <v>973</v>
      </c>
      <c r="D264" s="143" t="s">
        <v>90</v>
      </c>
      <c r="E264" s="107">
        <v>5</v>
      </c>
      <c r="F264" s="108"/>
      <c r="G264" s="108">
        <f aca="true" t="shared" si="84" ref="G264:G268">E264*F264</f>
        <v>0</v>
      </c>
    </row>
    <row r="265" spans="1:7" s="109" customFormat="1" ht="15" hidden="1" outlineLevel="1">
      <c r="A265" s="98" t="str">
        <f t="shared" si="75"/>
        <v>A.10.1.2.5.S.6.1.2</v>
      </c>
      <c r="B265" s="139" t="s">
        <v>374</v>
      </c>
      <c r="C265" s="255" t="s">
        <v>974</v>
      </c>
      <c r="D265" s="143" t="s">
        <v>22</v>
      </c>
      <c r="E265" s="107">
        <v>6</v>
      </c>
      <c r="F265" s="108"/>
      <c r="G265" s="108">
        <f t="shared" si="84"/>
        <v>0</v>
      </c>
    </row>
    <row r="266" spans="1:7" s="109" customFormat="1" ht="15" hidden="1" outlineLevel="1">
      <c r="A266" s="98" t="str">
        <f t="shared" si="75"/>
        <v>A.10.1.2.5.S.6.1.3</v>
      </c>
      <c r="B266" s="139" t="s">
        <v>929</v>
      </c>
      <c r="C266" s="255" t="s">
        <v>976</v>
      </c>
      <c r="D266" s="143" t="s">
        <v>90</v>
      </c>
      <c r="E266" s="107">
        <v>4</v>
      </c>
      <c r="F266" s="108"/>
      <c r="G266" s="108">
        <f t="shared" si="84"/>
        <v>0</v>
      </c>
    </row>
    <row r="267" spans="1:7" s="109" customFormat="1" ht="15" hidden="1" outlineLevel="1">
      <c r="A267" s="98" t="str">
        <f t="shared" si="75"/>
        <v>A.10.1.2.5.S.6.1.4</v>
      </c>
      <c r="B267" s="139" t="s">
        <v>1028</v>
      </c>
      <c r="C267" s="255" t="s">
        <v>978</v>
      </c>
      <c r="D267" s="143" t="s">
        <v>90</v>
      </c>
      <c r="E267" s="107">
        <v>1</v>
      </c>
      <c r="F267" s="108"/>
      <c r="G267" s="108">
        <f t="shared" si="84"/>
        <v>0</v>
      </c>
    </row>
    <row r="268" spans="1:7" s="109" customFormat="1" ht="15" hidden="1" outlineLevel="1">
      <c r="A268" s="98" t="str">
        <f t="shared" si="75"/>
        <v>A.10.1.2.5.S.6.1.5</v>
      </c>
      <c r="B268" s="139" t="s">
        <v>1031</v>
      </c>
      <c r="C268" s="255" t="s">
        <v>980</v>
      </c>
      <c r="D268" s="143" t="s">
        <v>22</v>
      </c>
      <c r="E268" s="107">
        <v>3</v>
      </c>
      <c r="F268" s="108"/>
      <c r="G268" s="108">
        <f t="shared" si="84"/>
        <v>0</v>
      </c>
    </row>
    <row r="269" spans="1:7" s="109" customFormat="1" ht="15" collapsed="1">
      <c r="A269" s="90" t="str">
        <f aca="true" t="shared" si="85" ref="A269">B269</f>
        <v>A.10.1.2.6</v>
      </c>
      <c r="B269" s="91" t="s">
        <v>1140</v>
      </c>
      <c r="C269" s="165" t="s">
        <v>117</v>
      </c>
      <c r="D269" s="93"/>
      <c r="E269" s="94"/>
      <c r="F269" s="95"/>
      <c r="G269" s="96"/>
    </row>
    <row r="270" spans="1:7" s="109" customFormat="1" ht="191.25" hidden="1" outlineLevel="1">
      <c r="A270" s="98" t="str">
        <f aca="true" t="shared" si="86" ref="A270:A283">""&amp;$B$269&amp;"."&amp;B270&amp;""</f>
        <v>A.10.1.2.6.S.1</v>
      </c>
      <c r="B270" s="139" t="s">
        <v>206</v>
      </c>
      <c r="C270" s="142" t="s">
        <v>3514</v>
      </c>
      <c r="D270" s="143"/>
      <c r="E270" s="107"/>
      <c r="F270" s="108"/>
      <c r="G270" s="108"/>
    </row>
    <row r="271" spans="1:7" s="109" customFormat="1" ht="178.5" hidden="1" outlineLevel="1">
      <c r="A271" s="98" t="str">
        <f t="shared" si="86"/>
        <v>A.10.1.2.6.S.1.1</v>
      </c>
      <c r="B271" s="139" t="s">
        <v>226</v>
      </c>
      <c r="C271" s="142" t="s">
        <v>1135</v>
      </c>
      <c r="D271" s="143" t="s">
        <v>91</v>
      </c>
      <c r="E271" s="107">
        <v>1</v>
      </c>
      <c r="F271" s="108"/>
      <c r="G271" s="108">
        <f aca="true" t="shared" si="87" ref="G271">E271*F271</f>
        <v>0</v>
      </c>
    </row>
    <row r="272" spans="1:7" s="109" customFormat="1" ht="102" hidden="1" outlineLevel="1">
      <c r="A272" s="98" t="str">
        <f t="shared" si="86"/>
        <v>A.10.1.2.6.S.2</v>
      </c>
      <c r="B272" s="139" t="s">
        <v>207</v>
      </c>
      <c r="C272" s="200" t="s">
        <v>3214</v>
      </c>
      <c r="D272" s="143"/>
      <c r="E272" s="107"/>
      <c r="F272" s="108"/>
      <c r="G272" s="108"/>
    </row>
    <row r="273" spans="1:7" s="109" customFormat="1" ht="216.75" hidden="1" outlineLevel="1">
      <c r="A273" s="98" t="str">
        <f t="shared" si="86"/>
        <v>A.10.1.2.6.S.2.1</v>
      </c>
      <c r="B273" s="279" t="s">
        <v>228</v>
      </c>
      <c r="C273" s="281" t="s">
        <v>2832</v>
      </c>
      <c r="D273" s="143"/>
      <c r="E273" s="107"/>
      <c r="F273" s="108"/>
      <c r="G273" s="108"/>
    </row>
    <row r="274" spans="1:7" s="109" customFormat="1" ht="15" hidden="1" outlineLevel="1">
      <c r="A274" s="98" t="str">
        <f t="shared" si="86"/>
        <v>A.10.1.2.6.S.2.1.1</v>
      </c>
      <c r="B274" s="279" t="s">
        <v>229</v>
      </c>
      <c r="C274" s="280" t="s">
        <v>957</v>
      </c>
      <c r="D274" s="143" t="s">
        <v>91</v>
      </c>
      <c r="E274" s="107">
        <v>2</v>
      </c>
      <c r="F274" s="108"/>
      <c r="G274" s="108">
        <f aca="true" t="shared" si="88" ref="G274">E274*F274</f>
        <v>0</v>
      </c>
    </row>
    <row r="275" spans="1:7" s="109" customFormat="1" ht="63.75" hidden="1" outlineLevel="1">
      <c r="A275" s="98" t="str">
        <f t="shared" si="86"/>
        <v>A.10.1.2.6.S.3</v>
      </c>
      <c r="B275" s="139" t="s">
        <v>208</v>
      </c>
      <c r="C275" s="168" t="s">
        <v>383</v>
      </c>
      <c r="D275" s="143"/>
      <c r="E275" s="107"/>
      <c r="F275" s="108"/>
      <c r="G275" s="108"/>
    </row>
    <row r="276" spans="1:7" s="109" customFormat="1" ht="15" hidden="1" outlineLevel="1">
      <c r="A276" s="98" t="str">
        <f t="shared" si="86"/>
        <v>A.10.1.2.6.S.3.1</v>
      </c>
      <c r="B276" s="139" t="s">
        <v>244</v>
      </c>
      <c r="C276" s="112" t="s">
        <v>125</v>
      </c>
      <c r="D276" s="113" t="s">
        <v>90</v>
      </c>
      <c r="E276" s="107">
        <v>2</v>
      </c>
      <c r="F276" s="108"/>
      <c r="G276" s="108">
        <f aca="true" t="shared" si="89" ref="G276:G277">E276*F276</f>
        <v>0</v>
      </c>
    </row>
    <row r="277" spans="1:7" s="109" customFormat="1" ht="15" hidden="1" outlineLevel="1">
      <c r="A277" s="98" t="str">
        <f t="shared" si="86"/>
        <v>A.10.1.2.6.S.3.2</v>
      </c>
      <c r="B277" s="139" t="s">
        <v>245</v>
      </c>
      <c r="C277" s="112" t="s">
        <v>369</v>
      </c>
      <c r="D277" s="113" t="s">
        <v>90</v>
      </c>
      <c r="E277" s="107">
        <v>17</v>
      </c>
      <c r="F277" s="108"/>
      <c r="G277" s="108">
        <f t="shared" si="89"/>
        <v>0</v>
      </c>
    </row>
    <row r="278" spans="1:7" s="109" customFormat="1" ht="76.5" hidden="1" outlineLevel="1">
      <c r="A278" s="98" t="str">
        <f t="shared" si="86"/>
        <v>A.10.1.2.6.S.4</v>
      </c>
      <c r="B278" s="139" t="s">
        <v>209</v>
      </c>
      <c r="C278" s="293" t="s">
        <v>3271</v>
      </c>
      <c r="D278" s="143"/>
      <c r="E278" s="107"/>
      <c r="F278" s="108"/>
      <c r="G278" s="108"/>
    </row>
    <row r="279" spans="1:7" s="109" customFormat="1" ht="15" hidden="1" outlineLevel="1">
      <c r="A279" s="98" t="str">
        <f t="shared" si="86"/>
        <v>A.10.1.2.6.S.4.1</v>
      </c>
      <c r="B279" s="139" t="s">
        <v>240</v>
      </c>
      <c r="C279" s="291" t="s">
        <v>983</v>
      </c>
      <c r="D279" s="233" t="s">
        <v>90</v>
      </c>
      <c r="E279" s="107">
        <v>6</v>
      </c>
      <c r="F279" s="108"/>
      <c r="G279" s="108">
        <f aca="true" t="shared" si="90" ref="G279">E279*F279</f>
        <v>0</v>
      </c>
    </row>
    <row r="280" spans="1:7" s="109" customFormat="1" ht="63.75" hidden="1" outlineLevel="1">
      <c r="A280" s="98" t="str">
        <f t="shared" si="86"/>
        <v>A.10.1.2.6.S.4</v>
      </c>
      <c r="B280" s="139" t="s">
        <v>209</v>
      </c>
      <c r="C280" s="255" t="s">
        <v>3272</v>
      </c>
      <c r="D280" s="143"/>
      <c r="E280" s="107"/>
      <c r="F280" s="108"/>
      <c r="G280" s="108"/>
    </row>
    <row r="281" spans="1:7" s="109" customFormat="1" ht="15" hidden="1" outlineLevel="1">
      <c r="A281" s="98" t="str">
        <f t="shared" si="86"/>
        <v>A.10.1.2.6.S.4.1</v>
      </c>
      <c r="B281" s="139" t="s">
        <v>240</v>
      </c>
      <c r="C281" s="146" t="s">
        <v>105</v>
      </c>
      <c r="D281" s="143"/>
      <c r="E281" s="107"/>
      <c r="F281" s="108"/>
      <c r="G281" s="108"/>
    </row>
    <row r="282" spans="1:7" s="109" customFormat="1" ht="15" hidden="1" outlineLevel="1">
      <c r="A282" s="98" t="str">
        <f t="shared" si="86"/>
        <v>A.10.1.2.6.S.3.1.1</v>
      </c>
      <c r="B282" s="139" t="s">
        <v>322</v>
      </c>
      <c r="C282" s="292" t="s">
        <v>984</v>
      </c>
      <c r="D282" s="233" t="s">
        <v>22</v>
      </c>
      <c r="E282" s="107">
        <v>3</v>
      </c>
      <c r="F282" s="108"/>
      <c r="G282" s="108">
        <f aca="true" t="shared" si="91" ref="G282:G283">E282*F282</f>
        <v>0</v>
      </c>
    </row>
    <row r="283" spans="1:7" s="109" customFormat="1" ht="15" hidden="1" outlineLevel="1">
      <c r="A283" s="98" t="str">
        <f t="shared" si="86"/>
        <v>A.10.1.2.6.S.3.1.2</v>
      </c>
      <c r="B283" s="139" t="s">
        <v>381</v>
      </c>
      <c r="C283" s="292" t="s">
        <v>3273</v>
      </c>
      <c r="D283" s="233" t="s">
        <v>90</v>
      </c>
      <c r="E283" s="107">
        <v>6</v>
      </c>
      <c r="F283" s="108"/>
      <c r="G283" s="108">
        <f t="shared" si="91"/>
        <v>0</v>
      </c>
    </row>
    <row r="284" spans="1:7" s="97" customFormat="1" ht="15" collapsed="1">
      <c r="A284" s="90" t="str">
        <f aca="true" t="shared" si="92" ref="A284">B284</f>
        <v>A.10.1.2.7</v>
      </c>
      <c r="B284" s="91" t="s">
        <v>1141</v>
      </c>
      <c r="C284" s="92" t="s">
        <v>21</v>
      </c>
      <c r="D284" s="93"/>
      <c r="E284" s="94"/>
      <c r="F284" s="95"/>
      <c r="G284" s="96"/>
    </row>
    <row r="285" spans="1:7" s="109" customFormat="1" ht="51" hidden="1" outlineLevel="1">
      <c r="A285" s="98" t="str">
        <f>""&amp;$B$284&amp;"."&amp;B285&amp;""</f>
        <v>A.10.1.2.7.S.1</v>
      </c>
      <c r="B285" s="139" t="s">
        <v>206</v>
      </c>
      <c r="C285" s="142" t="s">
        <v>115</v>
      </c>
      <c r="D285" s="143" t="s">
        <v>91</v>
      </c>
      <c r="E285" s="107">
        <v>1</v>
      </c>
      <c r="F285" s="108"/>
      <c r="G285" s="108">
        <f aca="true" t="shared" si="93" ref="G285:G296">E285*F285</f>
        <v>0</v>
      </c>
    </row>
    <row r="286" spans="1:7" s="109" customFormat="1" ht="153" hidden="1" outlineLevel="1">
      <c r="A286" s="98" t="str">
        <f aca="true" t="shared" si="94" ref="A286:A296">""&amp;$B$284&amp;"."&amp;B286&amp;""</f>
        <v>A.10.1.2.7.S.2</v>
      </c>
      <c r="B286" s="139" t="s">
        <v>207</v>
      </c>
      <c r="C286" s="142" t="s">
        <v>184</v>
      </c>
      <c r="D286" s="143" t="s">
        <v>91</v>
      </c>
      <c r="E286" s="107">
        <v>1</v>
      </c>
      <c r="F286" s="108"/>
      <c r="G286" s="108">
        <f t="shared" si="93"/>
        <v>0</v>
      </c>
    </row>
    <row r="287" spans="1:7" s="109" customFormat="1" ht="114.75" hidden="1" outlineLevel="1">
      <c r="A287" s="98" t="str">
        <f t="shared" si="94"/>
        <v>A.10.1.2.7.S.3</v>
      </c>
      <c r="B287" s="139" t="s">
        <v>208</v>
      </c>
      <c r="C287" s="142" t="s">
        <v>3555</v>
      </c>
      <c r="D287" s="143" t="s">
        <v>90</v>
      </c>
      <c r="E287" s="107">
        <v>1</v>
      </c>
      <c r="F287" s="108"/>
      <c r="G287" s="108">
        <f t="shared" si="93"/>
        <v>0</v>
      </c>
    </row>
    <row r="288" spans="1:7" s="109" customFormat="1" ht="63.75" hidden="1" outlineLevel="1">
      <c r="A288" s="98" t="str">
        <f t="shared" si="94"/>
        <v>A.10.1.2.7.S.4</v>
      </c>
      <c r="B288" s="139" t="s">
        <v>209</v>
      </c>
      <c r="C288" s="284" t="s">
        <v>3274</v>
      </c>
      <c r="D288" s="143"/>
      <c r="E288" s="107"/>
      <c r="F288" s="108"/>
      <c r="G288" s="108">
        <f t="shared" si="93"/>
        <v>0</v>
      </c>
    </row>
    <row r="289" spans="1:7" s="109" customFormat="1" ht="15" hidden="1" outlineLevel="1">
      <c r="A289" s="98" t="str">
        <f t="shared" si="94"/>
        <v>A.10.1.2.7.S.4.1</v>
      </c>
      <c r="B289" s="139" t="s">
        <v>240</v>
      </c>
      <c r="C289" s="284" t="s">
        <v>3275</v>
      </c>
      <c r="D289" s="143" t="s">
        <v>22</v>
      </c>
      <c r="E289" s="107">
        <v>6</v>
      </c>
      <c r="F289" s="108"/>
      <c r="G289" s="108">
        <f t="shared" si="93"/>
        <v>0</v>
      </c>
    </row>
    <row r="290" spans="1:7" s="109" customFormat="1" ht="89.25" hidden="1" outlineLevel="1">
      <c r="A290" s="98" t="str">
        <f t="shared" si="94"/>
        <v>A.10.1.2.7.S.5</v>
      </c>
      <c r="B290" s="139" t="s">
        <v>213</v>
      </c>
      <c r="C290" s="260" t="s">
        <v>3199</v>
      </c>
      <c r="D290" s="123"/>
      <c r="E290" s="132"/>
      <c r="F290" s="108"/>
      <c r="G290" s="108"/>
    </row>
    <row r="291" spans="1:7" s="109" customFormat="1" ht="51" hidden="1" outlineLevel="1">
      <c r="A291" s="98" t="str">
        <f t="shared" si="94"/>
        <v>A.10.1.2.7.S.5</v>
      </c>
      <c r="B291" s="139" t="s">
        <v>213</v>
      </c>
      <c r="C291" s="284" t="s">
        <v>3276</v>
      </c>
      <c r="D291" s="143"/>
      <c r="E291" s="107"/>
      <c r="F291" s="108"/>
      <c r="G291" s="108">
        <f t="shared" si="93"/>
        <v>0</v>
      </c>
    </row>
    <row r="292" spans="1:7" s="109" customFormat="1" ht="15" hidden="1" outlineLevel="1">
      <c r="A292" s="98" t="str">
        <f t="shared" si="94"/>
        <v>A.10.1.2.7.S.5.1</v>
      </c>
      <c r="B292" s="139" t="s">
        <v>315</v>
      </c>
      <c r="C292" s="284" t="s">
        <v>1142</v>
      </c>
      <c r="D292" s="143" t="s">
        <v>22</v>
      </c>
      <c r="E292" s="107">
        <v>5</v>
      </c>
      <c r="F292" s="108"/>
      <c r="G292" s="108">
        <f t="shared" si="93"/>
        <v>0</v>
      </c>
    </row>
    <row r="293" spans="1:7" s="109" customFormat="1" ht="15" hidden="1" outlineLevel="1">
      <c r="A293" s="98" t="str">
        <f t="shared" si="94"/>
        <v>A.10.1.2.7.S.5.2</v>
      </c>
      <c r="B293" s="139" t="s">
        <v>316</v>
      </c>
      <c r="C293" s="284" t="s">
        <v>1143</v>
      </c>
      <c r="D293" s="143" t="s">
        <v>22</v>
      </c>
      <c r="E293" s="107">
        <v>1</v>
      </c>
      <c r="F293" s="108"/>
      <c r="G293" s="108">
        <f t="shared" si="93"/>
        <v>0</v>
      </c>
    </row>
    <row r="294" spans="1:7" s="109" customFormat="1" ht="89.25" hidden="1" outlineLevel="1">
      <c r="A294" s="98" t="str">
        <f t="shared" si="94"/>
        <v>A.10.1.2.7.S.6</v>
      </c>
      <c r="B294" s="139" t="s">
        <v>214</v>
      </c>
      <c r="C294" s="284" t="s">
        <v>3277</v>
      </c>
      <c r="D294" s="143" t="s">
        <v>91</v>
      </c>
      <c r="E294" s="107">
        <v>1</v>
      </c>
      <c r="F294" s="108"/>
      <c r="G294" s="108">
        <f t="shared" si="93"/>
        <v>0</v>
      </c>
    </row>
    <row r="295" spans="1:7" s="109" customFormat="1" ht="15" hidden="1" outlineLevel="1">
      <c r="A295" s="98" t="str">
        <f t="shared" si="94"/>
        <v>A.10.1.2.7.S.6.1</v>
      </c>
      <c r="B295" s="139" t="s">
        <v>319</v>
      </c>
      <c r="C295" s="284" t="s">
        <v>1144</v>
      </c>
      <c r="D295" s="143" t="s">
        <v>90</v>
      </c>
      <c r="E295" s="107">
        <v>1</v>
      </c>
      <c r="F295" s="108"/>
      <c r="G295" s="108">
        <f t="shared" si="93"/>
        <v>0</v>
      </c>
    </row>
    <row r="296" spans="1:7" s="109" customFormat="1" ht="15" hidden="1" outlineLevel="1">
      <c r="A296" s="98" t="str">
        <f t="shared" si="94"/>
        <v>A.10.1.2.7.S.6.2</v>
      </c>
      <c r="B296" s="139" t="s">
        <v>320</v>
      </c>
      <c r="C296" s="284" t="s">
        <v>1145</v>
      </c>
      <c r="D296" s="143" t="s">
        <v>90</v>
      </c>
      <c r="E296" s="107">
        <v>1</v>
      </c>
      <c r="F296" s="108"/>
      <c r="G296" s="108">
        <f t="shared" si="93"/>
        <v>0</v>
      </c>
    </row>
    <row r="297" spans="1:7" s="109" customFormat="1" ht="15" collapsed="1">
      <c r="A297" s="90" t="str">
        <f>B297</f>
        <v>A.10.1.2.8</v>
      </c>
      <c r="B297" s="91" t="s">
        <v>1146</v>
      </c>
      <c r="C297" s="92" t="s">
        <v>995</v>
      </c>
      <c r="D297" s="93"/>
      <c r="E297" s="94"/>
      <c r="F297" s="95"/>
      <c r="G297" s="96"/>
    </row>
    <row r="298" spans="1:7" s="109" customFormat="1" ht="76.5" hidden="1" outlineLevel="1">
      <c r="A298" s="98" t="str">
        <f>""&amp;$B$297&amp;"."&amp;B298&amp;""</f>
        <v>A.10.1.2.8.S.1</v>
      </c>
      <c r="B298" s="126" t="s">
        <v>206</v>
      </c>
      <c r="C298" s="289" t="s">
        <v>3278</v>
      </c>
      <c r="D298" s="128"/>
      <c r="E298" s="107"/>
      <c r="F298" s="108"/>
      <c r="G298" s="108"/>
    </row>
    <row r="299" spans="1:7" s="109" customFormat="1" ht="15" hidden="1" outlineLevel="1">
      <c r="A299" s="98" t="str">
        <f aca="true" t="shared" si="95" ref="A299:A301">""&amp;$B$297&amp;"."&amp;B299&amp;""</f>
        <v>A.10.1.2.8.S.1.1</v>
      </c>
      <c r="B299" s="126" t="s">
        <v>226</v>
      </c>
      <c r="C299" s="289" t="s">
        <v>996</v>
      </c>
      <c r="D299" s="128" t="s">
        <v>25</v>
      </c>
      <c r="E299" s="107">
        <v>10</v>
      </c>
      <c r="F299" s="108"/>
      <c r="G299" s="108">
        <f aca="true" t="shared" si="96" ref="G299">E299*F299</f>
        <v>0</v>
      </c>
    </row>
    <row r="300" spans="1:7" s="109" customFormat="1" ht="114.75" hidden="1" outlineLevel="1">
      <c r="A300" s="98" t="str">
        <f t="shared" si="95"/>
        <v>A.10.1.2.8.S.2</v>
      </c>
      <c r="B300" s="126" t="s">
        <v>207</v>
      </c>
      <c r="C300" s="289" t="s">
        <v>3279</v>
      </c>
      <c r="D300" s="128"/>
      <c r="E300" s="107"/>
      <c r="F300" s="108"/>
      <c r="G300" s="108"/>
    </row>
    <row r="301" spans="1:7" s="109" customFormat="1" ht="15" hidden="1" outlineLevel="1">
      <c r="A301" s="98" t="str">
        <f t="shared" si="95"/>
        <v>A.10.1.2.8.S.2.1</v>
      </c>
      <c r="B301" s="126" t="s">
        <v>228</v>
      </c>
      <c r="C301" s="289" t="s">
        <v>997</v>
      </c>
      <c r="D301" s="128" t="s">
        <v>25</v>
      </c>
      <c r="E301" s="107">
        <v>15</v>
      </c>
      <c r="F301" s="108"/>
      <c r="G301" s="108">
        <f aca="true" t="shared" si="97" ref="G301">E301*F301</f>
        <v>0</v>
      </c>
    </row>
    <row r="302" spans="1:7" s="89" customFormat="1" ht="15" collapsed="1">
      <c r="A302" s="82" t="str">
        <f aca="true" t="shared" si="98" ref="A302:A303">B302</f>
        <v>A.10.1.3</v>
      </c>
      <c r="B302" s="83" t="s">
        <v>1147</v>
      </c>
      <c r="C302" s="84" t="s">
        <v>136</v>
      </c>
      <c r="D302" s="189"/>
      <c r="E302" s="86"/>
      <c r="F302" s="87"/>
      <c r="G302" s="88"/>
    </row>
    <row r="303" spans="1:7" s="97" customFormat="1" ht="15">
      <c r="A303" s="90" t="str">
        <f t="shared" si="98"/>
        <v>A.10.1.3.1</v>
      </c>
      <c r="B303" s="91" t="s">
        <v>1148</v>
      </c>
      <c r="C303" s="92" t="s">
        <v>18</v>
      </c>
      <c r="D303" s="93"/>
      <c r="E303" s="124"/>
      <c r="F303" s="125"/>
      <c r="G303" s="96"/>
    </row>
    <row r="304" spans="1:7" s="109" customFormat="1" ht="178.5" hidden="1" outlineLevel="1">
      <c r="A304" s="98" t="str">
        <f>""&amp;$B$303&amp;"."&amp;B304&amp;""</f>
        <v>A.10.1.3.1.S.1</v>
      </c>
      <c r="B304" s="139" t="s">
        <v>206</v>
      </c>
      <c r="C304" s="115" t="str">
        <f>C35</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04" s="128" t="s">
        <v>24</v>
      </c>
      <c r="E304" s="107">
        <v>484</v>
      </c>
      <c r="F304" s="108"/>
      <c r="G304" s="108">
        <f aca="true" t="shared" si="99" ref="G304:G307">E304*F304</f>
        <v>0</v>
      </c>
    </row>
    <row r="305" spans="1:7" s="109" customFormat="1" ht="89.25" hidden="1" outlineLevel="1">
      <c r="A305" s="98" t="str">
        <f aca="true" t="shared" si="100" ref="A305:A317">""&amp;$B$303&amp;"."&amp;B305&amp;""</f>
        <v>A.10.1.3.1.S.2</v>
      </c>
      <c r="B305" s="139" t="s">
        <v>207</v>
      </c>
      <c r="C305" s="115" t="s">
        <v>1149</v>
      </c>
      <c r="D305" s="128" t="s">
        <v>24</v>
      </c>
      <c r="E305" s="107">
        <v>20</v>
      </c>
      <c r="F305" s="108"/>
      <c r="G305" s="108">
        <f t="shared" si="99"/>
        <v>0</v>
      </c>
    </row>
    <row r="306" spans="1:7" s="109" customFormat="1" ht="51" hidden="1" outlineLevel="1">
      <c r="A306" s="98" t="str">
        <f t="shared" si="100"/>
        <v>A.10.1.3.1.S.3</v>
      </c>
      <c r="B306" s="139" t="s">
        <v>208</v>
      </c>
      <c r="C306" s="115" t="str">
        <f>C39</f>
        <v>Nabava, doprema i ugradnja u rov pijeska frakcije 0-8 mm kao podloga cijevi. Jedinična cijena stavke uključuje sav potreban rad, materijal i transporte za kompletnu izvedbu stavke.
Obračun po m³ ugrađenog pijeska u zbijenom stanju.</v>
      </c>
      <c r="D306" s="128" t="s">
        <v>24</v>
      </c>
      <c r="E306" s="107">
        <v>35</v>
      </c>
      <c r="F306" s="108"/>
      <c r="G306" s="108">
        <f t="shared" si="99"/>
        <v>0</v>
      </c>
    </row>
    <row r="307" spans="1:7" s="109" customFormat="1" ht="51" hidden="1" outlineLevel="1">
      <c r="A307" s="98" t="str">
        <f t="shared" si="100"/>
        <v>A.10.1.3.1.S.4</v>
      </c>
      <c r="B307" s="139" t="s">
        <v>209</v>
      </c>
      <c r="C307" s="115" t="str">
        <f>C40</f>
        <v>Nabava, doprema i ugradnja u rov pijeska 0-8 mm koji se ugrađuje kao obloga i zaštita cijevi bočno i iznad tjemena cijevi, prema detalju rova.
Obračun po m³ ugrađenog pijeska u zbijenom stanju.</v>
      </c>
      <c r="D307" s="128" t="s">
        <v>24</v>
      </c>
      <c r="E307" s="107">
        <v>138</v>
      </c>
      <c r="F307" s="108"/>
      <c r="G307" s="108">
        <f t="shared" si="99"/>
        <v>0</v>
      </c>
    </row>
    <row r="308" spans="1:7" s="109" customFormat="1" ht="89.25" hidden="1" outlineLevel="1">
      <c r="A308" s="98" t="str">
        <f t="shared" si="100"/>
        <v>A.10.1.3.1.S.5</v>
      </c>
      <c r="B308" s="139" t="s">
        <v>213</v>
      </c>
      <c r="C308" s="115" t="str">
        <f>C42</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08" s="128"/>
      <c r="E308" s="107"/>
      <c r="F308" s="108"/>
      <c r="G308" s="108"/>
    </row>
    <row r="309" spans="1:7" s="109" customFormat="1" ht="15" hidden="1" outlineLevel="1">
      <c r="A309" s="98" t="str">
        <f t="shared" si="100"/>
        <v>A.10.1.3.1.S.5.1</v>
      </c>
      <c r="B309" s="139" t="s">
        <v>315</v>
      </c>
      <c r="C309" s="115" t="str">
        <f>C43</f>
        <v>Zamjenski materijal zbijenosti sloja min. Me = 40 MN/m²</v>
      </c>
      <c r="D309" s="128" t="s">
        <v>24</v>
      </c>
      <c r="E309" s="107">
        <v>190</v>
      </c>
      <c r="F309" s="108"/>
      <c r="G309" s="108">
        <f aca="true" t="shared" si="101" ref="G309:G313">E309*F309</f>
        <v>0</v>
      </c>
    </row>
    <row r="310" spans="1:7" s="109" customFormat="1" ht="114.75" hidden="1" outlineLevel="1">
      <c r="A310" s="98" t="str">
        <f t="shared" si="100"/>
        <v>A.10.1.3.1.S.6</v>
      </c>
      <c r="B310" s="139" t="s">
        <v>214</v>
      </c>
      <c r="C310" s="115" t="str">
        <f>C45</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10" s="128"/>
      <c r="E310" s="107"/>
      <c r="F310" s="108"/>
      <c r="G310" s="108">
        <f t="shared" si="101"/>
        <v>0</v>
      </c>
    </row>
    <row r="311" spans="1:7" s="109" customFormat="1" ht="15" hidden="1" outlineLevel="1">
      <c r="A311" s="98" t="str">
        <f t="shared" si="100"/>
        <v>A.10.1.3.1.S.6.1</v>
      </c>
      <c r="B311" s="139" t="s">
        <v>319</v>
      </c>
      <c r="C311" s="115" t="str">
        <f>C46</f>
        <v>Tampon zbijenosti sloja min. Me = 80 MN/m²</v>
      </c>
      <c r="D311" s="128" t="s">
        <v>24</v>
      </c>
      <c r="E311" s="107">
        <v>103</v>
      </c>
      <c r="F311" s="108"/>
      <c r="G311" s="108">
        <f t="shared" si="101"/>
        <v>0</v>
      </c>
    </row>
    <row r="312" spans="1:7" s="109" customFormat="1" ht="153" hidden="1" outlineLevel="1">
      <c r="A312" s="98" t="str">
        <f t="shared" si="100"/>
        <v>A.10.1.3.1.S.7</v>
      </c>
      <c r="B312" s="139" t="s">
        <v>215</v>
      </c>
      <c r="C312" s="115" t="str">
        <f>C51</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12" s="128" t="s">
        <v>24</v>
      </c>
      <c r="E312" s="107">
        <v>504</v>
      </c>
      <c r="F312" s="131"/>
      <c r="G312" s="108">
        <f t="shared" si="101"/>
        <v>0</v>
      </c>
    </row>
    <row r="313" spans="1:7" s="109" customFormat="1" ht="89.25" hidden="1" outlineLevel="1">
      <c r="A313" s="98" t="str">
        <f t="shared" si="100"/>
        <v>A.10.1.3.1.S.8</v>
      </c>
      <c r="B313" s="139" t="s">
        <v>216</v>
      </c>
      <c r="C313" s="105" t="s">
        <v>291</v>
      </c>
      <c r="D313" s="106" t="s">
        <v>90</v>
      </c>
      <c r="E313" s="107">
        <v>11</v>
      </c>
      <c r="F313" s="108"/>
      <c r="G313" s="108">
        <f t="shared" si="101"/>
        <v>0</v>
      </c>
    </row>
    <row r="314" spans="1:7" s="109" customFormat="1" ht="114.75" hidden="1" outlineLevel="1">
      <c r="A314" s="98" t="str">
        <f t="shared" si="100"/>
        <v>A.10.1.3.1.S.9</v>
      </c>
      <c r="B314" s="139" t="s">
        <v>217</v>
      </c>
      <c r="C314" s="105" t="s">
        <v>293</v>
      </c>
      <c r="D314" s="106"/>
      <c r="E314" s="107"/>
      <c r="F314" s="108"/>
      <c r="G314" s="108"/>
    </row>
    <row r="315" spans="1:7" s="109" customFormat="1" ht="15" hidden="1" outlineLevel="1">
      <c r="A315" s="98" t="str">
        <f t="shared" si="100"/>
        <v>A.10.1.3.1.S.9.1</v>
      </c>
      <c r="B315" s="139" t="s">
        <v>309</v>
      </c>
      <c r="C315" s="105" t="s">
        <v>294</v>
      </c>
      <c r="D315" s="106" t="s">
        <v>22</v>
      </c>
      <c r="E315" s="107">
        <v>200</v>
      </c>
      <c r="F315" s="108"/>
      <c r="G315" s="108">
        <f aca="true" t="shared" si="102" ref="G315:G317">E315*F315</f>
        <v>0</v>
      </c>
    </row>
    <row r="316" spans="1:7" s="109" customFormat="1" ht="63.75" hidden="1" outlineLevel="1">
      <c r="A316" s="98" t="str">
        <f t="shared" si="100"/>
        <v>A.10.1.3.1.S.10</v>
      </c>
      <c r="B316" s="139" t="s">
        <v>218</v>
      </c>
      <c r="C316" s="294" t="s">
        <v>2975</v>
      </c>
      <c r="D316" s="134" t="s">
        <v>24</v>
      </c>
      <c r="E316" s="107">
        <v>0.5</v>
      </c>
      <c r="F316" s="108"/>
      <c r="G316" s="108">
        <f t="shared" si="102"/>
        <v>0</v>
      </c>
    </row>
    <row r="317" spans="1:7" s="109" customFormat="1" ht="63.75" hidden="1" outlineLevel="1">
      <c r="A317" s="98" t="str">
        <f t="shared" si="100"/>
        <v>A.10.1.3.1.S.11</v>
      </c>
      <c r="B317" s="139" t="s">
        <v>219</v>
      </c>
      <c r="C317" s="294" t="s">
        <v>2833</v>
      </c>
      <c r="D317" s="106" t="s">
        <v>90</v>
      </c>
      <c r="E317" s="107">
        <v>4</v>
      </c>
      <c r="F317" s="108"/>
      <c r="G317" s="108">
        <f t="shared" si="102"/>
        <v>0</v>
      </c>
    </row>
    <row r="318" spans="1:7" s="97" customFormat="1" ht="15" collapsed="1">
      <c r="A318" s="90" t="str">
        <f aca="true" t="shared" si="103" ref="A318">B318</f>
        <v>A.10.1.3.2</v>
      </c>
      <c r="B318" s="91" t="s">
        <v>1150</v>
      </c>
      <c r="C318" s="92" t="s">
        <v>19</v>
      </c>
      <c r="D318" s="93"/>
      <c r="E318" s="94"/>
      <c r="F318" s="95"/>
      <c r="G318" s="96"/>
    </row>
    <row r="319" spans="1:7" s="109" customFormat="1" ht="242.25" hidden="1" outlineLevel="1">
      <c r="A319" s="98" t="str">
        <f>""&amp;$B$318&amp;"."&amp;B319&amp;""</f>
        <v>A.10.1.3.2.S.1</v>
      </c>
      <c r="B319" s="139" t="s">
        <v>206</v>
      </c>
      <c r="C319" s="377" t="s">
        <v>3126</v>
      </c>
      <c r="D319" s="134"/>
      <c r="E319" s="132"/>
      <c r="F319" s="132"/>
      <c r="G319" s="108"/>
    </row>
    <row r="320" spans="1:7" s="109" customFormat="1" ht="15" hidden="1" outlineLevel="1">
      <c r="A320" s="98" t="str">
        <f aca="true" t="shared" si="104" ref="A320:A328">""&amp;$B$318&amp;"."&amp;B320&amp;""</f>
        <v>A.10.1.3.2.S.1.1</v>
      </c>
      <c r="B320" s="126" t="s">
        <v>226</v>
      </c>
      <c r="C320" s="120" t="s">
        <v>454</v>
      </c>
      <c r="D320" s="119"/>
      <c r="E320" s="132"/>
      <c r="F320" s="108"/>
      <c r="G320" s="108"/>
    </row>
    <row r="321" spans="1:7" s="109" customFormat="1" ht="38.25" hidden="1" outlineLevel="1">
      <c r="A321" s="98" t="str">
        <f t="shared" si="104"/>
        <v>A.10.1.3.2.S.1.1.1</v>
      </c>
      <c r="B321" s="126" t="s">
        <v>237</v>
      </c>
      <c r="C321" s="112" t="s">
        <v>1151</v>
      </c>
      <c r="D321" s="119" t="s">
        <v>90</v>
      </c>
      <c r="E321" s="107">
        <v>1</v>
      </c>
      <c r="F321" s="108"/>
      <c r="G321" s="108">
        <f aca="true" t="shared" si="105" ref="G321">E321*F321</f>
        <v>0</v>
      </c>
    </row>
    <row r="322" spans="1:7" s="109" customFormat="1" ht="76.5" hidden="1" outlineLevel="1">
      <c r="A322" s="98" t="str">
        <f t="shared" si="104"/>
        <v>A.10.1.3.2.S.2</v>
      </c>
      <c r="B322" s="126" t="s">
        <v>207</v>
      </c>
      <c r="C322" s="112" t="str">
        <f>C60</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322" s="113"/>
      <c r="E322" s="107"/>
      <c r="F322" s="108"/>
      <c r="G322" s="108"/>
    </row>
    <row r="323" spans="1:7" s="109" customFormat="1" ht="15" hidden="1" outlineLevel="1">
      <c r="A323" s="98" t="str">
        <f t="shared" si="104"/>
        <v>A.10.1.3.2.S.2.1</v>
      </c>
      <c r="B323" s="126" t="s">
        <v>228</v>
      </c>
      <c r="C323" s="112" t="s">
        <v>290</v>
      </c>
      <c r="D323" s="119" t="s">
        <v>90</v>
      </c>
      <c r="E323" s="107">
        <v>1</v>
      </c>
      <c r="F323" s="108"/>
      <c r="G323" s="108">
        <f aca="true" t="shared" si="106" ref="G323">E323*F323</f>
        <v>0</v>
      </c>
    </row>
    <row r="324" spans="1:7" s="109" customFormat="1" ht="76.5" hidden="1" outlineLevel="1">
      <c r="A324" s="98" t="str">
        <f t="shared" si="104"/>
        <v>A.10.1.3.2.S.3</v>
      </c>
      <c r="B324" s="126" t="s">
        <v>208</v>
      </c>
      <c r="C324" s="127" t="str">
        <f>C63</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324" s="135" t="s">
        <v>90</v>
      </c>
      <c r="E324" s="107">
        <v>16</v>
      </c>
      <c r="F324" s="108"/>
      <c r="G324" s="108">
        <f aca="true" t="shared" si="107" ref="G324:G328">E324*F324</f>
        <v>0</v>
      </c>
    </row>
    <row r="325" spans="1:7" s="109" customFormat="1" ht="76.5" hidden="1" outlineLevel="1">
      <c r="A325" s="98" t="str">
        <f t="shared" si="104"/>
        <v>A.10.1.3.2.S.4</v>
      </c>
      <c r="B325" s="126" t="s">
        <v>209</v>
      </c>
      <c r="C325" s="127" t="s">
        <v>3561</v>
      </c>
      <c r="D325" s="135" t="s">
        <v>90</v>
      </c>
      <c r="E325" s="107">
        <v>1</v>
      </c>
      <c r="F325" s="108"/>
      <c r="G325" s="108">
        <f t="shared" si="107"/>
        <v>0</v>
      </c>
    </row>
    <row r="326" spans="1:7" s="109" customFormat="1" ht="89.25" hidden="1" outlineLevel="1">
      <c r="A326" s="98" t="str">
        <f t="shared" si="104"/>
        <v>A.10.1.3.2.S.5</v>
      </c>
      <c r="B326" s="126" t="s">
        <v>213</v>
      </c>
      <c r="C326" s="127" t="s">
        <v>2910</v>
      </c>
      <c r="D326" s="135" t="s">
        <v>90</v>
      </c>
      <c r="E326" s="107">
        <v>4</v>
      </c>
      <c r="F326" s="108"/>
      <c r="G326" s="108">
        <f t="shared" si="107"/>
        <v>0</v>
      </c>
    </row>
    <row r="327" spans="1:7" s="109" customFormat="1" ht="76.5" hidden="1" outlineLevel="1">
      <c r="A327" s="98" t="str">
        <f t="shared" si="104"/>
        <v>A.10.1.3.2.S.6</v>
      </c>
      <c r="B327" s="126" t="s">
        <v>214</v>
      </c>
      <c r="C327" s="127" t="s">
        <v>2893</v>
      </c>
      <c r="D327" s="135" t="s">
        <v>90</v>
      </c>
      <c r="E327" s="107">
        <v>2</v>
      </c>
      <c r="F327" s="108"/>
      <c r="G327" s="108">
        <f t="shared" si="107"/>
        <v>0</v>
      </c>
    </row>
    <row r="328" spans="1:7" s="109" customFormat="1" ht="63.75" hidden="1" outlineLevel="1">
      <c r="A328" s="98" t="str">
        <f t="shared" si="104"/>
        <v>A.10.1.3.2.S.7</v>
      </c>
      <c r="B328" s="126" t="s">
        <v>215</v>
      </c>
      <c r="C328" s="127" t="s">
        <v>132</v>
      </c>
      <c r="D328" s="135" t="s">
        <v>90</v>
      </c>
      <c r="E328" s="107">
        <v>4</v>
      </c>
      <c r="F328" s="108"/>
      <c r="G328" s="108">
        <f t="shared" si="107"/>
        <v>0</v>
      </c>
    </row>
    <row r="329" spans="1:7" s="97" customFormat="1" ht="15" collapsed="1">
      <c r="A329" s="90" t="str">
        <f aca="true" t="shared" si="108" ref="A329">B329</f>
        <v>A.10.1.3.3</v>
      </c>
      <c r="B329" s="91" t="s">
        <v>1152</v>
      </c>
      <c r="C329" s="92" t="s">
        <v>20</v>
      </c>
      <c r="D329" s="93"/>
      <c r="E329" s="94"/>
      <c r="F329" s="125"/>
      <c r="G329" s="96"/>
    </row>
    <row r="330" spans="1:7" s="109" customFormat="1" ht="127.5" hidden="1" outlineLevel="1">
      <c r="A330" s="98" t="str">
        <f aca="true" t="shared" si="109" ref="A330">""&amp;$B$329&amp;"."&amp;B330&amp;""</f>
        <v>A.10.1.3.3.S.1</v>
      </c>
      <c r="B330" s="139" t="s">
        <v>206</v>
      </c>
      <c r="C330" s="112" t="str">
        <f>C68</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330" s="128"/>
      <c r="E330" s="107"/>
      <c r="F330" s="108"/>
      <c r="G330" s="108"/>
    </row>
    <row r="331" spans="1:7" s="109" customFormat="1" ht="25.5" hidden="1" outlineLevel="1">
      <c r="A331" s="98" t="str">
        <f aca="true" t="shared" si="110" ref="A331">""&amp;$B$192&amp;"."&amp;B331&amp;""</f>
        <v>A.10.1.2.3.S.1.1</v>
      </c>
      <c r="B331" s="126" t="s">
        <v>226</v>
      </c>
      <c r="C331" s="112" t="s">
        <v>947</v>
      </c>
      <c r="D331" s="128" t="s">
        <v>25</v>
      </c>
      <c r="E331" s="107">
        <v>490</v>
      </c>
      <c r="F331" s="108"/>
      <c r="G331" s="108">
        <f aca="true" t="shared" si="111" ref="G331">E331*F331</f>
        <v>0</v>
      </c>
    </row>
    <row r="332" spans="1:7" s="97" customFormat="1" ht="15" collapsed="1">
      <c r="A332" s="90" t="str">
        <f aca="true" t="shared" si="112" ref="A332">B332</f>
        <v>A.10.1.3.4</v>
      </c>
      <c r="B332" s="91" t="s">
        <v>1153</v>
      </c>
      <c r="C332" s="92" t="s">
        <v>2844</v>
      </c>
      <c r="D332" s="93"/>
      <c r="E332" s="94"/>
      <c r="F332" s="95"/>
      <c r="G332" s="96"/>
    </row>
    <row r="333" spans="1:7" s="109" customFormat="1" ht="114.75" hidden="1" outlineLevel="1">
      <c r="A333" s="98" t="str">
        <f>""&amp;$B$332&amp;"."&amp;B333&amp;""</f>
        <v>A.10.1.3.4.S.1</v>
      </c>
      <c r="B333" s="139" t="s">
        <v>206</v>
      </c>
      <c r="C333" s="112" t="s">
        <v>2928</v>
      </c>
      <c r="D333" s="113"/>
      <c r="E333" s="107"/>
      <c r="F333" s="108"/>
      <c r="G333" s="108"/>
    </row>
    <row r="334" spans="1:7" s="109" customFormat="1" ht="15" hidden="1" outlineLevel="1">
      <c r="A334" s="98" t="str">
        <f aca="true" t="shared" si="113" ref="A334:A377">""&amp;$B$332&amp;"."&amp;B334&amp;""</f>
        <v>A.10.1.3.4.S.1.1</v>
      </c>
      <c r="B334" s="139" t="s">
        <v>226</v>
      </c>
      <c r="C334" s="146" t="s">
        <v>105</v>
      </c>
      <c r="D334" s="143"/>
      <c r="E334" s="107"/>
      <c r="F334" s="108"/>
      <c r="G334" s="108"/>
    </row>
    <row r="335" spans="1:7" s="109" customFormat="1" ht="15" hidden="1" outlineLevel="1">
      <c r="A335" s="98" t="str">
        <f t="shared" si="113"/>
        <v>A.10.1.3.4.S.1.1.1</v>
      </c>
      <c r="B335" s="139" t="s">
        <v>237</v>
      </c>
      <c r="C335" s="142" t="s">
        <v>112</v>
      </c>
      <c r="D335" s="143" t="s">
        <v>22</v>
      </c>
      <c r="E335" s="107">
        <v>492</v>
      </c>
      <c r="F335" s="108"/>
      <c r="G335" s="108">
        <f aca="true" t="shared" si="114" ref="G335">E335*F335</f>
        <v>0</v>
      </c>
    </row>
    <row r="336" spans="1:7" s="109" customFormat="1" ht="102" hidden="1" outlineLevel="1">
      <c r="A336" s="98" t="str">
        <f t="shared" si="113"/>
        <v>A.10.1.3.4.S.2</v>
      </c>
      <c r="B336" s="139" t="s">
        <v>207</v>
      </c>
      <c r="C336" s="112" t="s">
        <v>2929</v>
      </c>
      <c r="D336" s="113"/>
      <c r="E336" s="107"/>
      <c r="F336" s="108"/>
      <c r="G336" s="108"/>
    </row>
    <row r="337" spans="1:7" s="109" customFormat="1" ht="15" hidden="1" outlineLevel="1">
      <c r="A337" s="98" t="str">
        <f t="shared" si="113"/>
        <v>A.10.1.3.4.S.2.1</v>
      </c>
      <c r="B337" s="139" t="s">
        <v>228</v>
      </c>
      <c r="C337" s="146" t="s">
        <v>105</v>
      </c>
      <c r="D337" s="143"/>
      <c r="E337" s="107"/>
      <c r="F337" s="108"/>
      <c r="G337" s="108"/>
    </row>
    <row r="338" spans="1:7" s="109" customFormat="1" ht="15" hidden="1" outlineLevel="1">
      <c r="A338" s="98" t="str">
        <f t="shared" si="113"/>
        <v>A.10.1.3.4.S.2.1.1</v>
      </c>
      <c r="B338" s="139" t="s">
        <v>229</v>
      </c>
      <c r="C338" s="145" t="s">
        <v>143</v>
      </c>
      <c r="D338" s="142"/>
      <c r="E338" s="107"/>
      <c r="F338" s="108"/>
      <c r="G338" s="108"/>
    </row>
    <row r="339" spans="1:7" s="109" customFormat="1" ht="15" hidden="1" outlineLevel="1">
      <c r="A339" s="98" t="str">
        <f t="shared" si="113"/>
        <v>A.10.1.3.4.S.2.1.1.1</v>
      </c>
      <c r="B339" s="139" t="s">
        <v>340</v>
      </c>
      <c r="C339" s="142" t="s">
        <v>109</v>
      </c>
      <c r="D339" s="143" t="s">
        <v>90</v>
      </c>
      <c r="E339" s="107">
        <v>7</v>
      </c>
      <c r="F339" s="108"/>
      <c r="G339" s="108">
        <f aca="true" t="shared" si="115" ref="G339:G341">E339*F339</f>
        <v>0</v>
      </c>
    </row>
    <row r="340" spans="1:7" s="109" customFormat="1" ht="15" hidden="1" outlineLevel="1">
      <c r="A340" s="98" t="str">
        <f t="shared" si="113"/>
        <v>A.10.1.3.4.S.2.1.2</v>
      </c>
      <c r="B340" s="139" t="s">
        <v>230</v>
      </c>
      <c r="C340" s="145" t="s">
        <v>144</v>
      </c>
      <c r="D340" s="143"/>
      <c r="E340" s="107"/>
      <c r="F340" s="108"/>
      <c r="G340" s="108"/>
    </row>
    <row r="341" spans="1:7" s="109" customFormat="1" ht="15" hidden="1" outlineLevel="1">
      <c r="A341" s="98" t="str">
        <f t="shared" si="113"/>
        <v>A.10.1.3.4.S.2.1.2.1</v>
      </c>
      <c r="B341" s="139" t="s">
        <v>343</v>
      </c>
      <c r="C341" s="142" t="s">
        <v>109</v>
      </c>
      <c r="D341" s="143" t="s">
        <v>90</v>
      </c>
      <c r="E341" s="107">
        <v>6</v>
      </c>
      <c r="F341" s="108"/>
      <c r="G341" s="108">
        <f t="shared" si="115"/>
        <v>0</v>
      </c>
    </row>
    <row r="342" spans="1:7" s="109" customFormat="1" ht="15" hidden="1" outlineLevel="1">
      <c r="A342" s="98" t="str">
        <f t="shared" si="113"/>
        <v>A.10.1.3.4.S.2.1.3</v>
      </c>
      <c r="B342" s="279" t="s">
        <v>691</v>
      </c>
      <c r="C342" s="145" t="s">
        <v>1154</v>
      </c>
      <c r="D342" s="143"/>
      <c r="E342" s="107"/>
      <c r="F342" s="108"/>
      <c r="G342" s="108"/>
    </row>
    <row r="343" spans="1:7" s="109" customFormat="1" ht="15" hidden="1" outlineLevel="1">
      <c r="A343" s="98" t="str">
        <f t="shared" si="113"/>
        <v>A.10.1.3.4.S.2.1.3.1</v>
      </c>
      <c r="B343" s="279" t="s">
        <v>693</v>
      </c>
      <c r="C343" s="142" t="s">
        <v>109</v>
      </c>
      <c r="D343" s="143" t="s">
        <v>90</v>
      </c>
      <c r="E343" s="107">
        <v>3</v>
      </c>
      <c r="F343" s="108"/>
      <c r="G343" s="108">
        <f aca="true" t="shared" si="116" ref="G343">E343*F343</f>
        <v>0</v>
      </c>
    </row>
    <row r="344" spans="1:7" s="109" customFormat="1" ht="165.75" hidden="1" outlineLevel="1">
      <c r="A344" s="98" t="str">
        <f t="shared" si="113"/>
        <v>A.10.1.3.4.S.3</v>
      </c>
      <c r="B344" s="139" t="s">
        <v>208</v>
      </c>
      <c r="C344" s="112" t="s">
        <v>2930</v>
      </c>
      <c r="D344" s="113"/>
      <c r="E344" s="107"/>
      <c r="F344" s="108"/>
      <c r="G344" s="108"/>
    </row>
    <row r="345" spans="1:7" s="109" customFormat="1" ht="15" hidden="1" outlineLevel="1">
      <c r="A345" s="98" t="str">
        <f t="shared" si="113"/>
        <v>A.10.1.3.4.S.3.1</v>
      </c>
      <c r="B345" s="139" t="s">
        <v>244</v>
      </c>
      <c r="C345" s="146" t="s">
        <v>105</v>
      </c>
      <c r="D345" s="143"/>
      <c r="E345" s="107"/>
      <c r="F345" s="108"/>
      <c r="G345" s="108"/>
    </row>
    <row r="346" spans="1:7" s="109" customFormat="1" ht="15" hidden="1" outlineLevel="1">
      <c r="A346" s="98" t="str">
        <f t="shared" si="113"/>
        <v>A.10.1.3.4.S.3.1.1</v>
      </c>
      <c r="B346" s="139" t="s">
        <v>322</v>
      </c>
      <c r="C346" s="145" t="s">
        <v>137</v>
      </c>
      <c r="D346" s="143"/>
      <c r="E346" s="107"/>
      <c r="F346" s="108"/>
      <c r="G346" s="108"/>
    </row>
    <row r="347" spans="1:7" s="109" customFormat="1" ht="15" hidden="1" outlineLevel="1">
      <c r="A347" s="98" t="str">
        <f t="shared" si="113"/>
        <v>A.10.1.3.4.S.3.1.1.1</v>
      </c>
      <c r="B347" s="279" t="s">
        <v>323</v>
      </c>
      <c r="C347" s="142" t="s">
        <v>101</v>
      </c>
      <c r="D347" s="143" t="s">
        <v>90</v>
      </c>
      <c r="E347" s="107">
        <v>5</v>
      </c>
      <c r="F347" s="108"/>
      <c r="G347" s="108">
        <f aca="true" t="shared" si="117" ref="G347:G349">E347*F347</f>
        <v>0</v>
      </c>
    </row>
    <row r="348" spans="1:7" s="521" customFormat="1" ht="15" hidden="1" outlineLevel="1">
      <c r="A348" s="98" t="str">
        <f t="shared" si="113"/>
        <v>A.10.1.3.4.S.3.1.1.2</v>
      </c>
      <c r="B348" s="279" t="s">
        <v>346</v>
      </c>
      <c r="C348" s="568" t="s">
        <v>102</v>
      </c>
      <c r="D348" s="567" t="s">
        <v>90</v>
      </c>
      <c r="E348" s="565">
        <v>1</v>
      </c>
      <c r="F348" s="566"/>
      <c r="G348" s="108">
        <f t="shared" si="117"/>
        <v>0</v>
      </c>
    </row>
    <row r="349" spans="1:7" s="109" customFormat="1" ht="15" hidden="1" outlineLevel="1">
      <c r="A349" s="98" t="str">
        <f t="shared" si="113"/>
        <v>A.10.1.3.4.S.3.1.1.3</v>
      </c>
      <c r="B349" s="279" t="s">
        <v>347</v>
      </c>
      <c r="C349" s="142" t="s">
        <v>641</v>
      </c>
      <c r="D349" s="143" t="s">
        <v>90</v>
      </c>
      <c r="E349" s="107">
        <v>2</v>
      </c>
      <c r="F349" s="108"/>
      <c r="G349" s="108">
        <f t="shared" si="117"/>
        <v>0</v>
      </c>
    </row>
    <row r="350" spans="1:7" s="109" customFormat="1" ht="15" hidden="1" outlineLevel="1">
      <c r="A350" s="98" t="str">
        <f t="shared" si="113"/>
        <v>A.10.1.3.4.S.3.1.2</v>
      </c>
      <c r="B350" s="279" t="s">
        <v>381</v>
      </c>
      <c r="C350" s="145" t="s">
        <v>138</v>
      </c>
      <c r="D350" s="143"/>
      <c r="E350" s="107"/>
      <c r="F350" s="108"/>
      <c r="G350" s="108"/>
    </row>
    <row r="351" spans="1:7" s="109" customFormat="1" ht="15" hidden="1" outlineLevel="1">
      <c r="A351" s="98" t="str">
        <f t="shared" si="113"/>
        <v>A.10.1.3.4.S.3.1.2.1</v>
      </c>
      <c r="B351" s="279" t="s">
        <v>646</v>
      </c>
      <c r="C351" s="142" t="s">
        <v>109</v>
      </c>
      <c r="D351" s="143" t="s">
        <v>90</v>
      </c>
      <c r="E351" s="107">
        <v>4</v>
      </c>
      <c r="F351" s="108"/>
      <c r="G351" s="108">
        <f aca="true" t="shared" si="118" ref="G351:G357">E351*F351</f>
        <v>0</v>
      </c>
    </row>
    <row r="352" spans="1:7" s="109" customFormat="1" ht="15" hidden="1" outlineLevel="1">
      <c r="A352" s="98" t="str">
        <f t="shared" si="113"/>
        <v>A.10.1.3.4.S.3.1.3</v>
      </c>
      <c r="B352" s="279" t="s">
        <v>647</v>
      </c>
      <c r="C352" s="145" t="s">
        <v>139</v>
      </c>
      <c r="D352" s="143"/>
      <c r="E352" s="107"/>
      <c r="F352" s="108"/>
      <c r="G352" s="108"/>
    </row>
    <row r="353" spans="1:7" s="109" customFormat="1" ht="15" hidden="1" outlineLevel="1">
      <c r="A353" s="98" t="str">
        <f t="shared" si="113"/>
        <v>A.10.1.3.4.S.3.1.3.1</v>
      </c>
      <c r="B353" s="279" t="s">
        <v>649</v>
      </c>
      <c r="C353" s="142" t="s">
        <v>108</v>
      </c>
      <c r="D353" s="143" t="s">
        <v>90</v>
      </c>
      <c r="E353" s="107">
        <v>4</v>
      </c>
      <c r="F353" s="108"/>
      <c r="G353" s="108">
        <f t="shared" si="118"/>
        <v>0</v>
      </c>
    </row>
    <row r="354" spans="1:7" s="109" customFormat="1" ht="15" hidden="1" outlineLevel="1">
      <c r="A354" s="98" t="str">
        <f t="shared" si="113"/>
        <v>A.10.1.3.4.S.3.1.4</v>
      </c>
      <c r="B354" s="279" t="s">
        <v>651</v>
      </c>
      <c r="C354" s="145" t="s">
        <v>140</v>
      </c>
      <c r="D354" s="143"/>
      <c r="E354" s="107"/>
      <c r="F354" s="108"/>
      <c r="G354" s="108"/>
    </row>
    <row r="355" spans="1:7" s="109" customFormat="1" ht="15" hidden="1" outlineLevel="1">
      <c r="A355" s="98" t="str">
        <f t="shared" si="113"/>
        <v>A.10.1.3.4.S.3.1.4.1</v>
      </c>
      <c r="B355" s="279" t="s">
        <v>653</v>
      </c>
      <c r="C355" s="142" t="s">
        <v>146</v>
      </c>
      <c r="D355" s="143" t="s">
        <v>90</v>
      </c>
      <c r="E355" s="107">
        <v>1</v>
      </c>
      <c r="F355" s="108"/>
      <c r="G355" s="108">
        <f t="shared" si="118"/>
        <v>0</v>
      </c>
    </row>
    <row r="356" spans="1:7" s="109" customFormat="1" ht="15" hidden="1" outlineLevel="1">
      <c r="A356" s="98" t="str">
        <f t="shared" si="113"/>
        <v>A.10.1.3.4.S.3.1.5</v>
      </c>
      <c r="B356" s="279" t="s">
        <v>654</v>
      </c>
      <c r="C356" s="145" t="s">
        <v>142</v>
      </c>
      <c r="D356" s="143"/>
      <c r="E356" s="107"/>
      <c r="F356" s="108"/>
      <c r="G356" s="108"/>
    </row>
    <row r="357" spans="1:7" s="109" customFormat="1" ht="15" hidden="1" outlineLevel="1">
      <c r="A357" s="98" t="str">
        <f t="shared" si="113"/>
        <v>A.10.1.3.4.S.3.1.5.1</v>
      </c>
      <c r="B357" s="279" t="s">
        <v>656</v>
      </c>
      <c r="C357" s="142" t="s">
        <v>146</v>
      </c>
      <c r="D357" s="143" t="s">
        <v>90</v>
      </c>
      <c r="E357" s="107">
        <v>3</v>
      </c>
      <c r="F357" s="108"/>
      <c r="G357" s="108">
        <f t="shared" si="118"/>
        <v>0</v>
      </c>
    </row>
    <row r="358" spans="1:7" s="109" customFormat="1" ht="15" hidden="1" outlineLevel="1">
      <c r="A358" s="98" t="str">
        <f t="shared" si="113"/>
        <v>A.10.1.3.4.S.3.1.6</v>
      </c>
      <c r="B358" s="279" t="s">
        <v>659</v>
      </c>
      <c r="C358" s="145" t="s">
        <v>1155</v>
      </c>
      <c r="D358" s="143"/>
      <c r="E358" s="107"/>
      <c r="F358" s="108"/>
      <c r="G358" s="108"/>
    </row>
    <row r="359" spans="1:7" s="109" customFormat="1" ht="15" hidden="1" outlineLevel="1">
      <c r="A359" s="98" t="str">
        <f t="shared" si="113"/>
        <v>A.10.1.3.4.S.3.1.6.1</v>
      </c>
      <c r="B359" s="279" t="s">
        <v>661</v>
      </c>
      <c r="C359" s="142" t="s">
        <v>109</v>
      </c>
      <c r="D359" s="143" t="s">
        <v>90</v>
      </c>
      <c r="E359" s="107">
        <v>1</v>
      </c>
      <c r="F359" s="108"/>
      <c r="G359" s="108">
        <f aca="true" t="shared" si="119" ref="G359">E359*F359</f>
        <v>0</v>
      </c>
    </row>
    <row r="360" spans="1:7" s="109" customFormat="1" ht="15" hidden="1" outlineLevel="1">
      <c r="A360" s="98" t="str">
        <f t="shared" si="113"/>
        <v>A.10.1.3.4.S.3.1.7</v>
      </c>
      <c r="B360" s="279" t="s">
        <v>715</v>
      </c>
      <c r="C360" s="145" t="s">
        <v>1156</v>
      </c>
      <c r="D360" s="143"/>
      <c r="E360" s="107"/>
      <c r="F360" s="108"/>
      <c r="G360" s="108"/>
    </row>
    <row r="361" spans="1:7" s="109" customFormat="1" ht="15" hidden="1" outlineLevel="1">
      <c r="A361" s="98" t="str">
        <f t="shared" si="113"/>
        <v>A.10.1.3.4.S.3.1.7.1</v>
      </c>
      <c r="B361" s="279" t="s">
        <v>716</v>
      </c>
      <c r="C361" s="142" t="s">
        <v>109</v>
      </c>
      <c r="D361" s="143" t="s">
        <v>90</v>
      </c>
      <c r="E361" s="107">
        <v>1</v>
      </c>
      <c r="F361" s="108"/>
      <c r="G361" s="108">
        <f aca="true" t="shared" si="120" ref="G361">E361*F361</f>
        <v>0</v>
      </c>
    </row>
    <row r="362" spans="1:7" s="109" customFormat="1" ht="76.5" hidden="1" outlineLevel="1">
      <c r="A362" s="98" t="str">
        <f t="shared" si="113"/>
        <v>A.10.1.3.4.S.4</v>
      </c>
      <c r="B362" s="139" t="s">
        <v>209</v>
      </c>
      <c r="C362" s="112" t="s">
        <v>2931</v>
      </c>
      <c r="D362" s="113"/>
      <c r="E362" s="107"/>
      <c r="F362" s="108"/>
      <c r="G362" s="108"/>
    </row>
    <row r="363" spans="1:7" s="109" customFormat="1" ht="15" hidden="1" outlineLevel="1">
      <c r="A363" s="98" t="str">
        <f t="shared" si="113"/>
        <v>A.10.1.3.4.S.4.1</v>
      </c>
      <c r="B363" s="139" t="s">
        <v>240</v>
      </c>
      <c r="C363" s="146" t="s">
        <v>105</v>
      </c>
      <c r="D363" s="143"/>
      <c r="E363" s="107"/>
      <c r="F363" s="108"/>
      <c r="G363" s="108"/>
    </row>
    <row r="364" spans="1:7" s="109" customFormat="1" ht="15" hidden="1" outlineLevel="1">
      <c r="A364" s="98" t="str">
        <f t="shared" si="113"/>
        <v>A.10.1.3.4.S.4.1.1</v>
      </c>
      <c r="B364" s="139" t="s">
        <v>241</v>
      </c>
      <c r="C364" s="295" t="s">
        <v>3280</v>
      </c>
      <c r="D364" s="113"/>
      <c r="E364" s="107"/>
      <c r="F364" s="108"/>
      <c r="G364" s="108"/>
    </row>
    <row r="365" spans="1:7" s="109" customFormat="1" ht="15" hidden="1" outlineLevel="1">
      <c r="A365" s="98" t="str">
        <f t="shared" si="113"/>
        <v>A.10.1.3.4.S.4.1.1.1</v>
      </c>
      <c r="B365" s="139" t="s">
        <v>324</v>
      </c>
      <c r="C365" s="285" t="s">
        <v>108</v>
      </c>
      <c r="D365" s="143" t="s">
        <v>90</v>
      </c>
      <c r="E365" s="107">
        <v>4</v>
      </c>
      <c r="F365" s="108"/>
      <c r="G365" s="108">
        <f aca="true" t="shared" si="121" ref="G365">E365*F365</f>
        <v>0</v>
      </c>
    </row>
    <row r="366" spans="1:7" s="109" customFormat="1" ht="15" hidden="1" outlineLevel="1">
      <c r="A366" s="98" t="str">
        <f t="shared" si="113"/>
        <v>A.10.1.3.4.S.4.1.2</v>
      </c>
      <c r="B366" s="139" t="s">
        <v>242</v>
      </c>
      <c r="C366" s="140" t="s">
        <v>151</v>
      </c>
      <c r="D366" s="319"/>
      <c r="E366" s="107"/>
      <c r="F366" s="108"/>
      <c r="G366" s="108"/>
    </row>
    <row r="367" spans="1:7" s="109" customFormat="1" ht="15" hidden="1" outlineLevel="1">
      <c r="A367" s="98" t="str">
        <f t="shared" si="113"/>
        <v>A.10.1.3.4.S.4.1.2.1</v>
      </c>
      <c r="B367" s="139" t="s">
        <v>360</v>
      </c>
      <c r="C367" s="112" t="s">
        <v>147</v>
      </c>
      <c r="D367" s="143" t="s">
        <v>90</v>
      </c>
      <c r="E367" s="107">
        <v>4</v>
      </c>
      <c r="F367" s="108"/>
      <c r="G367" s="108">
        <f aca="true" t="shared" si="122" ref="G367">E367*F367</f>
        <v>0</v>
      </c>
    </row>
    <row r="368" spans="1:7" s="109" customFormat="1" ht="15" hidden="1" outlineLevel="1">
      <c r="A368" s="98" t="str">
        <f t="shared" si="113"/>
        <v>A.10.1.3.4.S.4.1.3</v>
      </c>
      <c r="B368" s="139" t="s">
        <v>356</v>
      </c>
      <c r="C368" s="140" t="s">
        <v>152</v>
      </c>
      <c r="D368" s="113"/>
      <c r="E368" s="107"/>
      <c r="F368" s="108"/>
      <c r="G368" s="108"/>
    </row>
    <row r="369" spans="1:7" s="109" customFormat="1" ht="15" hidden="1" outlineLevel="1">
      <c r="A369" s="98" t="str">
        <f t="shared" si="113"/>
        <v>A.10.1.3.4.S.4.1.3.1</v>
      </c>
      <c r="B369" s="139" t="s">
        <v>361</v>
      </c>
      <c r="C369" s="112" t="s">
        <v>147</v>
      </c>
      <c r="D369" s="143" t="s">
        <v>90</v>
      </c>
      <c r="E369" s="107">
        <v>4</v>
      </c>
      <c r="F369" s="108"/>
      <c r="G369" s="108">
        <f aca="true" t="shared" si="123" ref="G369:G374">E369*F369</f>
        <v>0</v>
      </c>
    </row>
    <row r="370" spans="1:7" s="109" customFormat="1" ht="15" hidden="1" outlineLevel="1">
      <c r="A370" s="98" t="str">
        <f t="shared" si="113"/>
        <v>A.10.1.3.4.S.4.1.4</v>
      </c>
      <c r="B370" s="139" t="s">
        <v>357</v>
      </c>
      <c r="C370" s="140" t="s">
        <v>153</v>
      </c>
      <c r="D370" s="143" t="s">
        <v>90</v>
      </c>
      <c r="E370" s="107">
        <v>4</v>
      </c>
      <c r="F370" s="108"/>
      <c r="G370" s="108">
        <f t="shared" si="123"/>
        <v>0</v>
      </c>
    </row>
    <row r="371" spans="1:7" s="109" customFormat="1" ht="15" hidden="1" outlineLevel="1">
      <c r="A371" s="98" t="str">
        <f t="shared" si="113"/>
        <v>A.10.1.3.4.S.4.1.5</v>
      </c>
      <c r="B371" s="139" t="s">
        <v>358</v>
      </c>
      <c r="C371" s="140" t="s">
        <v>3332</v>
      </c>
      <c r="D371" s="143"/>
      <c r="E371" s="107"/>
      <c r="F371" s="108"/>
      <c r="G371" s="108"/>
    </row>
    <row r="372" spans="1:7" s="109" customFormat="1" ht="15" hidden="1" outlineLevel="1">
      <c r="A372" s="98" t="str">
        <f t="shared" si="113"/>
        <v>A.10.1.3.4.S.4.1.5.1</v>
      </c>
      <c r="B372" s="139" t="s">
        <v>363</v>
      </c>
      <c r="C372" s="112" t="s">
        <v>744</v>
      </c>
      <c r="D372" s="143" t="s">
        <v>90</v>
      </c>
      <c r="E372" s="107">
        <v>1</v>
      </c>
      <c r="F372" s="108"/>
      <c r="G372" s="108">
        <f t="shared" si="123"/>
        <v>0</v>
      </c>
    </row>
    <row r="373" spans="1:7" s="109" customFormat="1" ht="15" hidden="1" outlineLevel="1">
      <c r="A373" s="98" t="str">
        <f t="shared" si="113"/>
        <v>A.10.1.3.4.S.4.1.6</v>
      </c>
      <c r="B373" s="139" t="s">
        <v>359</v>
      </c>
      <c r="C373" s="280" t="s">
        <v>1157</v>
      </c>
      <c r="D373" s="143"/>
      <c r="E373" s="107"/>
      <c r="F373" s="108"/>
      <c r="G373" s="108"/>
    </row>
    <row r="374" spans="1:7" s="109" customFormat="1" ht="15" hidden="1" outlineLevel="1">
      <c r="A374" s="98" t="str">
        <f t="shared" si="113"/>
        <v>A.10.1.3.4.S.4.1.6.1</v>
      </c>
      <c r="B374" s="139" t="s">
        <v>776</v>
      </c>
      <c r="C374" s="112" t="s">
        <v>744</v>
      </c>
      <c r="D374" s="143" t="s">
        <v>90</v>
      </c>
      <c r="E374" s="107">
        <v>1</v>
      </c>
      <c r="F374" s="108"/>
      <c r="G374" s="108">
        <f t="shared" si="123"/>
        <v>0</v>
      </c>
    </row>
    <row r="375" spans="1:7" s="109" customFormat="1" ht="140.25" hidden="1" outlineLevel="1">
      <c r="A375" s="98" t="str">
        <f t="shared" si="113"/>
        <v>A.10.1.3.4.S.5</v>
      </c>
      <c r="B375" s="139" t="s">
        <v>213</v>
      </c>
      <c r="C375" s="115" t="s">
        <v>3462</v>
      </c>
      <c r="D375" s="128"/>
      <c r="E375" s="107"/>
      <c r="F375" s="108"/>
      <c r="G375" s="108"/>
    </row>
    <row r="376" spans="1:7" s="109" customFormat="1" ht="15" hidden="1" outlineLevel="1">
      <c r="A376" s="98" t="str">
        <f t="shared" si="113"/>
        <v>A.10.1.3.4.S.5.1</v>
      </c>
      <c r="B376" s="139" t="s">
        <v>315</v>
      </c>
      <c r="C376" s="115" t="s">
        <v>159</v>
      </c>
      <c r="D376" s="128"/>
      <c r="E376" s="107"/>
      <c r="F376" s="108"/>
      <c r="G376" s="108"/>
    </row>
    <row r="377" spans="1:7" s="109" customFormat="1" ht="15" hidden="1" outlineLevel="1">
      <c r="A377" s="98" t="str">
        <f t="shared" si="113"/>
        <v>A.10.1.3.4.S.5.1.1</v>
      </c>
      <c r="B377" s="139" t="s">
        <v>330</v>
      </c>
      <c r="C377" s="133" t="s">
        <v>164</v>
      </c>
      <c r="D377" s="143" t="s">
        <v>90</v>
      </c>
      <c r="E377" s="107">
        <v>1</v>
      </c>
      <c r="F377" s="108"/>
      <c r="G377" s="108">
        <f aca="true" t="shared" si="124" ref="G377">E377*F377</f>
        <v>0</v>
      </c>
    </row>
    <row r="378" spans="1:7" s="97" customFormat="1" ht="15" collapsed="1">
      <c r="A378" s="90" t="str">
        <f aca="true" t="shared" si="125" ref="A378">B378</f>
        <v>A.10.1.3.5</v>
      </c>
      <c r="B378" s="91" t="s">
        <v>1159</v>
      </c>
      <c r="C378" s="165" t="s">
        <v>121</v>
      </c>
      <c r="D378" s="166"/>
      <c r="E378" s="94"/>
      <c r="F378" s="95"/>
      <c r="G378" s="96"/>
    </row>
    <row r="379" spans="1:7" s="109" customFormat="1" ht="165.75" hidden="1" outlineLevel="1">
      <c r="A379" s="98" t="str">
        <f aca="true" t="shared" si="126" ref="A379:A389">""&amp;$B$378&amp;"."&amp;B379&amp;""</f>
        <v>A.10.1.3.5.S.1</v>
      </c>
      <c r="B379" s="139" t="s">
        <v>206</v>
      </c>
      <c r="C379" s="112" t="s">
        <v>3545</v>
      </c>
      <c r="D379" s="113"/>
      <c r="E379" s="107"/>
      <c r="F379" s="108"/>
      <c r="G379" s="206"/>
    </row>
    <row r="380" spans="1:7" s="109" customFormat="1" ht="15" hidden="1" outlineLevel="1">
      <c r="A380" s="98" t="str">
        <f t="shared" si="126"/>
        <v>A.10.1.3.5.S.1.1</v>
      </c>
      <c r="B380" s="139" t="s">
        <v>226</v>
      </c>
      <c r="C380" s="112" t="s">
        <v>124</v>
      </c>
      <c r="D380" s="143" t="s">
        <v>22</v>
      </c>
      <c r="E380" s="107">
        <v>490</v>
      </c>
      <c r="F380" s="108"/>
      <c r="G380" s="108">
        <f aca="true" t="shared" si="127" ref="G380:G389">E380*F380</f>
        <v>0</v>
      </c>
    </row>
    <row r="381" spans="1:7" s="109" customFormat="1" ht="127.5" hidden="1" outlineLevel="1">
      <c r="A381" s="98" t="str">
        <f t="shared" si="126"/>
        <v>A.10.1.3.5.S.2</v>
      </c>
      <c r="B381" s="139" t="s">
        <v>207</v>
      </c>
      <c r="C381" s="112" t="s">
        <v>185</v>
      </c>
      <c r="D381" s="113"/>
      <c r="E381" s="107"/>
      <c r="F381" s="108"/>
      <c r="G381" s="206"/>
    </row>
    <row r="382" spans="1:7" s="109" customFormat="1" ht="15" hidden="1" outlineLevel="1">
      <c r="A382" s="98" t="str">
        <f t="shared" si="126"/>
        <v>A.10.1.3.5.S.2.1</v>
      </c>
      <c r="B382" s="139" t="s">
        <v>228</v>
      </c>
      <c r="C382" s="112" t="s">
        <v>125</v>
      </c>
      <c r="D382" s="113" t="s">
        <v>90</v>
      </c>
      <c r="E382" s="107">
        <v>18</v>
      </c>
      <c r="F382" s="108"/>
      <c r="G382" s="108">
        <f t="shared" si="127"/>
        <v>0</v>
      </c>
    </row>
    <row r="383" spans="1:7" s="109" customFormat="1" ht="15" hidden="1" outlineLevel="1">
      <c r="A383" s="98" t="str">
        <f t="shared" si="126"/>
        <v>A.10.1.3.5.S.2.2</v>
      </c>
      <c r="B383" s="139" t="s">
        <v>261</v>
      </c>
      <c r="C383" s="112" t="s">
        <v>369</v>
      </c>
      <c r="D383" s="113" t="s">
        <v>90</v>
      </c>
      <c r="E383" s="107">
        <v>7</v>
      </c>
      <c r="F383" s="108"/>
      <c r="G383" s="108">
        <f t="shared" si="127"/>
        <v>0</v>
      </c>
    </row>
    <row r="384" spans="1:7" s="109" customFormat="1" ht="15" hidden="1" outlineLevel="1">
      <c r="A384" s="98" t="str">
        <f t="shared" si="126"/>
        <v>A.10.1.3.5.S.2.3</v>
      </c>
      <c r="B384" s="279" t="s">
        <v>367</v>
      </c>
      <c r="C384" s="285" t="s">
        <v>1118</v>
      </c>
      <c r="D384" s="113" t="s">
        <v>90</v>
      </c>
      <c r="E384" s="107">
        <v>2</v>
      </c>
      <c r="F384" s="108"/>
      <c r="G384" s="108">
        <f t="shared" si="127"/>
        <v>0</v>
      </c>
    </row>
    <row r="385" spans="1:7" s="109" customFormat="1" ht="89.25" hidden="1" outlineLevel="1">
      <c r="A385" s="98" t="str">
        <f t="shared" si="126"/>
        <v>A.10.1.3.5.S.3</v>
      </c>
      <c r="B385" s="139" t="s">
        <v>208</v>
      </c>
      <c r="C385" s="112" t="s">
        <v>3213</v>
      </c>
      <c r="D385" s="113"/>
      <c r="E385" s="107"/>
      <c r="F385" s="108"/>
      <c r="G385" s="206"/>
    </row>
    <row r="386" spans="1:7" s="109" customFormat="1" ht="15" hidden="1" outlineLevel="1">
      <c r="A386" s="98" t="str">
        <f t="shared" si="126"/>
        <v>A.10.1.3.5.S.3.1</v>
      </c>
      <c r="B386" s="139" t="s">
        <v>244</v>
      </c>
      <c r="C386" s="112" t="s">
        <v>126</v>
      </c>
      <c r="D386" s="113" t="s">
        <v>90</v>
      </c>
      <c r="E386" s="107">
        <v>4</v>
      </c>
      <c r="F386" s="108"/>
      <c r="G386" s="108">
        <f t="shared" si="127"/>
        <v>0</v>
      </c>
    </row>
    <row r="387" spans="1:7" s="109" customFormat="1" ht="216.75" hidden="1" outlineLevel="1">
      <c r="A387" s="98" t="str">
        <f t="shared" si="126"/>
        <v>A.10.1.3.5.S.4</v>
      </c>
      <c r="B387" s="139" t="s">
        <v>209</v>
      </c>
      <c r="C387" s="122" t="s">
        <v>3483</v>
      </c>
      <c r="D387" s="113"/>
      <c r="E387" s="107"/>
      <c r="F387" s="108"/>
      <c r="G387" s="108"/>
    </row>
    <row r="388" spans="1:7" s="109" customFormat="1" ht="15" hidden="1" outlineLevel="1">
      <c r="A388" s="98" t="str">
        <f t="shared" si="126"/>
        <v>A.10.1.3.5.S.4.1</v>
      </c>
      <c r="B388" s="279" t="s">
        <v>240</v>
      </c>
      <c r="C388" s="296" t="s">
        <v>784</v>
      </c>
      <c r="D388" s="113" t="s">
        <v>22</v>
      </c>
      <c r="E388" s="107">
        <v>490</v>
      </c>
      <c r="F388" s="108"/>
      <c r="G388" s="108">
        <f aca="true" t="shared" si="128" ref="G388">E388*F388</f>
        <v>0</v>
      </c>
    </row>
    <row r="389" spans="1:7" s="109" customFormat="1" ht="102" hidden="1" outlineLevel="1">
      <c r="A389" s="98" t="str">
        <f t="shared" si="126"/>
        <v>A.10.1.3.5.S.5</v>
      </c>
      <c r="B389" s="139" t="s">
        <v>213</v>
      </c>
      <c r="C389" s="207" t="s">
        <v>3484</v>
      </c>
      <c r="D389" s="113" t="s">
        <v>90</v>
      </c>
      <c r="E389" s="107">
        <v>11</v>
      </c>
      <c r="F389" s="108"/>
      <c r="G389" s="108">
        <f t="shared" si="127"/>
        <v>0</v>
      </c>
    </row>
    <row r="390" spans="1:7" s="97" customFormat="1" ht="15" collapsed="1">
      <c r="A390" s="90" t="str">
        <f aca="true" t="shared" si="129" ref="A390">B390</f>
        <v>A.10.1.3.6</v>
      </c>
      <c r="B390" s="91" t="s">
        <v>1160</v>
      </c>
      <c r="C390" s="169" t="s">
        <v>122</v>
      </c>
      <c r="D390" s="170"/>
      <c r="E390" s="94"/>
      <c r="F390" s="95"/>
      <c r="G390" s="96"/>
    </row>
    <row r="391" spans="1:7" s="109" customFormat="1" ht="89.25" hidden="1" outlineLevel="1">
      <c r="A391" s="98" t="str">
        <f>""&amp;$B$390&amp;"."&amp;B391&amp;""</f>
        <v>A.10.1.3.6.S.1</v>
      </c>
      <c r="B391" s="139" t="s">
        <v>206</v>
      </c>
      <c r="C391" s="207" t="s">
        <v>2802</v>
      </c>
      <c r="D391" s="148"/>
      <c r="E391" s="107"/>
      <c r="F391" s="108"/>
      <c r="G391" s="206"/>
    </row>
    <row r="392" spans="1:7" s="109" customFormat="1" ht="15" hidden="1" outlineLevel="1">
      <c r="A392" s="98" t="str">
        <f aca="true" t="shared" si="130" ref="A392:A400">""&amp;$B$390&amp;"."&amp;B392&amp;""</f>
        <v>A.10.1.3.6.S.1.1</v>
      </c>
      <c r="B392" s="139" t="s">
        <v>226</v>
      </c>
      <c r="C392" s="207" t="s">
        <v>131</v>
      </c>
      <c r="D392" s="148" t="s">
        <v>91</v>
      </c>
      <c r="E392" s="107">
        <v>2</v>
      </c>
      <c r="F392" s="108"/>
      <c r="G392" s="108">
        <f aca="true" t="shared" si="131" ref="G392">E392*F392</f>
        <v>0</v>
      </c>
    </row>
    <row r="393" spans="1:7" s="109" customFormat="1" ht="114.75" hidden="1" outlineLevel="1">
      <c r="A393" s="98" t="str">
        <f t="shared" si="130"/>
        <v>A.10.1.3.6.S.2</v>
      </c>
      <c r="B393" s="139" t="s">
        <v>207</v>
      </c>
      <c r="C393" s="207" t="s">
        <v>186</v>
      </c>
      <c r="D393" s="143"/>
      <c r="E393" s="107"/>
      <c r="F393" s="108"/>
      <c r="G393" s="206"/>
    </row>
    <row r="394" spans="1:7" s="109" customFormat="1" ht="15" hidden="1" outlineLevel="1">
      <c r="A394" s="98" t="str">
        <f t="shared" si="130"/>
        <v>A.10.1.3.6.S.2.1</v>
      </c>
      <c r="B394" s="139" t="s">
        <v>228</v>
      </c>
      <c r="C394" s="112" t="s">
        <v>124</v>
      </c>
      <c r="D394" s="143" t="s">
        <v>22</v>
      </c>
      <c r="E394" s="107">
        <v>490</v>
      </c>
      <c r="F394" s="108"/>
      <c r="G394" s="108">
        <f aca="true" t="shared" si="132" ref="G394:G408">E394*F394</f>
        <v>0</v>
      </c>
    </row>
    <row r="395" spans="1:7" s="109" customFormat="1" ht="76.5" hidden="1" outlineLevel="1">
      <c r="A395" s="98" t="str">
        <f t="shared" si="130"/>
        <v>A.10.1.3.6.S.3</v>
      </c>
      <c r="B395" s="139" t="s">
        <v>208</v>
      </c>
      <c r="C395" s="207" t="s">
        <v>187</v>
      </c>
      <c r="D395" s="143"/>
      <c r="E395" s="107"/>
      <c r="F395" s="108"/>
      <c r="G395" s="206"/>
    </row>
    <row r="396" spans="1:7" s="109" customFormat="1" ht="15" hidden="1" outlineLevel="1">
      <c r="A396" s="98" t="str">
        <f t="shared" si="130"/>
        <v>A.10.1.3.6.S.3.1</v>
      </c>
      <c r="B396" s="139" t="s">
        <v>244</v>
      </c>
      <c r="C396" s="112" t="s">
        <v>124</v>
      </c>
      <c r="D396" s="143" t="s">
        <v>22</v>
      </c>
      <c r="E396" s="107">
        <v>490</v>
      </c>
      <c r="F396" s="108"/>
      <c r="G396" s="108">
        <f t="shared" si="132"/>
        <v>0</v>
      </c>
    </row>
    <row r="397" spans="1:7" s="109" customFormat="1" ht="102" hidden="1" outlineLevel="1">
      <c r="A397" s="98" t="str">
        <f t="shared" si="130"/>
        <v>A.10.1.3.6.S.4</v>
      </c>
      <c r="B397" s="139" t="s">
        <v>209</v>
      </c>
      <c r="C397" s="112" t="s">
        <v>188</v>
      </c>
      <c r="D397" s="143"/>
      <c r="E397" s="107"/>
      <c r="F397" s="108"/>
      <c r="G397" s="206"/>
    </row>
    <row r="398" spans="1:7" s="109" customFormat="1" ht="15" hidden="1" outlineLevel="1">
      <c r="A398" s="98" t="str">
        <f t="shared" si="130"/>
        <v>A.10.1.3.6.S.4.1</v>
      </c>
      <c r="B398" s="139" t="s">
        <v>240</v>
      </c>
      <c r="C398" s="112" t="s">
        <v>126</v>
      </c>
      <c r="D398" s="113" t="s">
        <v>90</v>
      </c>
      <c r="E398" s="107">
        <v>4</v>
      </c>
      <c r="F398" s="108"/>
      <c r="G398" s="108">
        <f t="shared" si="132"/>
        <v>0</v>
      </c>
    </row>
    <row r="399" spans="1:7" s="109" customFormat="1" ht="63.75" hidden="1" outlineLevel="1">
      <c r="A399" s="98" t="str">
        <f t="shared" si="130"/>
        <v>A.10.1.3.6.S.5</v>
      </c>
      <c r="B399" s="139" t="s">
        <v>213</v>
      </c>
      <c r="C399" s="112" t="s">
        <v>2849</v>
      </c>
      <c r="D399" s="143" t="s">
        <v>22</v>
      </c>
      <c r="E399" s="107">
        <v>490</v>
      </c>
      <c r="F399" s="108"/>
      <c r="G399" s="108">
        <f t="shared" si="132"/>
        <v>0</v>
      </c>
    </row>
    <row r="400" spans="1:7" s="109" customFormat="1" ht="63.75" hidden="1" outlineLevel="1">
      <c r="A400" s="98" t="str">
        <f t="shared" si="130"/>
        <v>A.10.1.3.6.S.6</v>
      </c>
      <c r="B400" s="139" t="s">
        <v>214</v>
      </c>
      <c r="C400" s="112" t="s">
        <v>410</v>
      </c>
      <c r="D400" s="143" t="s">
        <v>22</v>
      </c>
      <c r="E400" s="107">
        <v>490</v>
      </c>
      <c r="F400" s="108"/>
      <c r="G400" s="108">
        <f t="shared" si="132"/>
        <v>0</v>
      </c>
    </row>
    <row r="401" spans="1:7" s="97" customFormat="1" ht="15" collapsed="1">
      <c r="A401" s="90" t="str">
        <f aca="true" t="shared" si="133" ref="A401">B401</f>
        <v>A.10.1.3.7</v>
      </c>
      <c r="B401" s="91" t="s">
        <v>1161</v>
      </c>
      <c r="C401" s="169" t="s">
        <v>205</v>
      </c>
      <c r="D401" s="170"/>
      <c r="E401" s="94"/>
      <c r="F401" s="95"/>
      <c r="G401" s="96"/>
    </row>
    <row r="402" spans="1:7" s="109" customFormat="1" ht="63.75" hidden="1" outlineLevel="1">
      <c r="A402" s="98" t="str">
        <f>""&amp;$B$401&amp;"."&amp;B402&amp;""</f>
        <v>A.10.1.3.7.S.1</v>
      </c>
      <c r="B402" s="139" t="s">
        <v>206</v>
      </c>
      <c r="C402" s="112" t="s">
        <v>3328</v>
      </c>
      <c r="D402" s="113"/>
      <c r="E402" s="107"/>
      <c r="F402" s="108"/>
      <c r="G402" s="108"/>
    </row>
    <row r="403" spans="1:7" s="109" customFormat="1" ht="76.5" hidden="1" outlineLevel="1">
      <c r="A403" s="98" t="str">
        <f aca="true" t="shared" si="134" ref="A403:A408">""&amp;$B$401&amp;"."&amp;B403&amp;""</f>
        <v>A.10.1.3.7.S.1.1</v>
      </c>
      <c r="B403" s="139" t="s">
        <v>226</v>
      </c>
      <c r="C403" s="174" t="s">
        <v>182</v>
      </c>
      <c r="D403" s="113" t="s">
        <v>90</v>
      </c>
      <c r="E403" s="107">
        <v>11</v>
      </c>
      <c r="F403" s="108"/>
      <c r="G403" s="108">
        <f aca="true" t="shared" si="135" ref="G403">E403*F403</f>
        <v>0</v>
      </c>
    </row>
    <row r="404" spans="1:7" s="109" customFormat="1" ht="140.25" hidden="1" outlineLevel="1">
      <c r="A404" s="98" t="str">
        <f t="shared" si="134"/>
        <v>A.10.1.3.7.S.2</v>
      </c>
      <c r="B404" s="139" t="s">
        <v>207</v>
      </c>
      <c r="C404" s="129" t="s">
        <v>3124</v>
      </c>
      <c r="D404" s="128" t="s">
        <v>90</v>
      </c>
      <c r="E404" s="107">
        <v>11</v>
      </c>
      <c r="F404" s="131"/>
      <c r="G404" s="108">
        <f t="shared" si="132"/>
        <v>0</v>
      </c>
    </row>
    <row r="405" spans="1:7" s="109" customFormat="1" ht="191.25" hidden="1" outlineLevel="1">
      <c r="A405" s="98" t="str">
        <f t="shared" si="134"/>
        <v>A.10.1.3.7.S.3</v>
      </c>
      <c r="B405" s="139" t="s">
        <v>208</v>
      </c>
      <c r="C405" s="129" t="s">
        <v>2894</v>
      </c>
      <c r="D405" s="128" t="s">
        <v>90</v>
      </c>
      <c r="E405" s="107">
        <v>11</v>
      </c>
      <c r="F405" s="131"/>
      <c r="G405" s="108">
        <f t="shared" si="132"/>
        <v>0</v>
      </c>
    </row>
    <row r="406" spans="1:7" s="109" customFormat="1" ht="216.75" hidden="1" outlineLevel="1">
      <c r="A406" s="98" t="str">
        <f t="shared" si="134"/>
        <v>A.10.1.3.7.S.4</v>
      </c>
      <c r="B406" s="139" t="s">
        <v>209</v>
      </c>
      <c r="C406" s="129" t="s">
        <v>2895</v>
      </c>
      <c r="D406" s="128" t="s">
        <v>90</v>
      </c>
      <c r="E406" s="107">
        <v>11</v>
      </c>
      <c r="F406" s="131"/>
      <c r="G406" s="108">
        <f t="shared" si="132"/>
        <v>0</v>
      </c>
    </row>
    <row r="407" spans="1:7" s="109" customFormat="1" ht="140.25" hidden="1" outlineLevel="1">
      <c r="A407" s="98" t="str">
        <f t="shared" si="134"/>
        <v>A.10.1.3.7.S.5</v>
      </c>
      <c r="B407" s="139" t="s">
        <v>213</v>
      </c>
      <c r="C407" s="142" t="s">
        <v>2850</v>
      </c>
      <c r="D407" s="143" t="s">
        <v>90</v>
      </c>
      <c r="E407" s="107">
        <v>11</v>
      </c>
      <c r="F407" s="108"/>
      <c r="G407" s="108">
        <f t="shared" si="132"/>
        <v>0</v>
      </c>
    </row>
    <row r="408" spans="1:7" s="109" customFormat="1" ht="76.5" hidden="1" outlineLevel="1">
      <c r="A408" s="98" t="str">
        <f t="shared" si="134"/>
        <v>A.10.1.3.7.S.6</v>
      </c>
      <c r="B408" s="139" t="s">
        <v>214</v>
      </c>
      <c r="C408" s="142" t="s">
        <v>2874</v>
      </c>
      <c r="D408" s="143" t="s">
        <v>90</v>
      </c>
      <c r="E408" s="107">
        <v>11</v>
      </c>
      <c r="F408" s="108"/>
      <c r="G408" s="108">
        <f t="shared" si="132"/>
        <v>0</v>
      </c>
    </row>
    <row r="409" spans="1:7" s="214" customFormat="1" ht="15" collapsed="1">
      <c r="A409" s="208"/>
      <c r="B409" s="209"/>
      <c r="C409" s="210"/>
      <c r="D409" s="211"/>
      <c r="E409" s="212"/>
      <c r="F409" s="213"/>
      <c r="G409" s="213"/>
    </row>
  </sheetData>
  <printOptions/>
  <pageMargins left="0.984251968503937" right="0.3937007874015748" top="0.7874015748031497" bottom="0.4724409448818898" header="0.31496062992125984" footer="0.31496062992125984"/>
  <pageSetup fitToHeight="0"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29"/>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A.10.2</v>
      </c>
      <c r="B2" s="358" t="s">
        <v>504</v>
      </c>
      <c r="C2" s="365" t="s">
        <v>1871</v>
      </c>
      <c r="D2" s="359"/>
      <c r="E2" s="360"/>
      <c r="F2" s="361"/>
      <c r="G2" s="362">
        <f>SUM(G3:G128)</f>
        <v>0</v>
      </c>
    </row>
    <row r="3" spans="1:7" s="89" customFormat="1" ht="15" collapsed="1">
      <c r="A3" s="82" t="str">
        <f>B3</f>
        <v>A.10.2.1</v>
      </c>
      <c r="B3" s="83" t="s">
        <v>1872</v>
      </c>
      <c r="C3" s="84" t="s">
        <v>2185</v>
      </c>
      <c r="D3" s="85"/>
      <c r="E3" s="86"/>
      <c r="F3" s="87"/>
      <c r="G3" s="88"/>
    </row>
    <row r="4" spans="1:7" s="97" customFormat="1" ht="15">
      <c r="A4" s="90" t="str">
        <f>B4</f>
        <v>A.10.2.1.1</v>
      </c>
      <c r="B4" s="91" t="s">
        <v>1873</v>
      </c>
      <c r="C4" s="92" t="s">
        <v>1528</v>
      </c>
      <c r="D4" s="93"/>
      <c r="E4" s="94"/>
      <c r="F4" s="95"/>
      <c r="G4" s="96"/>
    </row>
    <row r="5" spans="1:7" s="109" customFormat="1" ht="38.25" hidden="1" outlineLevel="1">
      <c r="A5" s="227" t="str">
        <f>""&amp;$B$4&amp;"."&amp;B5&amp;""</f>
        <v>A.10.2.1.1.S.1</v>
      </c>
      <c r="B5" s="99" t="s">
        <v>206</v>
      </c>
      <c r="C5" s="122" t="s">
        <v>1874</v>
      </c>
      <c r="D5" s="123"/>
      <c r="E5" s="107"/>
      <c r="F5" s="108"/>
      <c r="G5" s="108"/>
    </row>
    <row r="6" spans="1:7" s="109" customFormat="1" ht="63.75" hidden="1" outlineLevel="1">
      <c r="A6" s="227" t="str">
        <f>""&amp;$B$4&amp;"."&amp;B6&amp;""</f>
        <v>A.10.2.1.1.S.1.1</v>
      </c>
      <c r="B6" s="99" t="s">
        <v>226</v>
      </c>
      <c r="C6" s="122" t="s">
        <v>1732</v>
      </c>
      <c r="D6" s="123" t="s">
        <v>90</v>
      </c>
      <c r="E6" s="107">
        <v>1</v>
      </c>
      <c r="F6" s="108"/>
      <c r="G6" s="108">
        <f aca="true" t="shared" si="0" ref="G6:G69">E6*F6</f>
        <v>0</v>
      </c>
    </row>
    <row r="7" spans="1:7" s="109" customFormat="1" ht="63.75" hidden="1" outlineLevel="1">
      <c r="A7" s="227" t="str">
        <f aca="true" t="shared" si="1" ref="A7:A70">""&amp;$B$4&amp;"."&amp;B7&amp;""</f>
        <v>A.10.2.1.1.S.1.2</v>
      </c>
      <c r="B7" s="99" t="s">
        <v>227</v>
      </c>
      <c r="C7" s="122" t="s">
        <v>1733</v>
      </c>
      <c r="D7" s="123" t="s">
        <v>90</v>
      </c>
      <c r="E7" s="107">
        <v>1</v>
      </c>
      <c r="F7" s="108"/>
      <c r="G7" s="108">
        <f t="shared" si="0"/>
        <v>0</v>
      </c>
    </row>
    <row r="8" spans="1:7" s="109" customFormat="1" ht="15" hidden="1" outlineLevel="1">
      <c r="A8" s="227" t="str">
        <f t="shared" si="1"/>
        <v>A.10.2.1.1.S.1.3</v>
      </c>
      <c r="B8" s="99" t="s">
        <v>265</v>
      </c>
      <c r="C8" s="122" t="s">
        <v>1734</v>
      </c>
      <c r="D8" s="123" t="s">
        <v>90</v>
      </c>
      <c r="E8" s="107">
        <v>1</v>
      </c>
      <c r="F8" s="108"/>
      <c r="G8" s="108">
        <f t="shared" si="0"/>
        <v>0</v>
      </c>
    </row>
    <row r="9" spans="1:7" s="109" customFormat="1" ht="15" hidden="1" outlineLevel="1">
      <c r="A9" s="227" t="str">
        <f t="shared" si="1"/>
        <v>A.10.2.1.1.S.1.4</v>
      </c>
      <c r="B9" s="99" t="s">
        <v>627</v>
      </c>
      <c r="C9" s="122" t="s">
        <v>1735</v>
      </c>
      <c r="D9" s="123" t="s">
        <v>90</v>
      </c>
      <c r="E9" s="107">
        <v>2</v>
      </c>
      <c r="F9" s="108"/>
      <c r="G9" s="108">
        <f t="shared" si="0"/>
        <v>0</v>
      </c>
    </row>
    <row r="10" spans="1:7" s="109" customFormat="1" ht="15" hidden="1" outlineLevel="1">
      <c r="A10" s="227" t="str">
        <f t="shared" si="1"/>
        <v>A.10.2.1.1.S.1.5</v>
      </c>
      <c r="B10" s="99" t="s">
        <v>630</v>
      </c>
      <c r="C10" s="122" t="s">
        <v>1736</v>
      </c>
      <c r="D10" s="123" t="s">
        <v>90</v>
      </c>
      <c r="E10" s="107">
        <v>1</v>
      </c>
      <c r="F10" s="108"/>
      <c r="G10" s="108">
        <f t="shared" si="0"/>
        <v>0</v>
      </c>
    </row>
    <row r="11" spans="1:7" s="109" customFormat="1" ht="15" hidden="1" outlineLevel="1">
      <c r="A11" s="227" t="str">
        <f t="shared" si="1"/>
        <v>A.10.2.1.1.S.1.6</v>
      </c>
      <c r="B11" s="99" t="s">
        <v>1535</v>
      </c>
      <c r="C11" s="122" t="s">
        <v>1737</v>
      </c>
      <c r="D11" s="123" t="s">
        <v>90</v>
      </c>
      <c r="E11" s="107">
        <v>1</v>
      </c>
      <c r="F11" s="108"/>
      <c r="G11" s="108">
        <f t="shared" si="0"/>
        <v>0</v>
      </c>
    </row>
    <row r="12" spans="1:7" s="109" customFormat="1" ht="25.5" hidden="1" outlineLevel="1">
      <c r="A12" s="227" t="str">
        <f t="shared" si="1"/>
        <v>A.10.2.1.1.S.1.7</v>
      </c>
      <c r="B12" s="99" t="s">
        <v>1537</v>
      </c>
      <c r="C12" s="122" t="s">
        <v>1738</v>
      </c>
      <c r="D12" s="123" t="s">
        <v>90</v>
      </c>
      <c r="E12" s="107">
        <v>1</v>
      </c>
      <c r="F12" s="108"/>
      <c r="G12" s="108">
        <f t="shared" si="0"/>
        <v>0</v>
      </c>
    </row>
    <row r="13" spans="1:7" s="109" customFormat="1" ht="25.5" hidden="1" outlineLevel="1">
      <c r="A13" s="227" t="str">
        <f t="shared" si="1"/>
        <v>A.10.2.1.1.S.1.8</v>
      </c>
      <c r="B13" s="99" t="s">
        <v>1539</v>
      </c>
      <c r="C13" s="122" t="s">
        <v>1536</v>
      </c>
      <c r="D13" s="123" t="s">
        <v>90</v>
      </c>
      <c r="E13" s="107">
        <v>2</v>
      </c>
      <c r="F13" s="108"/>
      <c r="G13" s="108">
        <f t="shared" si="0"/>
        <v>0</v>
      </c>
    </row>
    <row r="14" spans="1:7" s="109" customFormat="1" ht="25.5" hidden="1" outlineLevel="1">
      <c r="A14" s="227" t="str">
        <f t="shared" si="1"/>
        <v>A.10.2.1.1.S.1.9</v>
      </c>
      <c r="B14" s="99" t="s">
        <v>1541</v>
      </c>
      <c r="C14" s="122" t="s">
        <v>1831</v>
      </c>
      <c r="D14" s="123" t="s">
        <v>90</v>
      </c>
      <c r="E14" s="107">
        <v>2</v>
      </c>
      <c r="F14" s="108"/>
      <c r="G14" s="108">
        <f t="shared" si="0"/>
        <v>0</v>
      </c>
    </row>
    <row r="15" spans="1:7" s="109" customFormat="1" ht="25.5" hidden="1" outlineLevel="1">
      <c r="A15" s="227" t="str">
        <f t="shared" si="1"/>
        <v>A.10.2.1.1.S.1.10</v>
      </c>
      <c r="B15" s="99" t="s">
        <v>1543</v>
      </c>
      <c r="C15" s="122" t="s">
        <v>1540</v>
      </c>
      <c r="D15" s="123" t="s">
        <v>90</v>
      </c>
      <c r="E15" s="107">
        <v>1</v>
      </c>
      <c r="F15" s="108"/>
      <c r="G15" s="108">
        <f t="shared" si="0"/>
        <v>0</v>
      </c>
    </row>
    <row r="16" spans="1:7" s="109" customFormat="1" ht="25.5" hidden="1" outlineLevel="1">
      <c r="A16" s="227" t="str">
        <f t="shared" si="1"/>
        <v>A.10.2.1.1.S.1.11</v>
      </c>
      <c r="B16" s="99" t="s">
        <v>1545</v>
      </c>
      <c r="C16" s="122" t="s">
        <v>1542</v>
      </c>
      <c r="D16" s="123" t="s">
        <v>90</v>
      </c>
      <c r="E16" s="107">
        <v>1</v>
      </c>
      <c r="F16" s="108"/>
      <c r="G16" s="108">
        <f t="shared" si="0"/>
        <v>0</v>
      </c>
    </row>
    <row r="17" spans="1:7" s="109" customFormat="1" ht="15" hidden="1" outlineLevel="1">
      <c r="A17" s="227" t="str">
        <f t="shared" si="1"/>
        <v>A.10.2.1.1.S.1.12</v>
      </c>
      <c r="B17" s="99" t="s">
        <v>1547</v>
      </c>
      <c r="C17" s="122" t="s">
        <v>1740</v>
      </c>
      <c r="D17" s="123" t="s">
        <v>90</v>
      </c>
      <c r="E17" s="107">
        <v>5</v>
      </c>
      <c r="F17" s="108"/>
      <c r="G17" s="108">
        <f t="shared" si="0"/>
        <v>0</v>
      </c>
    </row>
    <row r="18" spans="1:7" s="109" customFormat="1" ht="15" hidden="1" outlineLevel="1">
      <c r="A18" s="227" t="str">
        <f t="shared" si="1"/>
        <v>A.10.2.1.1.S.1.13</v>
      </c>
      <c r="B18" s="99" t="s">
        <v>1549</v>
      </c>
      <c r="C18" s="122" t="s">
        <v>1741</v>
      </c>
      <c r="D18" s="123" t="s">
        <v>90</v>
      </c>
      <c r="E18" s="107">
        <v>1</v>
      </c>
      <c r="F18" s="108"/>
      <c r="G18" s="108">
        <f t="shared" si="0"/>
        <v>0</v>
      </c>
    </row>
    <row r="19" spans="1:7" s="109" customFormat="1" ht="15" hidden="1" outlineLevel="1">
      <c r="A19" s="227" t="str">
        <f t="shared" si="1"/>
        <v>A.10.2.1.1.S.1.14</v>
      </c>
      <c r="B19" s="99" t="s">
        <v>1551</v>
      </c>
      <c r="C19" s="122" t="s">
        <v>1546</v>
      </c>
      <c r="D19" s="123" t="s">
        <v>90</v>
      </c>
      <c r="E19" s="107">
        <v>5</v>
      </c>
      <c r="F19" s="108"/>
      <c r="G19" s="108">
        <f t="shared" si="0"/>
        <v>0</v>
      </c>
    </row>
    <row r="20" spans="1:7" s="109" customFormat="1" ht="15" hidden="1" outlineLevel="1">
      <c r="A20" s="227" t="str">
        <f t="shared" si="1"/>
        <v>A.10.2.1.1.S.1.15</v>
      </c>
      <c r="B20" s="99" t="s">
        <v>1553</v>
      </c>
      <c r="C20" s="122" t="s">
        <v>1548</v>
      </c>
      <c r="D20" s="123" t="s">
        <v>90</v>
      </c>
      <c r="E20" s="107">
        <v>2</v>
      </c>
      <c r="F20" s="108"/>
      <c r="G20" s="108">
        <f t="shared" si="0"/>
        <v>0</v>
      </c>
    </row>
    <row r="21" spans="1:7" s="109" customFormat="1" ht="15" hidden="1" outlineLevel="1">
      <c r="A21" s="227" t="str">
        <f t="shared" si="1"/>
        <v>A.10.2.1.1.S.1.16</v>
      </c>
      <c r="B21" s="99" t="s">
        <v>1555</v>
      </c>
      <c r="C21" s="122" t="s">
        <v>1552</v>
      </c>
      <c r="D21" s="123" t="s">
        <v>90</v>
      </c>
      <c r="E21" s="107">
        <v>2</v>
      </c>
      <c r="F21" s="108"/>
      <c r="G21" s="108">
        <f t="shared" si="0"/>
        <v>0</v>
      </c>
    </row>
    <row r="22" spans="1:7" s="109" customFormat="1" ht="15" hidden="1" outlineLevel="1">
      <c r="A22" s="227" t="str">
        <f t="shared" si="1"/>
        <v>A.10.2.1.1.S.1.17</v>
      </c>
      <c r="B22" s="99" t="s">
        <v>1557</v>
      </c>
      <c r="C22" s="122" t="s">
        <v>1554</v>
      </c>
      <c r="D22" s="123" t="s">
        <v>90</v>
      </c>
      <c r="E22" s="107">
        <v>1</v>
      </c>
      <c r="F22" s="108"/>
      <c r="G22" s="108">
        <f t="shared" si="0"/>
        <v>0</v>
      </c>
    </row>
    <row r="23" spans="1:7" s="109" customFormat="1" ht="15" hidden="1" outlineLevel="1">
      <c r="A23" s="227" t="str">
        <f t="shared" si="1"/>
        <v>A.10.2.1.1.S.1.18</v>
      </c>
      <c r="B23" s="99" t="s">
        <v>1559</v>
      </c>
      <c r="C23" s="122" t="s">
        <v>1556</v>
      </c>
      <c r="D23" s="123" t="s">
        <v>90</v>
      </c>
      <c r="E23" s="107">
        <v>1</v>
      </c>
      <c r="F23" s="108"/>
      <c r="G23" s="108">
        <f t="shared" si="0"/>
        <v>0</v>
      </c>
    </row>
    <row r="24" spans="1:7" s="109" customFormat="1" ht="15" hidden="1" outlineLevel="1">
      <c r="A24" s="227" t="str">
        <f t="shared" si="1"/>
        <v>A.10.2.1.1.S.1.19</v>
      </c>
      <c r="B24" s="99" t="s">
        <v>1561</v>
      </c>
      <c r="C24" s="122" t="s">
        <v>1742</v>
      </c>
      <c r="D24" s="123" t="s">
        <v>90</v>
      </c>
      <c r="E24" s="107">
        <v>3</v>
      </c>
      <c r="F24" s="108"/>
      <c r="G24" s="108">
        <f t="shared" si="0"/>
        <v>0</v>
      </c>
    </row>
    <row r="25" spans="1:7" s="109" customFormat="1" ht="15" hidden="1" outlineLevel="1">
      <c r="A25" s="227" t="str">
        <f t="shared" si="1"/>
        <v>A.10.2.1.1.S.1.20</v>
      </c>
      <c r="B25" s="99" t="s">
        <v>1563</v>
      </c>
      <c r="C25" s="122" t="s">
        <v>1743</v>
      </c>
      <c r="D25" s="123" t="s">
        <v>90</v>
      </c>
      <c r="E25" s="107">
        <v>1</v>
      </c>
      <c r="F25" s="108"/>
      <c r="G25" s="108">
        <f t="shared" si="0"/>
        <v>0</v>
      </c>
    </row>
    <row r="26" spans="1:7" s="109" customFormat="1" ht="15" hidden="1" outlineLevel="1">
      <c r="A26" s="227" t="str">
        <f t="shared" si="1"/>
        <v>A.10.2.1.1.S.1.21</v>
      </c>
      <c r="B26" s="99" t="s">
        <v>1565</v>
      </c>
      <c r="C26" s="122" t="s">
        <v>1744</v>
      </c>
      <c r="D26" s="123" t="s">
        <v>90</v>
      </c>
      <c r="E26" s="107">
        <v>1</v>
      </c>
      <c r="F26" s="108"/>
      <c r="G26" s="108">
        <f t="shared" si="0"/>
        <v>0</v>
      </c>
    </row>
    <row r="27" spans="1:7" s="109" customFormat="1" ht="15" hidden="1" outlineLevel="1">
      <c r="A27" s="227" t="str">
        <f t="shared" si="1"/>
        <v>A.10.2.1.1.S.1.22</v>
      </c>
      <c r="B27" s="99" t="s">
        <v>1567</v>
      </c>
      <c r="C27" s="122" t="s">
        <v>1745</v>
      </c>
      <c r="D27" s="123" t="s">
        <v>90</v>
      </c>
      <c r="E27" s="107">
        <v>1</v>
      </c>
      <c r="F27" s="108"/>
      <c r="G27" s="108">
        <f t="shared" si="0"/>
        <v>0</v>
      </c>
    </row>
    <row r="28" spans="1:7" s="109" customFormat="1" ht="15" hidden="1" outlineLevel="1">
      <c r="A28" s="227" t="str">
        <f t="shared" si="1"/>
        <v>A.10.2.1.1.S.1.23</v>
      </c>
      <c r="B28" s="99" t="s">
        <v>1569</v>
      </c>
      <c r="C28" s="122" t="s">
        <v>1747</v>
      </c>
      <c r="D28" s="123" t="s">
        <v>90</v>
      </c>
      <c r="E28" s="107">
        <v>1</v>
      </c>
      <c r="F28" s="108"/>
      <c r="G28" s="108">
        <f t="shared" si="0"/>
        <v>0</v>
      </c>
    </row>
    <row r="29" spans="1:7" s="109" customFormat="1" ht="15" hidden="1" outlineLevel="1">
      <c r="A29" s="227" t="str">
        <f t="shared" si="1"/>
        <v>A.10.2.1.1.S.1.24</v>
      </c>
      <c r="B29" s="99" t="s">
        <v>1571</v>
      </c>
      <c r="C29" s="122" t="s">
        <v>1748</v>
      </c>
      <c r="D29" s="123" t="s">
        <v>90</v>
      </c>
      <c r="E29" s="107">
        <v>3</v>
      </c>
      <c r="F29" s="108"/>
      <c r="G29" s="108">
        <f t="shared" si="0"/>
        <v>0</v>
      </c>
    </row>
    <row r="30" spans="1:7" s="109" customFormat="1" ht="38.25" hidden="1" outlineLevel="1">
      <c r="A30" s="227" t="str">
        <f t="shared" si="1"/>
        <v>A.10.2.1.1.S.1.25</v>
      </c>
      <c r="B30" s="99" t="s">
        <v>1573</v>
      </c>
      <c r="C30" s="122" t="s">
        <v>1875</v>
      </c>
      <c r="D30" s="123" t="s">
        <v>90</v>
      </c>
      <c r="E30" s="107">
        <v>2</v>
      </c>
      <c r="F30" s="108"/>
      <c r="G30" s="108">
        <f t="shared" si="0"/>
        <v>0</v>
      </c>
    </row>
    <row r="31" spans="1:7" s="109" customFormat="1" ht="38.25" hidden="1" outlineLevel="1">
      <c r="A31" s="227" t="str">
        <f t="shared" si="1"/>
        <v>A.10.2.1.1.S.1.26</v>
      </c>
      <c r="B31" s="99" t="s">
        <v>1575</v>
      </c>
      <c r="C31" s="122" t="s">
        <v>1876</v>
      </c>
      <c r="D31" s="123" t="s">
        <v>90</v>
      </c>
      <c r="E31" s="107">
        <v>2</v>
      </c>
      <c r="F31" s="108"/>
      <c r="G31" s="108">
        <f t="shared" si="0"/>
        <v>0</v>
      </c>
    </row>
    <row r="32" spans="1:7" s="109" customFormat="1" ht="25.5" hidden="1" outlineLevel="1">
      <c r="A32" s="227" t="str">
        <f t="shared" si="1"/>
        <v>A.10.2.1.1.S.1.27</v>
      </c>
      <c r="B32" s="99" t="s">
        <v>1577</v>
      </c>
      <c r="C32" s="122" t="s">
        <v>1752</v>
      </c>
      <c r="D32" s="123" t="s">
        <v>90</v>
      </c>
      <c r="E32" s="107">
        <v>24</v>
      </c>
      <c r="F32" s="108"/>
      <c r="G32" s="108">
        <f t="shared" si="0"/>
        <v>0</v>
      </c>
    </row>
    <row r="33" spans="1:7" s="109" customFormat="1" ht="15" hidden="1" outlineLevel="1">
      <c r="A33" s="227" t="str">
        <f t="shared" si="1"/>
        <v>A.10.2.1.1.S.1.28</v>
      </c>
      <c r="B33" s="99" t="s">
        <v>1579</v>
      </c>
      <c r="C33" s="122" t="s">
        <v>1753</v>
      </c>
      <c r="D33" s="123" t="s">
        <v>90</v>
      </c>
      <c r="E33" s="107">
        <v>3</v>
      </c>
      <c r="F33" s="108"/>
      <c r="G33" s="108">
        <f t="shared" si="0"/>
        <v>0</v>
      </c>
    </row>
    <row r="34" spans="1:7" s="109" customFormat="1" ht="25.5" hidden="1" outlineLevel="1">
      <c r="A34" s="227" t="str">
        <f t="shared" si="1"/>
        <v>A.10.2.1.1.S.1.29</v>
      </c>
      <c r="B34" s="99" t="s">
        <v>1581</v>
      </c>
      <c r="C34" s="122" t="s">
        <v>1754</v>
      </c>
      <c r="D34" s="123" t="s">
        <v>90</v>
      </c>
      <c r="E34" s="107">
        <v>1</v>
      </c>
      <c r="F34" s="108"/>
      <c r="G34" s="108">
        <f t="shared" si="0"/>
        <v>0</v>
      </c>
    </row>
    <row r="35" spans="1:7" s="109" customFormat="1" ht="38.25" hidden="1" outlineLevel="1">
      <c r="A35" s="227" t="str">
        <f t="shared" si="1"/>
        <v>A.10.2.1.1.S.1.30</v>
      </c>
      <c r="B35" s="99" t="s">
        <v>1583</v>
      </c>
      <c r="C35" s="122" t="s">
        <v>1877</v>
      </c>
      <c r="D35" s="123" t="s">
        <v>90</v>
      </c>
      <c r="E35" s="107">
        <v>2</v>
      </c>
      <c r="F35" s="108"/>
      <c r="G35" s="108">
        <f t="shared" si="0"/>
        <v>0</v>
      </c>
    </row>
    <row r="36" spans="1:7" s="109" customFormat="1" ht="25.5" hidden="1" outlineLevel="1">
      <c r="A36" s="227" t="str">
        <f t="shared" si="1"/>
        <v>A.10.2.1.1.S.1.31</v>
      </c>
      <c r="B36" s="99" t="s">
        <v>1585</v>
      </c>
      <c r="C36" s="122" t="s">
        <v>1757</v>
      </c>
      <c r="D36" s="123" t="s">
        <v>90</v>
      </c>
      <c r="E36" s="107">
        <v>2</v>
      </c>
      <c r="F36" s="108"/>
      <c r="G36" s="108">
        <f t="shared" si="0"/>
        <v>0</v>
      </c>
    </row>
    <row r="37" spans="1:7" s="109" customFormat="1" ht="38.25" hidden="1" outlineLevel="1">
      <c r="A37" s="227" t="str">
        <f t="shared" si="1"/>
        <v>A.10.2.1.1.S.1.32</v>
      </c>
      <c r="B37" s="99" t="s">
        <v>1587</v>
      </c>
      <c r="C37" s="122" t="s">
        <v>1758</v>
      </c>
      <c r="D37" s="123" t="s">
        <v>90</v>
      </c>
      <c r="E37" s="107">
        <v>1</v>
      </c>
      <c r="F37" s="108"/>
      <c r="G37" s="108">
        <f t="shared" si="0"/>
        <v>0</v>
      </c>
    </row>
    <row r="38" spans="1:7" s="109" customFormat="1" ht="38.25" hidden="1" outlineLevel="1">
      <c r="A38" s="227" t="str">
        <f t="shared" si="1"/>
        <v>A.10.2.1.1.S.1.33</v>
      </c>
      <c r="B38" s="99" t="s">
        <v>1589</v>
      </c>
      <c r="C38" s="122" t="s">
        <v>1759</v>
      </c>
      <c r="D38" s="123" t="s">
        <v>90</v>
      </c>
      <c r="E38" s="107">
        <v>2</v>
      </c>
      <c r="F38" s="108"/>
      <c r="G38" s="108">
        <f t="shared" si="0"/>
        <v>0</v>
      </c>
    </row>
    <row r="39" spans="1:7" s="109" customFormat="1" ht="15" hidden="1" outlineLevel="1">
      <c r="A39" s="227" t="str">
        <f t="shared" si="1"/>
        <v>A.10.2.1.1.S.1.34</v>
      </c>
      <c r="B39" s="99" t="s">
        <v>1591</v>
      </c>
      <c r="C39" s="122" t="s">
        <v>1760</v>
      </c>
      <c r="D39" s="123" t="s">
        <v>90</v>
      </c>
      <c r="E39" s="107">
        <v>2</v>
      </c>
      <c r="F39" s="108"/>
      <c r="G39" s="108">
        <f t="shared" si="0"/>
        <v>0</v>
      </c>
    </row>
    <row r="40" spans="1:7" s="109" customFormat="1" ht="25.5" hidden="1" outlineLevel="1">
      <c r="A40" s="227" t="str">
        <f t="shared" si="1"/>
        <v>A.10.2.1.1.S.1.35</v>
      </c>
      <c r="B40" s="99" t="s">
        <v>1593</v>
      </c>
      <c r="C40" s="122" t="s">
        <v>1588</v>
      </c>
      <c r="D40" s="123" t="s">
        <v>90</v>
      </c>
      <c r="E40" s="107">
        <v>2</v>
      </c>
      <c r="F40" s="108"/>
      <c r="G40" s="108">
        <f t="shared" si="0"/>
        <v>0</v>
      </c>
    </row>
    <row r="41" spans="1:7" s="109" customFormat="1" ht="51" hidden="1" outlineLevel="1">
      <c r="A41" s="227" t="str">
        <f t="shared" si="1"/>
        <v>A.10.2.1.1.S.1.36</v>
      </c>
      <c r="B41" s="99" t="s">
        <v>1595</v>
      </c>
      <c r="C41" s="122" t="s">
        <v>1878</v>
      </c>
      <c r="D41" s="123" t="s">
        <v>90</v>
      </c>
      <c r="E41" s="107">
        <v>1</v>
      </c>
      <c r="F41" s="108"/>
      <c r="G41" s="108">
        <f t="shared" si="0"/>
        <v>0</v>
      </c>
    </row>
    <row r="42" spans="1:7" s="109" customFormat="1" ht="15" hidden="1" outlineLevel="1">
      <c r="A42" s="227" t="str">
        <f t="shared" si="1"/>
        <v>A.10.2.1.1.S.1.37</v>
      </c>
      <c r="B42" s="99" t="s">
        <v>1597</v>
      </c>
      <c r="C42" s="122" t="s">
        <v>1592</v>
      </c>
      <c r="D42" s="123" t="s">
        <v>90</v>
      </c>
      <c r="E42" s="107">
        <v>1</v>
      </c>
      <c r="F42" s="108"/>
      <c r="G42" s="108">
        <f t="shared" si="0"/>
        <v>0</v>
      </c>
    </row>
    <row r="43" spans="1:7" s="109" customFormat="1" ht="15" hidden="1" outlineLevel="1">
      <c r="A43" s="227" t="str">
        <f t="shared" si="1"/>
        <v>A.10.2.1.1.S.1.38</v>
      </c>
      <c r="B43" s="99" t="s">
        <v>1599</v>
      </c>
      <c r="C43" s="122" t="s">
        <v>1762</v>
      </c>
      <c r="D43" s="123" t="s">
        <v>90</v>
      </c>
      <c r="E43" s="107">
        <v>1</v>
      </c>
      <c r="F43" s="108"/>
      <c r="G43" s="108">
        <f t="shared" si="0"/>
        <v>0</v>
      </c>
    </row>
    <row r="44" spans="1:7" s="109" customFormat="1" ht="25.5" hidden="1" outlineLevel="1">
      <c r="A44" s="227" t="str">
        <f t="shared" si="1"/>
        <v>A.10.2.1.1.S.1.39</v>
      </c>
      <c r="B44" s="99" t="s">
        <v>1601</v>
      </c>
      <c r="C44" s="122" t="s">
        <v>1838</v>
      </c>
      <c r="D44" s="123" t="s">
        <v>90</v>
      </c>
      <c r="E44" s="107">
        <v>3</v>
      </c>
      <c r="F44" s="108"/>
      <c r="G44" s="108">
        <f t="shared" si="0"/>
        <v>0</v>
      </c>
    </row>
    <row r="45" spans="1:7" s="109" customFormat="1" ht="25.5" hidden="1" outlineLevel="1">
      <c r="A45" s="227" t="str">
        <f t="shared" si="1"/>
        <v>A.10.2.1.1.S.1.40</v>
      </c>
      <c r="B45" s="99" t="s">
        <v>1603</v>
      </c>
      <c r="C45" s="122" t="s">
        <v>1765</v>
      </c>
      <c r="D45" s="123" t="s">
        <v>90</v>
      </c>
      <c r="E45" s="107">
        <v>1</v>
      </c>
      <c r="F45" s="108"/>
      <c r="G45" s="108">
        <f t="shared" si="0"/>
        <v>0</v>
      </c>
    </row>
    <row r="46" spans="1:7" s="109" customFormat="1" ht="25.5" hidden="1" outlineLevel="1">
      <c r="A46" s="227" t="str">
        <f t="shared" si="1"/>
        <v>A.10.2.1.1.S.1.41</v>
      </c>
      <c r="B46" s="99" t="s">
        <v>1605</v>
      </c>
      <c r="C46" s="122" t="s">
        <v>1766</v>
      </c>
      <c r="D46" s="123" t="s">
        <v>90</v>
      </c>
      <c r="E46" s="107">
        <v>1</v>
      </c>
      <c r="F46" s="108"/>
      <c r="G46" s="108">
        <f t="shared" si="0"/>
        <v>0</v>
      </c>
    </row>
    <row r="47" spans="1:7" s="109" customFormat="1" ht="15" hidden="1" outlineLevel="1">
      <c r="A47" s="227" t="str">
        <f t="shared" si="1"/>
        <v>A.10.2.1.1.S.1.42</v>
      </c>
      <c r="B47" s="99" t="s">
        <v>1607</v>
      </c>
      <c r="C47" s="122" t="s">
        <v>1767</v>
      </c>
      <c r="D47" s="123" t="s">
        <v>90</v>
      </c>
      <c r="E47" s="107">
        <v>2</v>
      </c>
      <c r="F47" s="108"/>
      <c r="G47" s="108">
        <f t="shared" si="0"/>
        <v>0</v>
      </c>
    </row>
    <row r="48" spans="1:7" s="109" customFormat="1" ht="15" hidden="1" outlineLevel="1">
      <c r="A48" s="227" t="str">
        <f t="shared" si="1"/>
        <v>A.10.2.1.1.S.1.43</v>
      </c>
      <c r="B48" s="99" t="s">
        <v>1609</v>
      </c>
      <c r="C48" s="122" t="s">
        <v>1768</v>
      </c>
      <c r="D48" s="123" t="s">
        <v>90</v>
      </c>
      <c r="E48" s="107">
        <v>1</v>
      </c>
      <c r="F48" s="108"/>
      <c r="G48" s="108">
        <f t="shared" si="0"/>
        <v>0</v>
      </c>
    </row>
    <row r="49" spans="1:7" s="109" customFormat="1" ht="25.5" hidden="1" outlineLevel="1">
      <c r="A49" s="227" t="str">
        <f t="shared" si="1"/>
        <v>A.10.2.1.1.S.1.44</v>
      </c>
      <c r="B49" s="99" t="s">
        <v>1611</v>
      </c>
      <c r="C49" s="122" t="s">
        <v>1610</v>
      </c>
      <c r="D49" s="123" t="s">
        <v>90</v>
      </c>
      <c r="E49" s="107">
        <v>1</v>
      </c>
      <c r="F49" s="108"/>
      <c r="G49" s="108">
        <f t="shared" si="0"/>
        <v>0</v>
      </c>
    </row>
    <row r="50" spans="1:7" s="109" customFormat="1" ht="15" hidden="1" outlineLevel="1">
      <c r="A50" s="227" t="str">
        <f t="shared" si="1"/>
        <v>A.10.2.1.1.S.1.45</v>
      </c>
      <c r="B50" s="99" t="s">
        <v>1613</v>
      </c>
      <c r="C50" s="122" t="s">
        <v>1769</v>
      </c>
      <c r="D50" s="123" t="s">
        <v>90</v>
      </c>
      <c r="E50" s="107">
        <v>1</v>
      </c>
      <c r="F50" s="108"/>
      <c r="G50" s="108">
        <f t="shared" si="0"/>
        <v>0</v>
      </c>
    </row>
    <row r="51" spans="1:7" s="109" customFormat="1" ht="25.5" hidden="1" outlineLevel="1">
      <c r="A51" s="227" t="str">
        <f t="shared" si="1"/>
        <v>A.10.2.1.1.S.1.46</v>
      </c>
      <c r="B51" s="99" t="s">
        <v>1615</v>
      </c>
      <c r="C51" s="122" t="s">
        <v>1614</v>
      </c>
      <c r="D51" s="123" t="s">
        <v>90</v>
      </c>
      <c r="E51" s="107">
        <v>1</v>
      </c>
      <c r="F51" s="108"/>
      <c r="G51" s="108">
        <f t="shared" si="0"/>
        <v>0</v>
      </c>
    </row>
    <row r="52" spans="1:7" s="109" customFormat="1" ht="15" hidden="1" outlineLevel="1">
      <c r="A52" s="227" t="str">
        <f t="shared" si="1"/>
        <v>A.10.2.1.1.S.1.47</v>
      </c>
      <c r="B52" s="99" t="s">
        <v>1617</v>
      </c>
      <c r="C52" s="122" t="s">
        <v>1770</v>
      </c>
      <c r="D52" s="123" t="s">
        <v>90</v>
      </c>
      <c r="E52" s="107">
        <v>1</v>
      </c>
      <c r="F52" s="108"/>
      <c r="G52" s="108">
        <f t="shared" si="0"/>
        <v>0</v>
      </c>
    </row>
    <row r="53" spans="1:7" s="109" customFormat="1" ht="15" hidden="1" outlineLevel="1">
      <c r="A53" s="227" t="str">
        <f t="shared" si="1"/>
        <v>A.10.2.1.1.S.1.48</v>
      </c>
      <c r="B53" s="99" t="s">
        <v>1619</v>
      </c>
      <c r="C53" s="122" t="s">
        <v>1771</v>
      </c>
      <c r="D53" s="123" t="s">
        <v>90</v>
      </c>
      <c r="E53" s="107">
        <v>1</v>
      </c>
      <c r="F53" s="108"/>
      <c r="G53" s="108">
        <f t="shared" si="0"/>
        <v>0</v>
      </c>
    </row>
    <row r="54" spans="1:7" s="109" customFormat="1" ht="15" hidden="1" outlineLevel="1">
      <c r="A54" s="227" t="str">
        <f t="shared" si="1"/>
        <v>A.10.2.1.1.S.1.49</v>
      </c>
      <c r="B54" s="99" t="s">
        <v>1621</v>
      </c>
      <c r="C54" s="122" t="s">
        <v>1618</v>
      </c>
      <c r="D54" s="123" t="s">
        <v>90</v>
      </c>
      <c r="E54" s="107">
        <v>1</v>
      </c>
      <c r="F54" s="108"/>
      <c r="G54" s="108">
        <f t="shared" si="0"/>
        <v>0</v>
      </c>
    </row>
    <row r="55" spans="1:7" s="109" customFormat="1" ht="15" hidden="1" outlineLevel="1">
      <c r="A55" s="227" t="str">
        <f t="shared" si="1"/>
        <v>A.10.2.1.1.S.1.50</v>
      </c>
      <c r="B55" s="99" t="s">
        <v>1623</v>
      </c>
      <c r="C55" s="122" t="s">
        <v>1620</v>
      </c>
      <c r="D55" s="123" t="s">
        <v>90</v>
      </c>
      <c r="E55" s="107">
        <v>1</v>
      </c>
      <c r="F55" s="108"/>
      <c r="G55" s="108">
        <f t="shared" si="0"/>
        <v>0</v>
      </c>
    </row>
    <row r="56" spans="1:7" s="109" customFormat="1" ht="38.25" hidden="1" outlineLevel="1">
      <c r="A56" s="227" t="str">
        <f t="shared" si="1"/>
        <v>A.10.2.1.1.S.1.51</v>
      </c>
      <c r="B56" s="99" t="s">
        <v>1625</v>
      </c>
      <c r="C56" s="122" t="s">
        <v>1646</v>
      </c>
      <c r="D56" s="123" t="s">
        <v>1640</v>
      </c>
      <c r="E56" s="107">
        <v>1</v>
      </c>
      <c r="F56" s="108"/>
      <c r="G56" s="108">
        <f t="shared" si="0"/>
        <v>0</v>
      </c>
    </row>
    <row r="57" spans="1:7" s="109" customFormat="1" ht="38.25" hidden="1" outlineLevel="1">
      <c r="A57" s="227" t="str">
        <f t="shared" si="1"/>
        <v>A.10.2.1.1.S.2</v>
      </c>
      <c r="B57" s="99" t="s">
        <v>207</v>
      </c>
      <c r="C57" s="228" t="s">
        <v>1879</v>
      </c>
      <c r="D57" s="123"/>
      <c r="E57" s="107"/>
      <c r="F57" s="108"/>
      <c r="G57" s="108"/>
    </row>
    <row r="58" spans="1:7" s="109" customFormat="1" ht="63.75" hidden="1" outlineLevel="1">
      <c r="A58" s="227" t="str">
        <f t="shared" si="1"/>
        <v>A.10.2.1.1.S.2.1</v>
      </c>
      <c r="B58" s="99" t="s">
        <v>228</v>
      </c>
      <c r="C58" s="228" t="s">
        <v>1880</v>
      </c>
      <c r="D58" s="123" t="s">
        <v>90</v>
      </c>
      <c r="E58" s="107">
        <v>1</v>
      </c>
      <c r="F58" s="108"/>
      <c r="G58" s="108">
        <f t="shared" si="0"/>
        <v>0</v>
      </c>
    </row>
    <row r="59" spans="1:7" s="109" customFormat="1" ht="15" hidden="1" outlineLevel="1">
      <c r="A59" s="227" t="str">
        <f t="shared" si="1"/>
        <v>A.10.2.1.1.S.2.2</v>
      </c>
      <c r="B59" s="99" t="s">
        <v>261</v>
      </c>
      <c r="C59" s="228" t="s">
        <v>1776</v>
      </c>
      <c r="D59" s="123" t="s">
        <v>90</v>
      </c>
      <c r="E59" s="107">
        <v>1</v>
      </c>
      <c r="F59" s="108"/>
      <c r="G59" s="108">
        <f t="shared" si="0"/>
        <v>0</v>
      </c>
    </row>
    <row r="60" spans="1:7" s="109" customFormat="1" ht="15" hidden="1" outlineLevel="1">
      <c r="A60" s="227" t="str">
        <f t="shared" si="1"/>
        <v>A.10.2.1.1.S.2.3</v>
      </c>
      <c r="B60" s="99" t="s">
        <v>367</v>
      </c>
      <c r="C60" s="228" t="s">
        <v>1546</v>
      </c>
      <c r="D60" s="123" t="s">
        <v>90</v>
      </c>
      <c r="E60" s="107">
        <v>1</v>
      </c>
      <c r="F60" s="108"/>
      <c r="G60" s="108">
        <f t="shared" si="0"/>
        <v>0</v>
      </c>
    </row>
    <row r="61" spans="1:7" s="109" customFormat="1" ht="15" hidden="1" outlineLevel="1">
      <c r="A61" s="227" t="str">
        <f t="shared" si="1"/>
        <v>A.10.2.1.1.S.2.4</v>
      </c>
      <c r="B61" s="99" t="s">
        <v>400</v>
      </c>
      <c r="C61" s="228" t="s">
        <v>1777</v>
      </c>
      <c r="D61" s="123" t="s">
        <v>90</v>
      </c>
      <c r="E61" s="107">
        <v>1</v>
      </c>
      <c r="F61" s="108"/>
      <c r="G61" s="108">
        <f t="shared" si="0"/>
        <v>0</v>
      </c>
    </row>
    <row r="62" spans="1:7" s="109" customFormat="1" ht="15" hidden="1" outlineLevel="1">
      <c r="A62" s="227" t="str">
        <f t="shared" si="1"/>
        <v>A.10.2.1.1.S.2.5</v>
      </c>
      <c r="B62" s="99" t="s">
        <v>1687</v>
      </c>
      <c r="C62" s="228" t="s">
        <v>1778</v>
      </c>
      <c r="D62" s="123" t="s">
        <v>90</v>
      </c>
      <c r="E62" s="107">
        <v>4</v>
      </c>
      <c r="F62" s="108"/>
      <c r="G62" s="108">
        <f t="shared" si="0"/>
        <v>0</v>
      </c>
    </row>
    <row r="63" spans="1:7" s="109" customFormat="1" ht="15" hidden="1" outlineLevel="1">
      <c r="A63" s="227" t="str">
        <f t="shared" si="1"/>
        <v>A.10.2.1.1.S.2.6</v>
      </c>
      <c r="B63" s="99" t="s">
        <v>1689</v>
      </c>
      <c r="C63" s="229" t="s">
        <v>1881</v>
      </c>
      <c r="D63" s="123" t="s">
        <v>90</v>
      </c>
      <c r="E63" s="107">
        <v>1</v>
      </c>
      <c r="F63" s="108"/>
      <c r="G63" s="108">
        <f t="shared" si="0"/>
        <v>0</v>
      </c>
    </row>
    <row r="64" spans="1:7" s="109" customFormat="1" ht="25.5" hidden="1" outlineLevel="1">
      <c r="A64" s="227" t="str">
        <f t="shared" si="1"/>
        <v>A.10.2.1.1.S.2.7</v>
      </c>
      <c r="B64" s="99" t="s">
        <v>1691</v>
      </c>
      <c r="C64" s="228" t="s">
        <v>1610</v>
      </c>
      <c r="D64" s="123" t="s">
        <v>90</v>
      </c>
      <c r="E64" s="107">
        <v>1</v>
      </c>
      <c r="F64" s="108"/>
      <c r="G64" s="108">
        <f t="shared" si="0"/>
        <v>0</v>
      </c>
    </row>
    <row r="65" spans="1:7" s="109" customFormat="1" ht="15" hidden="1" outlineLevel="1">
      <c r="A65" s="227" t="str">
        <f t="shared" si="1"/>
        <v>A.10.2.1.1.S.2.8</v>
      </c>
      <c r="B65" s="99" t="s">
        <v>1779</v>
      </c>
      <c r="C65" s="228" t="s">
        <v>1769</v>
      </c>
      <c r="D65" s="123" t="s">
        <v>90</v>
      </c>
      <c r="E65" s="107">
        <v>1</v>
      </c>
      <c r="F65" s="108"/>
      <c r="G65" s="108">
        <f t="shared" si="0"/>
        <v>0</v>
      </c>
    </row>
    <row r="66" spans="1:7" s="109" customFormat="1" ht="25.5" hidden="1" outlineLevel="1">
      <c r="A66" s="227" t="str">
        <f t="shared" si="1"/>
        <v>A.10.2.1.1.S.2.9</v>
      </c>
      <c r="B66" s="99" t="s">
        <v>1780</v>
      </c>
      <c r="C66" s="228" t="s">
        <v>1614</v>
      </c>
      <c r="D66" s="123" t="s">
        <v>90</v>
      </c>
      <c r="E66" s="107">
        <v>1</v>
      </c>
      <c r="F66" s="108"/>
      <c r="G66" s="108">
        <f t="shared" si="0"/>
        <v>0</v>
      </c>
    </row>
    <row r="67" spans="1:7" s="109" customFormat="1" ht="15" hidden="1" outlineLevel="1">
      <c r="A67" s="227" t="str">
        <f t="shared" si="1"/>
        <v>A.10.2.1.1.S.2.10</v>
      </c>
      <c r="B67" s="99" t="s">
        <v>1781</v>
      </c>
      <c r="C67" s="122" t="s">
        <v>1770</v>
      </c>
      <c r="D67" s="123" t="s">
        <v>90</v>
      </c>
      <c r="E67" s="107">
        <v>1</v>
      </c>
      <c r="F67" s="108"/>
      <c r="G67" s="108">
        <f t="shared" si="0"/>
        <v>0</v>
      </c>
    </row>
    <row r="68" spans="1:7" s="109" customFormat="1" ht="38.25" hidden="1" outlineLevel="1">
      <c r="A68" s="227" t="str">
        <f t="shared" si="1"/>
        <v>A.10.2.1.1.S.2.11</v>
      </c>
      <c r="B68" s="99" t="s">
        <v>1782</v>
      </c>
      <c r="C68" s="228" t="s">
        <v>1783</v>
      </c>
      <c r="D68" s="123" t="s">
        <v>90</v>
      </c>
      <c r="E68" s="107">
        <v>1</v>
      </c>
      <c r="F68" s="108"/>
      <c r="G68" s="108">
        <f t="shared" si="0"/>
        <v>0</v>
      </c>
    </row>
    <row r="69" spans="1:7" s="109" customFormat="1" ht="25.5" hidden="1" outlineLevel="1">
      <c r="A69" s="227" t="str">
        <f t="shared" si="1"/>
        <v>A.10.2.1.1.S.2.12</v>
      </c>
      <c r="B69" s="99" t="s">
        <v>1784</v>
      </c>
      <c r="C69" s="228" t="s">
        <v>1626</v>
      </c>
      <c r="D69" s="123" t="s">
        <v>90</v>
      </c>
      <c r="E69" s="107">
        <v>1</v>
      </c>
      <c r="F69" s="108"/>
      <c r="G69" s="108">
        <f t="shared" si="0"/>
        <v>0</v>
      </c>
    </row>
    <row r="70" spans="1:7" s="109" customFormat="1" ht="25.5" hidden="1" outlineLevel="1">
      <c r="A70" s="227" t="str">
        <f t="shared" si="1"/>
        <v>A.10.2.1.1.S.2.13</v>
      </c>
      <c r="B70" s="99" t="s">
        <v>1785</v>
      </c>
      <c r="C70" s="230" t="s">
        <v>1628</v>
      </c>
      <c r="D70" s="123" t="s">
        <v>90</v>
      </c>
      <c r="E70" s="107">
        <v>2</v>
      </c>
      <c r="F70" s="108"/>
      <c r="G70" s="108">
        <f aca="true" t="shared" si="2" ref="G70:G105">E70*F70</f>
        <v>0</v>
      </c>
    </row>
    <row r="71" spans="1:7" s="109" customFormat="1" ht="51" hidden="1" outlineLevel="1">
      <c r="A71" s="227" t="str">
        <f aca="true" t="shared" si="3" ref="A71:A105">""&amp;$B$4&amp;"."&amp;B71&amp;""</f>
        <v>A.10.2.1.1.S.2.14</v>
      </c>
      <c r="B71" s="99" t="s">
        <v>1786</v>
      </c>
      <c r="C71" s="228" t="s">
        <v>1630</v>
      </c>
      <c r="D71" s="123"/>
      <c r="E71" s="107"/>
      <c r="F71" s="108"/>
      <c r="G71" s="108"/>
    </row>
    <row r="72" spans="1:7" s="109" customFormat="1" ht="25.5" hidden="1" outlineLevel="1">
      <c r="A72" s="227" t="str">
        <f t="shared" si="3"/>
        <v>A.10.2.1.1.S.2.14.1</v>
      </c>
      <c r="B72" s="99" t="s">
        <v>1787</v>
      </c>
      <c r="C72" s="230" t="s">
        <v>1632</v>
      </c>
      <c r="D72" s="123" t="s">
        <v>90</v>
      </c>
      <c r="E72" s="107">
        <v>1</v>
      </c>
      <c r="F72" s="108"/>
      <c r="G72" s="108">
        <f t="shared" si="2"/>
        <v>0</v>
      </c>
    </row>
    <row r="73" spans="1:7" s="109" customFormat="1" ht="15" hidden="1" outlineLevel="1">
      <c r="A73" s="227" t="str">
        <f t="shared" si="3"/>
        <v>A.10.2.1.1.S.2.14.2</v>
      </c>
      <c r="B73" s="99" t="s">
        <v>1788</v>
      </c>
      <c r="C73" s="230" t="s">
        <v>1634</v>
      </c>
      <c r="D73" s="123" t="s">
        <v>90</v>
      </c>
      <c r="E73" s="107">
        <v>1</v>
      </c>
      <c r="F73" s="108"/>
      <c r="G73" s="108">
        <f t="shared" si="2"/>
        <v>0</v>
      </c>
    </row>
    <row r="74" spans="1:7" s="109" customFormat="1" ht="15" hidden="1" outlineLevel="1">
      <c r="A74" s="227" t="str">
        <f t="shared" si="3"/>
        <v>A.10.2.1.1.S.2.14.3</v>
      </c>
      <c r="B74" s="99" t="s">
        <v>1789</v>
      </c>
      <c r="C74" s="230" t="s">
        <v>1790</v>
      </c>
      <c r="D74" s="123" t="s">
        <v>90</v>
      </c>
      <c r="E74" s="107">
        <v>1</v>
      </c>
      <c r="F74" s="108"/>
      <c r="G74" s="108">
        <f t="shared" si="2"/>
        <v>0</v>
      </c>
    </row>
    <row r="75" spans="1:7" s="109" customFormat="1" ht="15" hidden="1" outlineLevel="1">
      <c r="A75" s="227" t="str">
        <f t="shared" si="3"/>
        <v>A.10.2.1.1.S.2.14.4</v>
      </c>
      <c r="B75" s="99" t="s">
        <v>1791</v>
      </c>
      <c r="C75" s="230" t="s">
        <v>1792</v>
      </c>
      <c r="D75" s="123" t="s">
        <v>90</v>
      </c>
      <c r="E75" s="107">
        <v>2</v>
      </c>
      <c r="F75" s="108"/>
      <c r="G75" s="108">
        <f t="shared" si="2"/>
        <v>0</v>
      </c>
    </row>
    <row r="76" spans="1:7" s="109" customFormat="1" ht="191.25" hidden="1" outlineLevel="1">
      <c r="A76" s="227" t="str">
        <f t="shared" si="3"/>
        <v>A.10.2.1.1.S.2.14.5</v>
      </c>
      <c r="B76" s="99" t="s">
        <v>1793</v>
      </c>
      <c r="C76" s="666" t="s">
        <v>3596</v>
      </c>
      <c r="D76" s="123" t="s">
        <v>1640</v>
      </c>
      <c r="E76" s="107">
        <v>1</v>
      </c>
      <c r="F76" s="108"/>
      <c r="G76" s="108">
        <f t="shared" si="2"/>
        <v>0</v>
      </c>
    </row>
    <row r="77" spans="1:7" s="109" customFormat="1" ht="15" hidden="1" outlineLevel="1">
      <c r="A77" s="227" t="str">
        <f t="shared" si="3"/>
        <v>A.10.2.1.1.S.2.14.6</v>
      </c>
      <c r="B77" s="99" t="s">
        <v>1794</v>
      </c>
      <c r="C77" s="230" t="s">
        <v>1644</v>
      </c>
      <c r="D77" s="123" t="s">
        <v>1640</v>
      </c>
      <c r="E77" s="107">
        <v>1</v>
      </c>
      <c r="F77" s="108"/>
      <c r="G77" s="108">
        <f t="shared" si="2"/>
        <v>0</v>
      </c>
    </row>
    <row r="78" spans="1:7" s="109" customFormat="1" ht="38.25" hidden="1" outlineLevel="1">
      <c r="A78" s="227" t="str">
        <f t="shared" si="3"/>
        <v>A.10.2.1.1.S.2.15</v>
      </c>
      <c r="B78" s="99" t="s">
        <v>1795</v>
      </c>
      <c r="C78" s="228" t="s">
        <v>1646</v>
      </c>
      <c r="D78" s="123" t="s">
        <v>1640</v>
      </c>
      <c r="E78" s="107">
        <v>1</v>
      </c>
      <c r="F78" s="108"/>
      <c r="G78" s="108">
        <f t="shared" si="2"/>
        <v>0</v>
      </c>
    </row>
    <row r="79" spans="1:7" s="109" customFormat="1" ht="76.5" hidden="1" outlineLevel="1">
      <c r="A79" s="227" t="str">
        <f t="shared" si="3"/>
        <v>A.10.2.1.1.S.3</v>
      </c>
      <c r="B79" s="99" t="s">
        <v>208</v>
      </c>
      <c r="C79" s="228" t="s">
        <v>1882</v>
      </c>
      <c r="D79" s="123" t="s">
        <v>1640</v>
      </c>
      <c r="E79" s="107">
        <v>1</v>
      </c>
      <c r="F79" s="108"/>
      <c r="G79" s="108">
        <f t="shared" si="2"/>
        <v>0</v>
      </c>
    </row>
    <row r="80" spans="1:7" s="109" customFormat="1" ht="25.5" hidden="1" outlineLevel="1">
      <c r="A80" s="227" t="str">
        <f t="shared" si="3"/>
        <v>A.10.2.1.1.S.4</v>
      </c>
      <c r="B80" s="99" t="s">
        <v>209</v>
      </c>
      <c r="C80" s="228" t="s">
        <v>1648</v>
      </c>
      <c r="D80" s="123" t="s">
        <v>1640</v>
      </c>
      <c r="E80" s="107">
        <v>1</v>
      </c>
      <c r="F80" s="108"/>
      <c r="G80" s="108">
        <f t="shared" si="2"/>
        <v>0</v>
      </c>
    </row>
    <row r="81" spans="1:7" s="109" customFormat="1" ht="76.5" hidden="1" outlineLevel="1">
      <c r="A81" s="227" t="str">
        <f t="shared" si="3"/>
        <v>A.10.2.1.1.S.5</v>
      </c>
      <c r="B81" s="99" t="s">
        <v>213</v>
      </c>
      <c r="C81" s="122" t="s">
        <v>1797</v>
      </c>
      <c r="D81" s="123" t="s">
        <v>1640</v>
      </c>
      <c r="E81" s="107">
        <v>1</v>
      </c>
      <c r="F81" s="108"/>
      <c r="G81" s="108">
        <f t="shared" si="2"/>
        <v>0</v>
      </c>
    </row>
    <row r="82" spans="1:7" s="109" customFormat="1" ht="25.5" hidden="1" outlineLevel="1">
      <c r="A82" s="227" t="str">
        <f t="shared" si="3"/>
        <v>A.10.2.1.1.S.6</v>
      </c>
      <c r="B82" s="99" t="s">
        <v>214</v>
      </c>
      <c r="C82" s="122" t="s">
        <v>1650</v>
      </c>
      <c r="D82" s="123" t="s">
        <v>90</v>
      </c>
      <c r="E82" s="107">
        <v>2</v>
      </c>
      <c r="F82" s="108"/>
      <c r="G82" s="108">
        <f t="shared" si="2"/>
        <v>0</v>
      </c>
    </row>
    <row r="83" spans="1:7" s="109" customFormat="1" ht="15" hidden="1" outlineLevel="1">
      <c r="A83" s="227" t="str">
        <f t="shared" si="3"/>
        <v>A.10.2.1.1.S.7</v>
      </c>
      <c r="B83" s="99" t="s">
        <v>215</v>
      </c>
      <c r="C83" s="122" t="s">
        <v>1651</v>
      </c>
      <c r="D83" s="123" t="s">
        <v>1640</v>
      </c>
      <c r="E83" s="107">
        <v>2</v>
      </c>
      <c r="F83" s="108"/>
      <c r="G83" s="108">
        <f t="shared" si="2"/>
        <v>0</v>
      </c>
    </row>
    <row r="84" spans="1:7" s="109" customFormat="1" ht="51" hidden="1" outlineLevel="1">
      <c r="A84" s="227" t="str">
        <f t="shared" si="3"/>
        <v>A.10.2.1.1.S.8</v>
      </c>
      <c r="B84" s="99" t="s">
        <v>216</v>
      </c>
      <c r="C84" s="122" t="s">
        <v>1798</v>
      </c>
      <c r="D84" s="123" t="s">
        <v>1640</v>
      </c>
      <c r="E84" s="107">
        <v>1</v>
      </c>
      <c r="F84" s="108"/>
      <c r="G84" s="108">
        <f t="shared" si="2"/>
        <v>0</v>
      </c>
    </row>
    <row r="85" spans="1:7" s="109" customFormat="1" ht="27.75" hidden="1" outlineLevel="1">
      <c r="A85" s="227" t="str">
        <f t="shared" si="3"/>
        <v>A.10.2.1.1.S.9</v>
      </c>
      <c r="B85" s="99" t="s">
        <v>217</v>
      </c>
      <c r="C85" s="122" t="s">
        <v>2163</v>
      </c>
      <c r="D85" s="123" t="s">
        <v>1640</v>
      </c>
      <c r="E85" s="107">
        <v>1</v>
      </c>
      <c r="F85" s="108"/>
      <c r="G85" s="108">
        <f t="shared" si="2"/>
        <v>0</v>
      </c>
    </row>
    <row r="86" spans="1:7" s="109" customFormat="1" ht="27.75" hidden="1" outlineLevel="1">
      <c r="A86" s="227" t="str">
        <f t="shared" si="3"/>
        <v>A.10.2.1.1.S.10</v>
      </c>
      <c r="B86" s="99" t="s">
        <v>218</v>
      </c>
      <c r="C86" s="122" t="s">
        <v>2164</v>
      </c>
      <c r="D86" s="123" t="s">
        <v>1640</v>
      </c>
      <c r="E86" s="107">
        <v>2</v>
      </c>
      <c r="F86" s="108"/>
      <c r="G86" s="108">
        <f t="shared" si="2"/>
        <v>0</v>
      </c>
    </row>
    <row r="87" spans="1:7" s="109" customFormat="1" ht="38.25" hidden="1" outlineLevel="1">
      <c r="A87" s="227" t="str">
        <f t="shared" si="3"/>
        <v>A.10.2.1.1.S.11</v>
      </c>
      <c r="B87" s="99" t="s">
        <v>219</v>
      </c>
      <c r="C87" s="122" t="s">
        <v>1655</v>
      </c>
      <c r="D87" s="123"/>
      <c r="E87" s="107"/>
      <c r="F87" s="108"/>
      <c r="G87" s="108"/>
    </row>
    <row r="88" spans="1:7" s="109" customFormat="1" ht="15" hidden="1" outlineLevel="1">
      <c r="A88" s="227" t="str">
        <f t="shared" si="3"/>
        <v>A.10.2.1.1.S.11.1</v>
      </c>
      <c r="B88" s="99" t="s">
        <v>298</v>
      </c>
      <c r="C88" s="230" t="s">
        <v>2165</v>
      </c>
      <c r="D88" s="123" t="s">
        <v>1657</v>
      </c>
      <c r="E88" s="107">
        <v>8</v>
      </c>
      <c r="F88" s="108"/>
      <c r="G88" s="108">
        <f t="shared" si="2"/>
        <v>0</v>
      </c>
    </row>
    <row r="89" spans="1:7" s="109" customFormat="1" ht="15" hidden="1" outlineLevel="1">
      <c r="A89" s="227" t="str">
        <f t="shared" si="3"/>
        <v>A.10.2.1.1.S.11.2</v>
      </c>
      <c r="B89" s="99" t="s">
        <v>299</v>
      </c>
      <c r="C89" s="230" t="s">
        <v>2166</v>
      </c>
      <c r="D89" s="123" t="s">
        <v>1657</v>
      </c>
      <c r="E89" s="107">
        <v>15</v>
      </c>
      <c r="F89" s="108"/>
      <c r="G89" s="108">
        <f t="shared" si="2"/>
        <v>0</v>
      </c>
    </row>
    <row r="90" spans="1:7" s="109" customFormat="1" ht="15" hidden="1" outlineLevel="1">
      <c r="A90" s="227" t="str">
        <f t="shared" si="3"/>
        <v>A.10.2.1.1.S.11.3</v>
      </c>
      <c r="B90" s="99" t="s">
        <v>387</v>
      </c>
      <c r="C90" s="230" t="s">
        <v>2167</v>
      </c>
      <c r="D90" s="123" t="s">
        <v>1657</v>
      </c>
      <c r="E90" s="107">
        <v>8</v>
      </c>
      <c r="F90" s="108"/>
      <c r="G90" s="108">
        <f t="shared" si="2"/>
        <v>0</v>
      </c>
    </row>
    <row r="91" spans="1:7" s="109" customFormat="1" ht="15" hidden="1" outlineLevel="1">
      <c r="A91" s="227" t="str">
        <f t="shared" si="3"/>
        <v>A.10.2.1.1.S.11.4</v>
      </c>
      <c r="B91" s="99" t="s">
        <v>811</v>
      </c>
      <c r="C91" s="230" t="s">
        <v>2168</v>
      </c>
      <c r="D91" s="123" t="s">
        <v>1657</v>
      </c>
      <c r="E91" s="107">
        <v>10</v>
      </c>
      <c r="F91" s="108"/>
      <c r="G91" s="108">
        <f t="shared" si="2"/>
        <v>0</v>
      </c>
    </row>
    <row r="92" spans="1:7" s="109" customFormat="1" ht="15" hidden="1" outlineLevel="1">
      <c r="A92" s="227" t="str">
        <f t="shared" si="3"/>
        <v>A.10.2.1.1.S.11.5</v>
      </c>
      <c r="B92" s="99" t="s">
        <v>1319</v>
      </c>
      <c r="C92" s="230" t="s">
        <v>2169</v>
      </c>
      <c r="D92" s="123" t="s">
        <v>1657</v>
      </c>
      <c r="E92" s="107">
        <v>3</v>
      </c>
      <c r="F92" s="108"/>
      <c r="G92" s="108">
        <f t="shared" si="2"/>
        <v>0</v>
      </c>
    </row>
    <row r="93" spans="1:7" s="109" customFormat="1" ht="15" hidden="1" outlineLevel="1">
      <c r="A93" s="227" t="str">
        <f t="shared" si="3"/>
        <v>A.10.2.1.1.S.11.6</v>
      </c>
      <c r="B93" s="99" t="s">
        <v>1321</v>
      </c>
      <c r="C93" s="230" t="s">
        <v>2170</v>
      </c>
      <c r="D93" s="123" t="s">
        <v>1657</v>
      </c>
      <c r="E93" s="107">
        <v>15</v>
      </c>
      <c r="F93" s="108"/>
      <c r="G93" s="108">
        <f t="shared" si="2"/>
        <v>0</v>
      </c>
    </row>
    <row r="94" spans="1:7" s="109" customFormat="1" ht="15" hidden="1" outlineLevel="1">
      <c r="A94" s="227" t="str">
        <f t="shared" si="3"/>
        <v>A.10.2.1.1.S.11.7</v>
      </c>
      <c r="B94" s="99" t="s">
        <v>1323</v>
      </c>
      <c r="C94" s="230" t="s">
        <v>1799</v>
      </c>
      <c r="D94" s="123" t="s">
        <v>1657</v>
      </c>
      <c r="E94" s="107">
        <v>15</v>
      </c>
      <c r="F94" s="108"/>
      <c r="G94" s="108">
        <f t="shared" si="2"/>
        <v>0</v>
      </c>
    </row>
    <row r="95" spans="1:7" s="109" customFormat="1" ht="15" hidden="1" outlineLevel="1">
      <c r="A95" s="227" t="str">
        <f t="shared" si="3"/>
        <v>A.10.2.1.1.S.11.8</v>
      </c>
      <c r="B95" s="99" t="s">
        <v>1325</v>
      </c>
      <c r="C95" s="230" t="s">
        <v>1800</v>
      </c>
      <c r="D95" s="123" t="s">
        <v>1657</v>
      </c>
      <c r="E95" s="107">
        <v>3</v>
      </c>
      <c r="F95" s="108"/>
      <c r="G95" s="108">
        <f t="shared" si="2"/>
        <v>0</v>
      </c>
    </row>
    <row r="96" spans="1:7" s="109" customFormat="1" ht="15" hidden="1" outlineLevel="1">
      <c r="A96" s="227" t="str">
        <f t="shared" si="3"/>
        <v>A.10.2.1.1.S.11.9</v>
      </c>
      <c r="B96" s="99" t="s">
        <v>1801</v>
      </c>
      <c r="C96" s="230" t="s">
        <v>1802</v>
      </c>
      <c r="D96" s="123" t="s">
        <v>1657</v>
      </c>
      <c r="E96" s="107">
        <v>8</v>
      </c>
      <c r="F96" s="108"/>
      <c r="G96" s="108">
        <f t="shared" si="2"/>
        <v>0</v>
      </c>
    </row>
    <row r="97" spans="1:7" s="109" customFormat="1" ht="15" hidden="1" outlineLevel="1">
      <c r="A97" s="227" t="str">
        <f t="shared" si="3"/>
        <v>A.10.2.1.1.S.11.10</v>
      </c>
      <c r="B97" s="99" t="s">
        <v>1803</v>
      </c>
      <c r="C97" s="230" t="s">
        <v>1804</v>
      </c>
      <c r="D97" s="123" t="s">
        <v>1657</v>
      </c>
      <c r="E97" s="107">
        <v>3</v>
      </c>
      <c r="F97" s="108"/>
      <c r="G97" s="108">
        <f t="shared" si="2"/>
        <v>0</v>
      </c>
    </row>
    <row r="98" spans="1:7" s="109" customFormat="1" ht="15" hidden="1" outlineLevel="1">
      <c r="A98" s="227" t="str">
        <f t="shared" si="3"/>
        <v>A.10.2.1.1.S.11.11</v>
      </c>
      <c r="B98" s="99" t="s">
        <v>1805</v>
      </c>
      <c r="C98" s="230" t="s">
        <v>1806</v>
      </c>
      <c r="D98" s="123" t="s">
        <v>1657</v>
      </c>
      <c r="E98" s="107">
        <v>6</v>
      </c>
      <c r="F98" s="108"/>
      <c r="G98" s="108">
        <f t="shared" si="2"/>
        <v>0</v>
      </c>
    </row>
    <row r="99" spans="1:7" s="109" customFormat="1" ht="15" hidden="1" outlineLevel="1">
      <c r="A99" s="227" t="str">
        <f t="shared" si="3"/>
        <v>A.10.2.1.1.S.12</v>
      </c>
      <c r="B99" s="99" t="s">
        <v>220</v>
      </c>
      <c r="C99" s="122" t="s">
        <v>1807</v>
      </c>
      <c r="D99" s="123" t="s">
        <v>1657</v>
      </c>
      <c r="E99" s="107">
        <v>10</v>
      </c>
      <c r="F99" s="108"/>
      <c r="G99" s="108">
        <f t="shared" si="2"/>
        <v>0</v>
      </c>
    </row>
    <row r="100" spans="1:7" s="109" customFormat="1" ht="25.5" hidden="1" outlineLevel="1">
      <c r="A100" s="227" t="str">
        <f t="shared" si="3"/>
        <v>A.10.2.1.1.S.13</v>
      </c>
      <c r="B100" s="99" t="s">
        <v>221</v>
      </c>
      <c r="C100" s="122" t="s">
        <v>1663</v>
      </c>
      <c r="D100" s="123" t="s">
        <v>1657</v>
      </c>
      <c r="E100" s="107">
        <v>15</v>
      </c>
      <c r="F100" s="108"/>
      <c r="G100" s="108">
        <f t="shared" si="2"/>
        <v>0</v>
      </c>
    </row>
    <row r="101" spans="1:7" s="109" customFormat="1" ht="25.5" hidden="1" outlineLevel="1">
      <c r="A101" s="227" t="str">
        <f t="shared" si="3"/>
        <v>A.10.2.1.1.S.14</v>
      </c>
      <c r="B101" s="99" t="s">
        <v>222</v>
      </c>
      <c r="C101" s="122" t="s">
        <v>1664</v>
      </c>
      <c r="D101" s="123" t="s">
        <v>1657</v>
      </c>
      <c r="E101" s="107">
        <v>10</v>
      </c>
      <c r="F101" s="108"/>
      <c r="G101" s="108">
        <f t="shared" si="2"/>
        <v>0</v>
      </c>
    </row>
    <row r="102" spans="1:7" s="109" customFormat="1" ht="25.5" hidden="1" outlineLevel="1">
      <c r="A102" s="227" t="str">
        <f t="shared" si="3"/>
        <v>A.10.2.1.1.S.15</v>
      </c>
      <c r="B102" s="99" t="s">
        <v>223</v>
      </c>
      <c r="C102" s="122" t="s">
        <v>1665</v>
      </c>
      <c r="D102" s="123" t="s">
        <v>90</v>
      </c>
      <c r="E102" s="107">
        <v>2</v>
      </c>
      <c r="F102" s="108"/>
      <c r="G102" s="108">
        <f t="shared" si="2"/>
        <v>0</v>
      </c>
    </row>
    <row r="103" spans="1:7" s="109" customFormat="1" ht="68.25" customHeight="1" hidden="1" outlineLevel="1">
      <c r="A103" s="227" t="str">
        <f t="shared" si="3"/>
        <v>A.10.2.1.1.S.16</v>
      </c>
      <c r="B103" s="99" t="s">
        <v>224</v>
      </c>
      <c r="C103" s="122" t="s">
        <v>1808</v>
      </c>
      <c r="D103" s="123" t="s">
        <v>1640</v>
      </c>
      <c r="E103" s="107">
        <v>2</v>
      </c>
      <c r="F103" s="108"/>
      <c r="G103" s="108">
        <f t="shared" si="2"/>
        <v>0</v>
      </c>
    </row>
    <row r="104" spans="1:7" s="109" customFormat="1" ht="25.5" hidden="1" outlineLevel="1">
      <c r="A104" s="227" t="str">
        <f t="shared" si="3"/>
        <v>A.10.2.1.1.S.17</v>
      </c>
      <c r="B104" s="99" t="s">
        <v>225</v>
      </c>
      <c r="C104" s="122" t="s">
        <v>1710</v>
      </c>
      <c r="D104" s="123" t="s">
        <v>90</v>
      </c>
      <c r="E104" s="107">
        <v>3</v>
      </c>
      <c r="F104" s="108"/>
      <c r="G104" s="108">
        <f t="shared" si="2"/>
        <v>0</v>
      </c>
    </row>
    <row r="105" spans="1:7" s="109" customFormat="1" ht="25.5" hidden="1" outlineLevel="1">
      <c r="A105" s="227" t="str">
        <f t="shared" si="3"/>
        <v>A.10.2.1.1.S.18</v>
      </c>
      <c r="B105" s="99" t="s">
        <v>259</v>
      </c>
      <c r="C105" s="122" t="s">
        <v>1809</v>
      </c>
      <c r="D105" s="123" t="s">
        <v>1640</v>
      </c>
      <c r="E105" s="107">
        <v>1</v>
      </c>
      <c r="F105" s="108"/>
      <c r="G105" s="108">
        <f t="shared" si="2"/>
        <v>0</v>
      </c>
    </row>
    <row r="106" spans="1:7" s="97" customFormat="1" ht="15" collapsed="1">
      <c r="A106" s="90" t="str">
        <f>B106</f>
        <v>A.10.2.1.2</v>
      </c>
      <c r="B106" s="91" t="s">
        <v>1883</v>
      </c>
      <c r="C106" s="92" t="s">
        <v>1670</v>
      </c>
      <c r="D106" s="93"/>
      <c r="E106" s="124"/>
      <c r="F106" s="125"/>
      <c r="G106" s="96"/>
    </row>
    <row r="107" spans="1:7" s="109" customFormat="1" ht="25.5" hidden="1" outlineLevel="1">
      <c r="A107" s="227" t="str">
        <f>""&amp;$B$106&amp;"."&amp;B107&amp;""</f>
        <v>A.10.2.1.2.S.1</v>
      </c>
      <c r="B107" s="99" t="s">
        <v>206</v>
      </c>
      <c r="C107" s="231" t="s">
        <v>1884</v>
      </c>
      <c r="D107" s="128" t="s">
        <v>1657</v>
      </c>
      <c r="E107" s="107">
        <v>50</v>
      </c>
      <c r="F107" s="108"/>
      <c r="G107" s="108">
        <f aca="true" t="shared" si="4" ref="G107:G114">E107*F107</f>
        <v>0</v>
      </c>
    </row>
    <row r="108" spans="1:7" s="109" customFormat="1" ht="38.25" hidden="1" outlineLevel="1">
      <c r="A108" s="227" t="str">
        <f aca="true" t="shared" si="5" ref="A108:A114">""&amp;$B$106&amp;"."&amp;B108&amp;""</f>
        <v>A.10.2.1.2.S.2</v>
      </c>
      <c r="B108" s="99" t="s">
        <v>207</v>
      </c>
      <c r="C108" s="231" t="s">
        <v>1672</v>
      </c>
      <c r="D108" s="128" t="s">
        <v>1657</v>
      </c>
      <c r="E108" s="107">
        <v>10</v>
      </c>
      <c r="F108" s="108"/>
      <c r="G108" s="108">
        <f t="shared" si="4"/>
        <v>0</v>
      </c>
    </row>
    <row r="109" spans="1:7" s="109" customFormat="1" ht="25.5" hidden="1" outlineLevel="1">
      <c r="A109" s="227" t="str">
        <f t="shared" si="5"/>
        <v>A.10.2.1.2.S.3</v>
      </c>
      <c r="B109" s="99" t="s">
        <v>208</v>
      </c>
      <c r="C109" s="231" t="s">
        <v>1863</v>
      </c>
      <c r="D109" s="128" t="s">
        <v>90</v>
      </c>
      <c r="E109" s="107">
        <v>15</v>
      </c>
      <c r="F109" s="108"/>
      <c r="G109" s="108">
        <f t="shared" si="4"/>
        <v>0</v>
      </c>
    </row>
    <row r="110" spans="1:7" s="109" customFormat="1" ht="25.5" hidden="1" outlineLevel="1">
      <c r="A110" s="227" t="str">
        <f t="shared" si="5"/>
        <v>A.10.2.1.2.S.4</v>
      </c>
      <c r="B110" s="99" t="s">
        <v>209</v>
      </c>
      <c r="C110" s="231" t="s">
        <v>1674</v>
      </c>
      <c r="D110" s="128"/>
      <c r="E110" s="107"/>
      <c r="F110" s="108"/>
      <c r="G110" s="108">
        <f t="shared" si="4"/>
        <v>0</v>
      </c>
    </row>
    <row r="111" spans="1:7" s="109" customFormat="1" ht="15" hidden="1" outlineLevel="1">
      <c r="A111" s="227" t="str">
        <f t="shared" si="5"/>
        <v>A.10.2.1.2.S.4.1</v>
      </c>
      <c r="B111" s="99" t="s">
        <v>240</v>
      </c>
      <c r="C111" s="232" t="s">
        <v>1675</v>
      </c>
      <c r="D111" s="128" t="s">
        <v>1657</v>
      </c>
      <c r="E111" s="107">
        <v>15</v>
      </c>
      <c r="F111" s="108"/>
      <c r="G111" s="108">
        <f t="shared" si="4"/>
        <v>0</v>
      </c>
    </row>
    <row r="112" spans="1:7" s="109" customFormat="1" ht="15" hidden="1" outlineLevel="1">
      <c r="A112" s="227" t="str">
        <f t="shared" si="5"/>
        <v>A.10.2.1.2.S.4.2</v>
      </c>
      <c r="B112" s="99" t="s">
        <v>260</v>
      </c>
      <c r="C112" s="232" t="s">
        <v>1676</v>
      </c>
      <c r="D112" s="128" t="s">
        <v>1657</v>
      </c>
      <c r="E112" s="107">
        <v>10</v>
      </c>
      <c r="F112" s="108"/>
      <c r="G112" s="108">
        <f t="shared" si="4"/>
        <v>0</v>
      </c>
    </row>
    <row r="113" spans="1:7" s="109" customFormat="1" ht="38.25" hidden="1" outlineLevel="1">
      <c r="A113" s="227" t="str">
        <f t="shared" si="5"/>
        <v>A.10.2.1.2.S.5</v>
      </c>
      <c r="B113" s="99" t="s">
        <v>213</v>
      </c>
      <c r="C113" s="231" t="s">
        <v>1677</v>
      </c>
      <c r="D113" s="128" t="s">
        <v>90</v>
      </c>
      <c r="E113" s="107">
        <v>10</v>
      </c>
      <c r="F113" s="108"/>
      <c r="G113" s="108">
        <f t="shared" si="4"/>
        <v>0</v>
      </c>
    </row>
    <row r="114" spans="1:7" s="109" customFormat="1" ht="25.5" hidden="1" outlineLevel="1">
      <c r="A114" s="227" t="str">
        <f t="shared" si="5"/>
        <v>A.10.2.1.2.S.6</v>
      </c>
      <c r="B114" s="99" t="s">
        <v>214</v>
      </c>
      <c r="C114" s="231" t="s">
        <v>1678</v>
      </c>
      <c r="D114" s="128" t="s">
        <v>90</v>
      </c>
      <c r="E114" s="107">
        <v>10</v>
      </c>
      <c r="F114" s="108"/>
      <c r="G114" s="108">
        <f t="shared" si="4"/>
        <v>0</v>
      </c>
    </row>
    <row r="115" spans="1:7" s="97" customFormat="1" ht="15" collapsed="1">
      <c r="A115" s="90" t="str">
        <f>B115</f>
        <v>A.10.2.1.3</v>
      </c>
      <c r="B115" s="91" t="s">
        <v>1885</v>
      </c>
      <c r="C115" s="92" t="s">
        <v>1680</v>
      </c>
      <c r="D115" s="93"/>
      <c r="E115" s="94"/>
      <c r="F115" s="95"/>
      <c r="G115" s="96"/>
    </row>
    <row r="116" spans="1:7" s="109" customFormat="1" ht="77.25" customHeight="1" hidden="1" outlineLevel="1">
      <c r="A116" s="227" t="str">
        <f>""&amp;$B$115&amp;"."&amp;B116&amp;""</f>
        <v>A.10.2.1.3.S.1</v>
      </c>
      <c r="B116" s="99" t="s">
        <v>206</v>
      </c>
      <c r="C116" s="122" t="s">
        <v>1813</v>
      </c>
      <c r="D116" s="143" t="s">
        <v>1640</v>
      </c>
      <c r="E116" s="107">
        <v>1</v>
      </c>
      <c r="F116" s="108"/>
      <c r="G116" s="108">
        <f aca="true" t="shared" si="6" ref="G116:G127">E116*F116</f>
        <v>0</v>
      </c>
    </row>
    <row r="117" spans="1:7" s="109" customFormat="1" ht="25.5" hidden="1" outlineLevel="1">
      <c r="A117" s="227" t="str">
        <f aca="true" t="shared" si="7" ref="A117:A127">""&amp;$B$115&amp;"."&amp;B117&amp;""</f>
        <v>A.10.2.1.3.S.2</v>
      </c>
      <c r="B117" s="99" t="s">
        <v>207</v>
      </c>
      <c r="C117" s="122" t="s">
        <v>1814</v>
      </c>
      <c r="D117" s="143"/>
      <c r="E117" s="107"/>
      <c r="F117" s="108"/>
      <c r="G117" s="108"/>
    </row>
    <row r="118" spans="1:7" s="109" customFormat="1" ht="30.75" customHeight="1" hidden="1" outlineLevel="1">
      <c r="A118" s="227" t="str">
        <f t="shared" si="7"/>
        <v>A.10.2.1.3.S.2.1</v>
      </c>
      <c r="B118" s="99" t="s">
        <v>228</v>
      </c>
      <c r="C118" s="207" t="s">
        <v>1683</v>
      </c>
      <c r="D118" s="143" t="s">
        <v>90</v>
      </c>
      <c r="E118" s="107">
        <v>1</v>
      </c>
      <c r="F118" s="108"/>
      <c r="G118" s="108">
        <f t="shared" si="6"/>
        <v>0</v>
      </c>
    </row>
    <row r="119" spans="1:7" s="109" customFormat="1" ht="13.5" customHeight="1" hidden="1" outlineLevel="1">
      <c r="A119" s="227" t="str">
        <f t="shared" si="7"/>
        <v>A.10.2.1.3.S.2.2</v>
      </c>
      <c r="B119" s="99" t="s">
        <v>261</v>
      </c>
      <c r="C119" s="207" t="s">
        <v>1815</v>
      </c>
      <c r="D119" s="143" t="s">
        <v>90</v>
      </c>
      <c r="E119" s="107">
        <v>1</v>
      </c>
      <c r="F119" s="108"/>
      <c r="G119" s="108">
        <f t="shared" si="6"/>
        <v>0</v>
      </c>
    </row>
    <row r="120" spans="1:7" s="109" customFormat="1" ht="15" hidden="1" outlineLevel="1">
      <c r="A120" s="227" t="str">
        <f t="shared" si="7"/>
        <v>A.10.2.1.3.S.2.3</v>
      </c>
      <c r="B120" s="99" t="s">
        <v>367</v>
      </c>
      <c r="C120" s="207" t="s">
        <v>1816</v>
      </c>
      <c r="D120" s="143" t="s">
        <v>90</v>
      </c>
      <c r="E120" s="107">
        <v>1</v>
      </c>
      <c r="F120" s="108"/>
      <c r="G120" s="108">
        <f t="shared" si="6"/>
        <v>0</v>
      </c>
    </row>
    <row r="121" spans="1:7" s="109" customFormat="1" ht="15" hidden="1" outlineLevel="1">
      <c r="A121" s="227" t="str">
        <f t="shared" si="7"/>
        <v>A.10.2.1.3.S.2.4</v>
      </c>
      <c r="B121" s="99" t="s">
        <v>400</v>
      </c>
      <c r="C121" s="207" t="s">
        <v>1686</v>
      </c>
      <c r="D121" s="143" t="s">
        <v>90</v>
      </c>
      <c r="E121" s="107">
        <v>1</v>
      </c>
      <c r="F121" s="108"/>
      <c r="G121" s="108">
        <f t="shared" si="6"/>
        <v>0</v>
      </c>
    </row>
    <row r="122" spans="1:7" s="109" customFormat="1" ht="15" hidden="1" outlineLevel="1">
      <c r="A122" s="227" t="str">
        <f t="shared" si="7"/>
        <v>A.10.2.1.3.S.2.5</v>
      </c>
      <c r="B122" s="99" t="s">
        <v>1687</v>
      </c>
      <c r="C122" s="207" t="s">
        <v>1688</v>
      </c>
      <c r="D122" s="143" t="s">
        <v>90</v>
      </c>
      <c r="E122" s="107">
        <v>1</v>
      </c>
      <c r="F122" s="108"/>
      <c r="G122" s="108">
        <f t="shared" si="6"/>
        <v>0</v>
      </c>
    </row>
    <row r="123" spans="1:7" s="109" customFormat="1" ht="25.5" hidden="1" outlineLevel="1">
      <c r="A123" s="227" t="str">
        <f t="shared" si="7"/>
        <v>A.10.2.1.3.S.2.6</v>
      </c>
      <c r="B123" s="99" t="s">
        <v>1689</v>
      </c>
      <c r="C123" s="207" t="s">
        <v>1690</v>
      </c>
      <c r="D123" s="143" t="s">
        <v>90</v>
      </c>
      <c r="E123" s="107">
        <v>1</v>
      </c>
      <c r="F123" s="108"/>
      <c r="G123" s="108">
        <f t="shared" si="6"/>
        <v>0</v>
      </c>
    </row>
    <row r="124" spans="1:7" s="109" customFormat="1" ht="15" hidden="1" outlineLevel="1">
      <c r="A124" s="227" t="str">
        <f t="shared" si="7"/>
        <v>A.10.2.1.3.S.2.7</v>
      </c>
      <c r="B124" s="99" t="s">
        <v>1691</v>
      </c>
      <c r="C124" s="207" t="s">
        <v>1692</v>
      </c>
      <c r="D124" s="143" t="s">
        <v>90</v>
      </c>
      <c r="E124" s="107">
        <v>1</v>
      </c>
      <c r="F124" s="108"/>
      <c r="G124" s="108">
        <f t="shared" si="6"/>
        <v>0</v>
      </c>
    </row>
    <row r="125" spans="1:7" s="109" customFormat="1" ht="15" hidden="1" outlineLevel="1">
      <c r="A125" s="227" t="str">
        <f t="shared" si="7"/>
        <v>A.10.2.1.3.S.3</v>
      </c>
      <c r="B125" s="99" t="s">
        <v>208</v>
      </c>
      <c r="C125" s="122" t="s">
        <v>1693</v>
      </c>
      <c r="D125" s="143" t="s">
        <v>90</v>
      </c>
      <c r="E125" s="107">
        <v>1</v>
      </c>
      <c r="F125" s="108"/>
      <c r="G125" s="108">
        <f t="shared" si="6"/>
        <v>0</v>
      </c>
    </row>
    <row r="126" spans="1:7" s="109" customFormat="1" ht="15" hidden="1" outlineLevel="1">
      <c r="A126" s="227" t="str">
        <f t="shared" si="7"/>
        <v>A.10.2.1.3.S.4</v>
      </c>
      <c r="B126" s="99" t="s">
        <v>209</v>
      </c>
      <c r="C126" s="122" t="s">
        <v>1694</v>
      </c>
      <c r="D126" s="143" t="s">
        <v>90</v>
      </c>
      <c r="E126" s="107">
        <v>1</v>
      </c>
      <c r="F126" s="108"/>
      <c r="G126" s="108">
        <f t="shared" si="6"/>
        <v>0</v>
      </c>
    </row>
    <row r="127" spans="1:7" s="109" customFormat="1" ht="63.75" hidden="1" outlineLevel="1">
      <c r="A127" s="227" t="str">
        <f t="shared" si="7"/>
        <v>A.10.2.1.3.S.5</v>
      </c>
      <c r="B127" s="99" t="s">
        <v>213</v>
      </c>
      <c r="C127" s="122" t="s">
        <v>1695</v>
      </c>
      <c r="D127" s="143" t="s">
        <v>1640</v>
      </c>
      <c r="E127" s="107">
        <v>1</v>
      </c>
      <c r="F127" s="108"/>
      <c r="G127" s="108">
        <f t="shared" si="6"/>
        <v>0</v>
      </c>
    </row>
    <row r="128" spans="1:7" s="214" customFormat="1" ht="15" collapsed="1">
      <c r="A128" s="352"/>
      <c r="B128" s="209"/>
      <c r="C128" s="210"/>
      <c r="D128" s="211"/>
      <c r="E128" s="212"/>
      <c r="F128" s="213"/>
      <c r="G128" s="213"/>
    </row>
    <row r="129" spans="1:7" s="109" customFormat="1" ht="15">
      <c r="A129" s="319"/>
      <c r="B129" s="215"/>
      <c r="C129" s="216"/>
      <c r="D129" s="217"/>
      <c r="E129" s="107"/>
      <c r="F129" s="218"/>
      <c r="G129"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93"/>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0" width="10.8515625" style="224" hidden="1" customWidth="1"/>
    <col min="11"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B.1.1</v>
      </c>
      <c r="B2" s="358" t="s">
        <v>472</v>
      </c>
      <c r="C2" s="365" t="s">
        <v>2842</v>
      </c>
      <c r="D2" s="359"/>
      <c r="E2" s="360"/>
      <c r="F2" s="361"/>
      <c r="G2" s="362">
        <f>SUM(G3:G568)</f>
        <v>0</v>
      </c>
    </row>
    <row r="3" spans="1:7" s="89" customFormat="1" ht="15" collapsed="1">
      <c r="A3" s="82" t="str">
        <f aca="true" t="shared" si="0" ref="A3:A4">B3</f>
        <v>B.1.1.1</v>
      </c>
      <c r="B3" s="83" t="s">
        <v>2395</v>
      </c>
      <c r="C3" s="84" t="s">
        <v>135</v>
      </c>
      <c r="D3" s="85"/>
      <c r="E3" s="86"/>
      <c r="F3" s="87"/>
      <c r="G3" s="88"/>
    </row>
    <row r="4" spans="1:7" s="97" customFormat="1" ht="15">
      <c r="A4" s="90" t="str">
        <f t="shared" si="0"/>
        <v>B.1.1.1.1</v>
      </c>
      <c r="B4" s="91" t="s">
        <v>2396</v>
      </c>
      <c r="C4" s="92" t="s">
        <v>17</v>
      </c>
      <c r="D4" s="93"/>
      <c r="E4" s="94"/>
      <c r="F4" s="95"/>
      <c r="G4" s="96"/>
    </row>
    <row r="5" spans="1:7" s="104" customFormat="1" ht="15" hidden="1" outlineLevel="1">
      <c r="A5" s="98" t="str">
        <f>""&amp;$B$4&amp;"."&amp;B5&amp;""</f>
        <v>B.1.1.1.1.S.1</v>
      </c>
      <c r="B5" s="99" t="s">
        <v>206</v>
      </c>
      <c r="C5" s="100" t="s">
        <v>193</v>
      </c>
      <c r="D5" s="101"/>
      <c r="E5" s="102"/>
      <c r="F5" s="103"/>
      <c r="G5" s="103"/>
    </row>
    <row r="6" spans="1:7" s="109" customFormat="1" ht="89.25" hidden="1" outlineLevel="1">
      <c r="A6" s="98" t="str">
        <f>""&amp;$B$4&amp;"."&amp;B6&amp;""</f>
        <v>B.1.1.1.1.S.2</v>
      </c>
      <c r="B6" s="99" t="s">
        <v>207</v>
      </c>
      <c r="C6" s="105" t="s">
        <v>3597</v>
      </c>
      <c r="D6" s="106" t="s">
        <v>90</v>
      </c>
      <c r="E6" s="107">
        <v>1</v>
      </c>
      <c r="F6" s="108"/>
      <c r="G6" s="108">
        <f aca="true" t="shared" si="1" ref="G6:G63">E6*F6</f>
        <v>0</v>
      </c>
    </row>
    <row r="7" spans="1:7" s="109" customFormat="1" ht="140.25" hidden="1" outlineLevel="1">
      <c r="A7" s="98" t="str">
        <f>""&amp;$B$4&amp;"."&amp;B7&amp;""</f>
        <v>B.1.1.1.1.S.3</v>
      </c>
      <c r="B7" s="99" t="s">
        <v>208</v>
      </c>
      <c r="C7" s="105" t="s">
        <v>3134</v>
      </c>
      <c r="D7" s="106" t="s">
        <v>90</v>
      </c>
      <c r="E7" s="107">
        <v>1</v>
      </c>
      <c r="F7" s="108"/>
      <c r="G7" s="108">
        <f t="shared" si="1"/>
        <v>0</v>
      </c>
    </row>
    <row r="8" spans="1:7" s="109" customFormat="1" ht="102" hidden="1" outlineLevel="1">
      <c r="A8" s="98" t="str">
        <f aca="true" t="shared" si="2" ref="A8:A26">""&amp;$B$4&amp;"."&amp;B8&amp;""</f>
        <v>B.1.1.1.1.S.4</v>
      </c>
      <c r="B8" s="99" t="s">
        <v>209</v>
      </c>
      <c r="C8" s="105" t="s">
        <v>3135</v>
      </c>
      <c r="D8" s="106" t="s">
        <v>90</v>
      </c>
      <c r="E8" s="107">
        <v>1</v>
      </c>
      <c r="F8" s="108"/>
      <c r="G8" s="108">
        <f t="shared" si="1"/>
        <v>0</v>
      </c>
    </row>
    <row r="9" spans="1:7" s="109" customFormat="1" ht="165.75" hidden="1" outlineLevel="1">
      <c r="A9" s="98" t="str">
        <f t="shared" si="2"/>
        <v>B.1.1.1.1.S.5</v>
      </c>
      <c r="B9" s="99" t="s">
        <v>213</v>
      </c>
      <c r="C9" s="542" t="s">
        <v>3229</v>
      </c>
      <c r="D9" s="106" t="s">
        <v>91</v>
      </c>
      <c r="E9" s="107">
        <v>1</v>
      </c>
      <c r="F9" s="108"/>
      <c r="G9" s="108">
        <f t="shared" si="1"/>
        <v>0</v>
      </c>
    </row>
    <row r="10" spans="1:7" s="109" customFormat="1" ht="165.75" hidden="1" outlineLevel="1">
      <c r="A10" s="98" t="str">
        <f t="shared" si="2"/>
        <v>B.1.1.1.1.S.6</v>
      </c>
      <c r="B10" s="99" t="s">
        <v>214</v>
      </c>
      <c r="C10" s="111" t="s">
        <v>3528</v>
      </c>
      <c r="D10" s="106" t="s">
        <v>91</v>
      </c>
      <c r="E10" s="107">
        <v>1</v>
      </c>
      <c r="F10" s="108"/>
      <c r="G10" s="108">
        <f t="shared" si="1"/>
        <v>0</v>
      </c>
    </row>
    <row r="11" spans="1:7" s="109" customFormat="1" ht="76.5" hidden="1" outlineLevel="1">
      <c r="A11" s="98" t="str">
        <f t="shared" si="2"/>
        <v>B.1.1.1.1.S.7</v>
      </c>
      <c r="B11" s="99" t="s">
        <v>215</v>
      </c>
      <c r="C11" s="111" t="s">
        <v>3529</v>
      </c>
      <c r="D11" s="106" t="s">
        <v>91</v>
      </c>
      <c r="E11" s="107">
        <v>1</v>
      </c>
      <c r="F11" s="108"/>
      <c r="G11" s="108">
        <f t="shared" si="1"/>
        <v>0</v>
      </c>
    </row>
    <row r="12" spans="1:7" s="109" customFormat="1" ht="89.25" hidden="1" outlineLevel="1">
      <c r="A12" s="98" t="str">
        <f t="shared" si="2"/>
        <v>B.1.1.1.1.S.8</v>
      </c>
      <c r="B12" s="99" t="s">
        <v>216</v>
      </c>
      <c r="C12" s="112" t="s">
        <v>175</v>
      </c>
      <c r="D12" s="113"/>
      <c r="E12" s="107"/>
      <c r="F12" s="108"/>
      <c r="G12" s="108"/>
    </row>
    <row r="13" spans="1:7" s="109" customFormat="1" ht="15" hidden="1" outlineLevel="1">
      <c r="A13" s="98" t="str">
        <f t="shared" si="2"/>
        <v>B.1.1.1.1.S.8.1</v>
      </c>
      <c r="B13" s="99" t="s">
        <v>250</v>
      </c>
      <c r="C13" s="112" t="s">
        <v>190</v>
      </c>
      <c r="D13" s="113" t="s">
        <v>22</v>
      </c>
      <c r="E13" s="107">
        <v>1387.1</v>
      </c>
      <c r="F13" s="108"/>
      <c r="G13" s="108">
        <f aca="true" t="shared" si="3" ref="G13:G15">E13*F13</f>
        <v>0</v>
      </c>
    </row>
    <row r="14" spans="1:7" s="109" customFormat="1" ht="15" hidden="1" outlineLevel="1">
      <c r="A14" s="98" t="str">
        <f t="shared" si="2"/>
        <v>B.1.1.1.1.S.8.2</v>
      </c>
      <c r="B14" s="99" t="s">
        <v>251</v>
      </c>
      <c r="C14" s="112" t="s">
        <v>191</v>
      </c>
      <c r="D14" s="113" t="s">
        <v>22</v>
      </c>
      <c r="E14" s="107">
        <v>2257.8</v>
      </c>
      <c r="F14" s="108"/>
      <c r="G14" s="108">
        <f t="shared" si="3"/>
        <v>0</v>
      </c>
    </row>
    <row r="15" spans="1:7" s="109" customFormat="1" ht="15" hidden="1" outlineLevel="1">
      <c r="A15" s="98" t="str">
        <f t="shared" si="2"/>
        <v>B.1.1.1.1.S.8.3</v>
      </c>
      <c r="B15" s="99" t="s">
        <v>252</v>
      </c>
      <c r="C15" s="112" t="s">
        <v>192</v>
      </c>
      <c r="D15" s="113" t="s">
        <v>22</v>
      </c>
      <c r="E15" s="107">
        <v>936.8</v>
      </c>
      <c r="F15" s="108"/>
      <c r="G15" s="108">
        <f t="shared" si="3"/>
        <v>0</v>
      </c>
    </row>
    <row r="16" spans="1:7" s="109" customFormat="1" ht="140.25" hidden="1" outlineLevel="1">
      <c r="A16" s="98" t="str">
        <f t="shared" si="2"/>
        <v>B.1.1.1.1.S.9</v>
      </c>
      <c r="B16" s="99" t="s">
        <v>217</v>
      </c>
      <c r="C16" s="543" t="s">
        <v>3230</v>
      </c>
      <c r="D16" s="114" t="s">
        <v>91</v>
      </c>
      <c r="E16" s="107">
        <v>1</v>
      </c>
      <c r="F16" s="108"/>
      <c r="G16" s="108">
        <f t="shared" si="1"/>
        <v>0</v>
      </c>
    </row>
    <row r="17" spans="1:7" s="109" customFormat="1" ht="63.75" hidden="1" outlineLevel="1">
      <c r="A17" s="98" t="str">
        <f t="shared" si="2"/>
        <v>B.1.1.1.1.S.10</v>
      </c>
      <c r="B17" s="99" t="s">
        <v>218</v>
      </c>
      <c r="C17" s="115" t="s">
        <v>92</v>
      </c>
      <c r="D17" s="113" t="s">
        <v>22</v>
      </c>
      <c r="E17" s="107">
        <v>4581.7</v>
      </c>
      <c r="F17" s="108"/>
      <c r="G17" s="108">
        <f t="shared" si="1"/>
        <v>0</v>
      </c>
    </row>
    <row r="18" spans="1:7" s="109" customFormat="1" ht="63.75" hidden="1" outlineLevel="1">
      <c r="A18" s="98" t="str">
        <f t="shared" si="2"/>
        <v>B.1.1.1.1.S.11</v>
      </c>
      <c r="B18" s="99" t="s">
        <v>219</v>
      </c>
      <c r="C18" s="112" t="s">
        <v>3530</v>
      </c>
      <c r="D18" s="113" t="s">
        <v>22</v>
      </c>
      <c r="E18" s="107">
        <v>2915</v>
      </c>
      <c r="F18" s="108"/>
      <c r="G18" s="108">
        <f t="shared" si="1"/>
        <v>0</v>
      </c>
    </row>
    <row r="19" spans="1:7" s="109" customFormat="1" ht="76.5" hidden="1" outlineLevel="1">
      <c r="A19" s="98" t="str">
        <f t="shared" si="2"/>
        <v>B.1.1.1.1.S.12</v>
      </c>
      <c r="B19" s="99" t="s">
        <v>220</v>
      </c>
      <c r="C19" s="105" t="s">
        <v>174</v>
      </c>
      <c r="D19" s="114"/>
      <c r="E19" s="107"/>
      <c r="F19" s="108"/>
      <c r="G19" s="108"/>
    </row>
    <row r="20" spans="1:7" s="109" customFormat="1" ht="15" hidden="1" outlineLevel="1">
      <c r="A20" s="98" t="str">
        <f t="shared" si="2"/>
        <v>B.1.1.1.1.S.12.1</v>
      </c>
      <c r="B20" s="99" t="s">
        <v>300</v>
      </c>
      <c r="C20" s="105" t="s">
        <v>276</v>
      </c>
      <c r="D20" s="114" t="s">
        <v>90</v>
      </c>
      <c r="E20" s="107">
        <v>5</v>
      </c>
      <c r="F20" s="108"/>
      <c r="G20" s="108">
        <f t="shared" si="1"/>
        <v>0</v>
      </c>
    </row>
    <row r="21" spans="1:7" s="109" customFormat="1" ht="15" hidden="1" outlineLevel="1">
      <c r="A21" s="98" t="str">
        <f t="shared" si="2"/>
        <v>B.1.1.1.1.S.12.2</v>
      </c>
      <c r="B21" s="99" t="s">
        <v>301</v>
      </c>
      <c r="C21" s="105" t="s">
        <v>277</v>
      </c>
      <c r="D21" s="114" t="s">
        <v>90</v>
      </c>
      <c r="E21" s="107">
        <v>35</v>
      </c>
      <c r="F21" s="108"/>
      <c r="G21" s="108">
        <f t="shared" si="1"/>
        <v>0</v>
      </c>
    </row>
    <row r="22" spans="1:7" s="109" customFormat="1" ht="51" hidden="1" outlineLevel="1">
      <c r="A22" s="98" t="str">
        <f t="shared" si="2"/>
        <v>B.1.1.1.1.S.13</v>
      </c>
      <c r="B22" s="99" t="s">
        <v>221</v>
      </c>
      <c r="C22" s="105" t="s">
        <v>411</v>
      </c>
      <c r="D22" s="114" t="s">
        <v>90</v>
      </c>
      <c r="E22" s="107">
        <v>5</v>
      </c>
      <c r="F22" s="108"/>
      <c r="G22" s="108">
        <f t="shared" si="1"/>
        <v>0</v>
      </c>
    </row>
    <row r="23" spans="1:7" s="109" customFormat="1" ht="63.75" hidden="1" outlineLevel="1">
      <c r="A23" s="98" t="str">
        <f t="shared" si="2"/>
        <v>B.1.1.1.1.S.14</v>
      </c>
      <c r="B23" s="99" t="s">
        <v>222</v>
      </c>
      <c r="C23" s="105" t="s">
        <v>3532</v>
      </c>
      <c r="D23" s="114" t="s">
        <v>90</v>
      </c>
      <c r="E23" s="107">
        <v>10</v>
      </c>
      <c r="F23" s="108"/>
      <c r="G23" s="108">
        <f t="shared" si="1"/>
        <v>0</v>
      </c>
    </row>
    <row r="24" spans="1:7" s="109" customFormat="1" ht="76.5" hidden="1" outlineLevel="1">
      <c r="A24" s="98" t="str">
        <f t="shared" si="2"/>
        <v>B.1.1.1.1.S.15</v>
      </c>
      <c r="B24" s="99" t="s">
        <v>223</v>
      </c>
      <c r="C24" s="120" t="s">
        <v>3136</v>
      </c>
      <c r="D24" s="121" t="s">
        <v>91</v>
      </c>
      <c r="E24" s="107">
        <v>2</v>
      </c>
      <c r="F24" s="108"/>
      <c r="G24" s="108">
        <f t="shared" si="1"/>
        <v>0</v>
      </c>
    </row>
    <row r="25" spans="1:7" s="109" customFormat="1" ht="63.75" hidden="1" outlineLevel="1">
      <c r="A25" s="98" t="str">
        <f t="shared" si="2"/>
        <v>B.1.1.1.1.S.16</v>
      </c>
      <c r="B25" s="99" t="s">
        <v>224</v>
      </c>
      <c r="C25" s="266" t="s">
        <v>2397</v>
      </c>
      <c r="D25" s="114" t="s">
        <v>90</v>
      </c>
      <c r="E25" s="107">
        <v>50</v>
      </c>
      <c r="F25" s="108"/>
      <c r="G25" s="108">
        <f t="shared" si="1"/>
        <v>0</v>
      </c>
    </row>
    <row r="26" spans="1:7" s="109" customFormat="1" ht="38.25" hidden="1" outlineLevel="1">
      <c r="A26" s="98" t="str">
        <f t="shared" si="2"/>
        <v>B.1.1.1.1.S.17</v>
      </c>
      <c r="B26" s="99" t="s">
        <v>225</v>
      </c>
      <c r="C26" s="266" t="s">
        <v>2398</v>
      </c>
      <c r="D26" s="114" t="s">
        <v>91</v>
      </c>
      <c r="E26" s="107">
        <v>1</v>
      </c>
      <c r="F26" s="108"/>
      <c r="G26" s="108">
        <f t="shared" si="1"/>
        <v>0</v>
      </c>
    </row>
    <row r="27" spans="1:7" s="97" customFormat="1" ht="15" collapsed="1">
      <c r="A27" s="90" t="str">
        <f aca="true" t="shared" si="4" ref="A27">B27</f>
        <v>B.1.1.1.2</v>
      </c>
      <c r="B27" s="91" t="s">
        <v>2399</v>
      </c>
      <c r="C27" s="92" t="s">
        <v>18</v>
      </c>
      <c r="D27" s="93"/>
      <c r="E27" s="124"/>
      <c r="F27" s="125"/>
      <c r="G27" s="96"/>
    </row>
    <row r="28" spans="1:7" s="109" customFormat="1" ht="76.5" hidden="1" outlineLevel="1">
      <c r="A28" s="98" t="str">
        <f>""&amp;$B$27&amp;"."&amp;B28&amp;""</f>
        <v>B.1.1.1.2.S.1</v>
      </c>
      <c r="B28" s="126" t="s">
        <v>206</v>
      </c>
      <c r="C28" s="115" t="s">
        <v>198</v>
      </c>
      <c r="D28" s="113"/>
      <c r="E28" s="107"/>
      <c r="F28" s="108"/>
      <c r="G28" s="108"/>
    </row>
    <row r="29" spans="1:7" s="109" customFormat="1" ht="15" hidden="1" outlineLevel="1">
      <c r="A29" s="98" t="str">
        <f aca="true" t="shared" si="5" ref="A29:A67">""&amp;$B$27&amp;"."&amp;B29&amp;""</f>
        <v>B.1.1.1.2.S.1.1</v>
      </c>
      <c r="B29" s="126" t="s">
        <v>226</v>
      </c>
      <c r="C29" s="115" t="s">
        <v>196</v>
      </c>
      <c r="D29" s="113" t="s">
        <v>22</v>
      </c>
      <c r="E29" s="107">
        <v>2900</v>
      </c>
      <c r="F29" s="108"/>
      <c r="G29" s="108">
        <f aca="true" t="shared" si="6" ref="G29:G30">E29*F29</f>
        <v>0</v>
      </c>
    </row>
    <row r="30" spans="1:7" s="109" customFormat="1" ht="15" hidden="1" outlineLevel="1">
      <c r="A30" s="98" t="str">
        <f t="shared" si="5"/>
        <v>B.1.1.1.2.S.1.2</v>
      </c>
      <c r="B30" s="126" t="s">
        <v>227</v>
      </c>
      <c r="C30" s="115" t="s">
        <v>197</v>
      </c>
      <c r="D30" s="113" t="s">
        <v>22</v>
      </c>
      <c r="E30" s="107">
        <v>3040</v>
      </c>
      <c r="F30" s="108"/>
      <c r="G30" s="108">
        <f t="shared" si="6"/>
        <v>0</v>
      </c>
    </row>
    <row r="31" spans="1:7" s="109" customFormat="1" ht="153" hidden="1" outlineLevel="1">
      <c r="A31" s="98" t="str">
        <f t="shared" si="5"/>
        <v>B.1.1.1.2.S.2</v>
      </c>
      <c r="B31" s="126" t="s">
        <v>207</v>
      </c>
      <c r="C31" s="115" t="s">
        <v>425</v>
      </c>
      <c r="D31" s="113"/>
      <c r="E31" s="107"/>
      <c r="F31" s="108"/>
      <c r="G31" s="108"/>
    </row>
    <row r="32" spans="1:7" s="109" customFormat="1" ht="15" hidden="1" outlineLevel="1">
      <c r="A32" s="98" t="str">
        <f t="shared" si="5"/>
        <v>B.1.1.1.2.S.2.1</v>
      </c>
      <c r="B32" s="126" t="s">
        <v>228</v>
      </c>
      <c r="C32" s="115" t="s">
        <v>282</v>
      </c>
      <c r="D32" s="113"/>
      <c r="E32" s="107"/>
      <c r="F32" s="108"/>
      <c r="G32" s="108"/>
    </row>
    <row r="33" spans="1:7" s="109" customFormat="1" ht="15" hidden="1" outlineLevel="1">
      <c r="A33" s="98" t="str">
        <f t="shared" si="5"/>
        <v>B.1.1.1.2.S.2.1.1</v>
      </c>
      <c r="B33" s="126" t="s">
        <v>229</v>
      </c>
      <c r="C33" s="115" t="s">
        <v>194</v>
      </c>
      <c r="D33" s="113" t="s">
        <v>25</v>
      </c>
      <c r="E33" s="107">
        <v>4518</v>
      </c>
      <c r="F33" s="108"/>
      <c r="G33" s="108">
        <f aca="true" t="shared" si="7" ref="G33:G35">E33*F33</f>
        <v>0</v>
      </c>
    </row>
    <row r="34" spans="1:7" s="109" customFormat="1" ht="15" hidden="1" outlineLevel="1">
      <c r="A34" s="98" t="str">
        <f t="shared" si="5"/>
        <v>B.1.1.1.2.S.2.1.2</v>
      </c>
      <c r="B34" s="126" t="s">
        <v>230</v>
      </c>
      <c r="C34" s="115" t="s">
        <v>192</v>
      </c>
      <c r="D34" s="113" t="s">
        <v>25</v>
      </c>
      <c r="E34" s="107">
        <v>2260</v>
      </c>
      <c r="F34" s="108"/>
      <c r="G34" s="108">
        <f t="shared" si="7"/>
        <v>0</v>
      </c>
    </row>
    <row r="35" spans="1:7" s="109" customFormat="1" ht="15" hidden="1" outlineLevel="1">
      <c r="A35" s="98" t="str">
        <f t="shared" si="5"/>
        <v>B.1.1.1.2.S.2.2</v>
      </c>
      <c r="B35" s="126" t="s">
        <v>261</v>
      </c>
      <c r="C35" s="115" t="s">
        <v>283</v>
      </c>
      <c r="D35" s="113" t="s">
        <v>25</v>
      </c>
      <c r="E35" s="107">
        <v>37</v>
      </c>
      <c r="F35" s="108"/>
      <c r="G35" s="108">
        <f t="shared" si="7"/>
        <v>0</v>
      </c>
    </row>
    <row r="36" spans="1:7" s="109" customFormat="1" ht="63.75" hidden="1" outlineLevel="1">
      <c r="A36" s="98" t="str">
        <f t="shared" si="5"/>
        <v>B.1.1.1.2.S.3</v>
      </c>
      <c r="B36" s="126" t="s">
        <v>208</v>
      </c>
      <c r="C36" s="127" t="s">
        <v>3535</v>
      </c>
      <c r="D36" s="113" t="s">
        <v>22</v>
      </c>
      <c r="E36" s="107">
        <v>757</v>
      </c>
      <c r="F36" s="108"/>
      <c r="G36" s="108">
        <f t="shared" si="1"/>
        <v>0</v>
      </c>
    </row>
    <row r="37" spans="1:7" s="109" customFormat="1" ht="178.5" hidden="1" outlineLevel="1">
      <c r="A37" s="98" t="str">
        <f t="shared" si="5"/>
        <v>B.1.1.1.2.S.4</v>
      </c>
      <c r="B37" s="126" t="s">
        <v>209</v>
      </c>
      <c r="C37" s="154" t="s">
        <v>3281</v>
      </c>
      <c r="D37" s="128" t="s">
        <v>24</v>
      </c>
      <c r="E37" s="107">
        <v>3928</v>
      </c>
      <c r="F37" s="108"/>
      <c r="G37" s="108">
        <f t="shared" si="1"/>
        <v>0</v>
      </c>
    </row>
    <row r="38" spans="1:7" s="109" customFormat="1" ht="204" hidden="1" outlineLevel="1">
      <c r="A38" s="98" t="str">
        <f t="shared" si="5"/>
        <v>B.1.1.1.2.S.5</v>
      </c>
      <c r="B38" s="126" t="s">
        <v>213</v>
      </c>
      <c r="C38" s="154" t="s">
        <v>3282</v>
      </c>
      <c r="D38" s="128" t="s">
        <v>24</v>
      </c>
      <c r="E38" s="107">
        <v>697</v>
      </c>
      <c r="F38" s="108"/>
      <c r="G38" s="108">
        <f t="shared" si="1"/>
        <v>0</v>
      </c>
    </row>
    <row r="39" spans="1:7" s="109" customFormat="1" ht="89.25" hidden="1" outlineLevel="1">
      <c r="A39" s="98" t="str">
        <f t="shared" si="5"/>
        <v>B.1.1.1.2.S.6</v>
      </c>
      <c r="B39" s="126" t="s">
        <v>214</v>
      </c>
      <c r="C39" s="129" t="s">
        <v>199</v>
      </c>
      <c r="D39" s="128"/>
      <c r="E39" s="107"/>
      <c r="F39" s="108"/>
      <c r="G39" s="108"/>
    </row>
    <row r="40" spans="1:7" s="109" customFormat="1" ht="15" hidden="1" outlineLevel="1">
      <c r="A40" s="98" t="str">
        <f t="shared" si="5"/>
        <v>B.1.1.1.2.S.6.1</v>
      </c>
      <c r="B40" s="126" t="s">
        <v>319</v>
      </c>
      <c r="C40" s="115" t="s">
        <v>196</v>
      </c>
      <c r="D40" s="128" t="s">
        <v>24</v>
      </c>
      <c r="E40" s="107">
        <v>475</v>
      </c>
      <c r="F40" s="108"/>
      <c r="G40" s="108">
        <f aca="true" t="shared" si="8" ref="G40:G41">E40*F40</f>
        <v>0</v>
      </c>
    </row>
    <row r="41" spans="1:7" s="109" customFormat="1" ht="15" hidden="1" outlineLevel="1">
      <c r="A41" s="98" t="str">
        <f t="shared" si="5"/>
        <v>B.1.1.1.2.S.6.2</v>
      </c>
      <c r="B41" s="126" t="s">
        <v>320</v>
      </c>
      <c r="C41" s="115" t="s">
        <v>197</v>
      </c>
      <c r="D41" s="128" t="s">
        <v>24</v>
      </c>
      <c r="E41" s="107">
        <v>475</v>
      </c>
      <c r="F41" s="108"/>
      <c r="G41" s="108">
        <f t="shared" si="8"/>
        <v>0</v>
      </c>
    </row>
    <row r="42" spans="1:7" s="109" customFormat="1" ht="127.5" hidden="1" outlineLevel="1">
      <c r="A42" s="98" t="str">
        <f t="shared" si="5"/>
        <v>B.1.1.1.2.S.7</v>
      </c>
      <c r="B42" s="126" t="s">
        <v>215</v>
      </c>
      <c r="C42" s="129" t="s">
        <v>3537</v>
      </c>
      <c r="D42" s="128" t="s">
        <v>25</v>
      </c>
      <c r="E42" s="107">
        <v>125</v>
      </c>
      <c r="F42" s="108"/>
      <c r="G42" s="108">
        <f t="shared" si="1"/>
        <v>0</v>
      </c>
    </row>
    <row r="43" spans="1:7" s="109" customFormat="1" ht="51" hidden="1" outlineLevel="1">
      <c r="A43" s="98" t="str">
        <f t="shared" si="5"/>
        <v>B.1.1.1.2.S.8</v>
      </c>
      <c r="B43" s="126" t="s">
        <v>216</v>
      </c>
      <c r="C43" s="112" t="s">
        <v>2845</v>
      </c>
      <c r="D43" s="128" t="s">
        <v>24</v>
      </c>
      <c r="E43" s="107">
        <v>70</v>
      </c>
      <c r="F43" s="108"/>
      <c r="G43" s="108">
        <f t="shared" si="1"/>
        <v>0</v>
      </c>
    </row>
    <row r="44" spans="1:7" s="109" customFormat="1" ht="51" hidden="1" outlineLevel="1">
      <c r="A44" s="98" t="str">
        <f t="shared" si="5"/>
        <v>B.1.1.1.2.S.9</v>
      </c>
      <c r="B44" s="126" t="s">
        <v>217</v>
      </c>
      <c r="C44" s="127" t="s">
        <v>3137</v>
      </c>
      <c r="D44" s="128" t="s">
        <v>24</v>
      </c>
      <c r="E44" s="107">
        <v>180</v>
      </c>
      <c r="F44" s="108"/>
      <c r="G44" s="108">
        <f t="shared" si="1"/>
        <v>0</v>
      </c>
    </row>
    <row r="45" spans="1:7" s="109" customFormat="1" ht="114.75" hidden="1" outlineLevel="1">
      <c r="A45" s="98" t="str">
        <f t="shared" si="5"/>
        <v>B.1.1.1.2.S.10</v>
      </c>
      <c r="B45" s="126" t="s">
        <v>218</v>
      </c>
      <c r="C45" s="112" t="s">
        <v>2864</v>
      </c>
      <c r="D45" s="128" t="s">
        <v>25</v>
      </c>
      <c r="E45" s="107">
        <v>7800</v>
      </c>
      <c r="F45" s="108"/>
      <c r="G45" s="108">
        <f t="shared" si="1"/>
        <v>0</v>
      </c>
    </row>
    <row r="46" spans="1:7" s="109" customFormat="1" ht="63.75" hidden="1" outlineLevel="1">
      <c r="A46" s="98" t="str">
        <f t="shared" si="5"/>
        <v>B.1.1.1.2.S.11</v>
      </c>
      <c r="B46" s="126" t="s">
        <v>219</v>
      </c>
      <c r="C46" s="112" t="s">
        <v>2861</v>
      </c>
      <c r="D46" s="128" t="s">
        <v>24</v>
      </c>
      <c r="E46" s="107">
        <v>4</v>
      </c>
      <c r="F46" s="108"/>
      <c r="G46" s="108">
        <f t="shared" si="1"/>
        <v>0</v>
      </c>
    </row>
    <row r="47" spans="1:7" s="109" customFormat="1" ht="63.75" hidden="1" outlineLevel="1">
      <c r="A47" s="98" t="str">
        <f t="shared" si="5"/>
        <v>B.1.1.1.2.S.12</v>
      </c>
      <c r="B47" s="126" t="s">
        <v>220</v>
      </c>
      <c r="C47" s="127" t="s">
        <v>2862</v>
      </c>
      <c r="D47" s="128" t="s">
        <v>24</v>
      </c>
      <c r="E47" s="107">
        <v>15</v>
      </c>
      <c r="F47" s="108"/>
      <c r="G47" s="108">
        <f t="shared" si="1"/>
        <v>0</v>
      </c>
    </row>
    <row r="48" spans="1:7" s="109" customFormat="1" ht="89.25" hidden="1" outlineLevel="1">
      <c r="A48" s="98" t="str">
        <f t="shared" si="5"/>
        <v>B.1.1.1.2.S.13</v>
      </c>
      <c r="B48" s="126" t="s">
        <v>221</v>
      </c>
      <c r="C48" s="129" t="s">
        <v>3556</v>
      </c>
      <c r="D48" s="128"/>
      <c r="E48" s="130"/>
      <c r="F48" s="108"/>
      <c r="G48" s="108"/>
    </row>
    <row r="49" spans="1:7" s="109" customFormat="1" ht="15" hidden="1" outlineLevel="1">
      <c r="A49" s="98" t="str">
        <f t="shared" si="5"/>
        <v>B.1.1.1.2.S.13.1</v>
      </c>
      <c r="B49" s="126" t="s">
        <v>253</v>
      </c>
      <c r="C49" s="112" t="s">
        <v>177</v>
      </c>
      <c r="D49" s="128" t="s">
        <v>24</v>
      </c>
      <c r="E49" s="107">
        <v>3610</v>
      </c>
      <c r="F49" s="108"/>
      <c r="G49" s="108">
        <f t="shared" si="1"/>
        <v>0</v>
      </c>
    </row>
    <row r="50" spans="1:7" s="109" customFormat="1" ht="76.5" hidden="1" outlineLevel="1">
      <c r="A50" s="98" t="str">
        <f t="shared" si="5"/>
        <v>B.1.1.1.2.S.14</v>
      </c>
      <c r="B50" s="126" t="s">
        <v>222</v>
      </c>
      <c r="C50" s="112" t="s">
        <v>2896</v>
      </c>
      <c r="D50" s="128" t="s">
        <v>24</v>
      </c>
      <c r="E50" s="107">
        <v>27</v>
      </c>
      <c r="F50" s="108"/>
      <c r="G50" s="108">
        <f t="shared" si="1"/>
        <v>0</v>
      </c>
    </row>
    <row r="51" spans="1:7" s="109" customFormat="1" ht="114.75" hidden="1" outlineLevel="1">
      <c r="A51" s="98" t="str">
        <f t="shared" si="5"/>
        <v>B.1.1.1.2.S.15</v>
      </c>
      <c r="B51" s="126" t="s">
        <v>223</v>
      </c>
      <c r="C51" s="112" t="s">
        <v>3560</v>
      </c>
      <c r="D51" s="128"/>
      <c r="E51" s="130"/>
      <c r="F51" s="108"/>
      <c r="G51" s="108"/>
    </row>
    <row r="52" spans="1:7" s="109" customFormat="1" ht="15" hidden="1" outlineLevel="1">
      <c r="A52" s="98" t="str">
        <f t="shared" si="5"/>
        <v>B.1.1.1.2.S.15.1</v>
      </c>
      <c r="B52" s="126" t="s">
        <v>441</v>
      </c>
      <c r="C52" s="112" t="s">
        <v>170</v>
      </c>
      <c r="D52" s="128" t="s">
        <v>24</v>
      </c>
      <c r="E52" s="107">
        <v>1424</v>
      </c>
      <c r="F52" s="108"/>
      <c r="G52" s="108">
        <f t="shared" si="1"/>
        <v>0</v>
      </c>
    </row>
    <row r="53" spans="1:7" s="109" customFormat="1" ht="51" hidden="1" outlineLevel="1">
      <c r="A53" s="98" t="str">
        <f t="shared" si="5"/>
        <v>B.1.1.1.2.S.16</v>
      </c>
      <c r="B53" s="126" t="s">
        <v>224</v>
      </c>
      <c r="C53" s="129" t="s">
        <v>212</v>
      </c>
      <c r="D53" s="128" t="s">
        <v>25</v>
      </c>
      <c r="E53" s="107">
        <v>110</v>
      </c>
      <c r="F53" s="108"/>
      <c r="G53" s="108">
        <f t="shared" si="1"/>
        <v>0</v>
      </c>
    </row>
    <row r="54" spans="1:7" s="109" customFormat="1" ht="153" hidden="1" outlineLevel="1">
      <c r="A54" s="98" t="str">
        <f t="shared" si="5"/>
        <v>B.1.1.1.2.S.17</v>
      </c>
      <c r="B54" s="126" t="s">
        <v>225</v>
      </c>
      <c r="C54" s="129" t="s">
        <v>3283</v>
      </c>
      <c r="D54" s="128" t="s">
        <v>24</v>
      </c>
      <c r="E54" s="107">
        <v>9476</v>
      </c>
      <c r="F54" s="131"/>
      <c r="G54" s="108">
        <f t="shared" si="1"/>
        <v>0</v>
      </c>
    </row>
    <row r="55" spans="1:7" s="109" customFormat="1" ht="178.5" hidden="1" outlineLevel="1">
      <c r="A55" s="98" t="str">
        <f t="shared" si="5"/>
        <v>B.1.1.1.2.S.18</v>
      </c>
      <c r="B55" s="126" t="s">
        <v>259</v>
      </c>
      <c r="C55" s="154" t="s">
        <v>3129</v>
      </c>
      <c r="D55" s="128" t="s">
        <v>24</v>
      </c>
      <c r="E55" s="107">
        <v>1303</v>
      </c>
      <c r="F55" s="108"/>
      <c r="G55" s="108">
        <f t="shared" si="1"/>
        <v>0</v>
      </c>
    </row>
    <row r="56" spans="1:7" s="109" customFormat="1" ht="178.5" hidden="1" outlineLevel="1">
      <c r="A56" s="98" t="str">
        <f t="shared" si="5"/>
        <v>B.1.1.1.2.S.19</v>
      </c>
      <c r="B56" s="126" t="s">
        <v>332</v>
      </c>
      <c r="C56" s="154" t="s">
        <v>3130</v>
      </c>
      <c r="D56" s="128" t="s">
        <v>24</v>
      </c>
      <c r="E56" s="107">
        <v>2663</v>
      </c>
      <c r="F56" s="108"/>
      <c r="G56" s="108">
        <f t="shared" si="1"/>
        <v>0</v>
      </c>
    </row>
    <row r="57" spans="1:7" s="109" customFormat="1" ht="153" hidden="1" outlineLevel="1">
      <c r="A57" s="98" t="str">
        <f t="shared" si="5"/>
        <v>B.1.1.1.2.S.20</v>
      </c>
      <c r="B57" s="126" t="s">
        <v>333</v>
      </c>
      <c r="C57" s="154" t="s">
        <v>3092</v>
      </c>
      <c r="D57" s="128" t="s">
        <v>24</v>
      </c>
      <c r="E57" s="107">
        <v>549</v>
      </c>
      <c r="F57" s="108"/>
      <c r="G57" s="108">
        <f t="shared" si="1"/>
        <v>0</v>
      </c>
    </row>
    <row r="58" spans="1:7" s="109" customFormat="1" ht="114.75" hidden="1" outlineLevel="1">
      <c r="A58" s="98" t="str">
        <f t="shared" si="5"/>
        <v>B.1.1.1.2.S.21</v>
      </c>
      <c r="B58" s="126" t="s">
        <v>335</v>
      </c>
      <c r="C58" s="115" t="s">
        <v>3113</v>
      </c>
      <c r="D58" s="128" t="s">
        <v>24</v>
      </c>
      <c r="E58" s="107">
        <v>67</v>
      </c>
      <c r="F58" s="108"/>
      <c r="G58" s="108">
        <f t="shared" si="1"/>
        <v>0</v>
      </c>
    </row>
    <row r="59" spans="1:7" s="109" customFormat="1" ht="127.5" hidden="1" outlineLevel="1">
      <c r="A59" s="98" t="str">
        <f t="shared" si="5"/>
        <v>B.1.1.1.2.S.22</v>
      </c>
      <c r="B59" s="126" t="s">
        <v>371</v>
      </c>
      <c r="C59" s="154" t="s">
        <v>3131</v>
      </c>
      <c r="D59" s="128" t="s">
        <v>24</v>
      </c>
      <c r="E59" s="107">
        <v>269</v>
      </c>
      <c r="F59" s="108"/>
      <c r="G59" s="108">
        <f t="shared" si="1"/>
        <v>0</v>
      </c>
    </row>
    <row r="60" spans="1:7" s="109" customFormat="1" ht="63.75" hidden="1" outlineLevel="1">
      <c r="A60" s="98" t="str">
        <f>""&amp;$B$27&amp;"."&amp;B60&amp;""</f>
        <v>B.1.1.1.2.S.23</v>
      </c>
      <c r="B60" s="126" t="s">
        <v>372</v>
      </c>
      <c r="C60" s="161" t="s">
        <v>2865</v>
      </c>
      <c r="D60" s="128" t="s">
        <v>24</v>
      </c>
      <c r="E60" s="107">
        <v>324</v>
      </c>
      <c r="F60" s="108"/>
      <c r="G60" s="108">
        <f>E60*F60</f>
        <v>0</v>
      </c>
    </row>
    <row r="61" spans="1:7" s="109" customFormat="1" ht="76.5" hidden="1" outlineLevel="1">
      <c r="A61" s="98" t="str">
        <f aca="true" t="shared" si="9" ref="A61:A62">""&amp;$B$27&amp;"."&amp;B61&amp;""</f>
        <v>B.1.1.1.2.S.24</v>
      </c>
      <c r="B61" s="126" t="s">
        <v>1954</v>
      </c>
      <c r="C61" s="161" t="s">
        <v>2866</v>
      </c>
      <c r="D61" s="128" t="s">
        <v>24</v>
      </c>
      <c r="E61" s="107">
        <v>472</v>
      </c>
      <c r="F61" s="108"/>
      <c r="G61" s="108">
        <f aca="true" t="shared" si="10" ref="G61:G62">E61*F61</f>
        <v>0</v>
      </c>
    </row>
    <row r="62" spans="1:7" s="109" customFormat="1" ht="63.75" hidden="1" outlineLevel="1">
      <c r="A62" s="98" t="str">
        <f t="shared" si="9"/>
        <v>B.1.1.1.2.S.25</v>
      </c>
      <c r="B62" s="126" t="s">
        <v>1956</v>
      </c>
      <c r="C62" s="161" t="s">
        <v>3139</v>
      </c>
      <c r="D62" s="128" t="s">
        <v>24</v>
      </c>
      <c r="E62" s="107">
        <v>1125</v>
      </c>
      <c r="F62" s="108"/>
      <c r="G62" s="108">
        <f t="shared" si="10"/>
        <v>0</v>
      </c>
    </row>
    <row r="63" spans="1:7" s="109" customFormat="1" ht="76.5" hidden="1" outlineLevel="1">
      <c r="A63" s="98" t="str">
        <f t="shared" si="5"/>
        <v>B.1.1.1.2.S.26</v>
      </c>
      <c r="B63" s="126" t="s">
        <v>2082</v>
      </c>
      <c r="C63" s="161" t="s">
        <v>2867</v>
      </c>
      <c r="D63" s="128" t="s">
        <v>24</v>
      </c>
      <c r="E63" s="107">
        <v>946</v>
      </c>
      <c r="F63" s="108"/>
      <c r="G63" s="108">
        <f t="shared" si="1"/>
        <v>0</v>
      </c>
    </row>
    <row r="64" spans="1:7" s="109" customFormat="1" ht="114.75" hidden="1" outlineLevel="1">
      <c r="A64" s="98" t="str">
        <f t="shared" si="5"/>
        <v>B.1.1.1.2.S.27</v>
      </c>
      <c r="B64" s="126" t="s">
        <v>2083</v>
      </c>
      <c r="C64" s="267" t="s">
        <v>3558</v>
      </c>
      <c r="D64" s="128"/>
      <c r="E64" s="130"/>
      <c r="F64" s="108"/>
      <c r="G64" s="108"/>
    </row>
    <row r="65" spans="1:7" s="109" customFormat="1" ht="15" hidden="1" outlineLevel="1">
      <c r="A65" s="98" t="str">
        <f t="shared" si="5"/>
        <v>B.1.1.1.2.S.27.1</v>
      </c>
      <c r="B65" s="126" t="s">
        <v>2400</v>
      </c>
      <c r="C65" s="161" t="s">
        <v>177</v>
      </c>
      <c r="D65" s="128" t="s">
        <v>24</v>
      </c>
      <c r="E65" s="107">
        <v>1549</v>
      </c>
      <c r="F65" s="108"/>
      <c r="G65" s="108">
        <f aca="true" t="shared" si="11" ref="G65:G67">E65*F65</f>
        <v>0</v>
      </c>
    </row>
    <row r="66" spans="1:7" s="109" customFormat="1" ht="102" hidden="1" outlineLevel="1">
      <c r="A66" s="98" t="str">
        <f t="shared" si="5"/>
        <v>B.1.1.1.2.S.28</v>
      </c>
      <c r="B66" s="126" t="s">
        <v>2084</v>
      </c>
      <c r="C66" s="161" t="s">
        <v>3284</v>
      </c>
      <c r="D66" s="128" t="s">
        <v>90</v>
      </c>
      <c r="E66" s="107">
        <v>12</v>
      </c>
      <c r="F66" s="108"/>
      <c r="G66" s="108">
        <f t="shared" si="11"/>
        <v>0</v>
      </c>
    </row>
    <row r="67" spans="1:7" s="109" customFormat="1" ht="102" hidden="1" outlineLevel="1">
      <c r="A67" s="98" t="str">
        <f t="shared" si="5"/>
        <v>B.1.1.1.2.S.29</v>
      </c>
      <c r="B67" s="126" t="s">
        <v>2086</v>
      </c>
      <c r="C67" s="112" t="s">
        <v>3285</v>
      </c>
      <c r="D67" s="128" t="s">
        <v>22</v>
      </c>
      <c r="E67" s="107">
        <v>150</v>
      </c>
      <c r="F67" s="108"/>
      <c r="G67" s="108">
        <f t="shared" si="11"/>
        <v>0</v>
      </c>
    </row>
    <row r="68" spans="1:7" s="97" customFormat="1" ht="15" collapsed="1">
      <c r="A68" s="90" t="str">
        <f aca="true" t="shared" si="12" ref="A68">B68</f>
        <v>B.1.1.1.3</v>
      </c>
      <c r="B68" s="91" t="s">
        <v>2401</v>
      </c>
      <c r="C68" s="92" t="s">
        <v>19</v>
      </c>
      <c r="D68" s="93"/>
      <c r="E68" s="94"/>
      <c r="F68" s="95"/>
      <c r="G68" s="96"/>
    </row>
    <row r="69" spans="1:7" s="109" customFormat="1" ht="191.25" hidden="1" outlineLevel="1">
      <c r="A69" s="98" t="str">
        <f aca="true" t="shared" si="13" ref="A69:A97">""&amp;$B$68&amp;"."&amp;B69&amp;""</f>
        <v>B.1.1.1.3.S.1</v>
      </c>
      <c r="B69" s="126" t="s">
        <v>206</v>
      </c>
      <c r="C69" s="120" t="s">
        <v>3121</v>
      </c>
      <c r="D69" s="119"/>
      <c r="E69" s="132"/>
      <c r="F69" s="108"/>
      <c r="G69" s="108"/>
    </row>
    <row r="70" spans="1:7" s="109" customFormat="1" ht="25.5" hidden="1" outlineLevel="1">
      <c r="A70" s="98" t="str">
        <f t="shared" si="13"/>
        <v>B.1.1.1.3.S.1.1</v>
      </c>
      <c r="B70" s="126" t="s">
        <v>226</v>
      </c>
      <c r="C70" s="120" t="s">
        <v>453</v>
      </c>
      <c r="D70" s="119"/>
      <c r="E70" s="132"/>
      <c r="F70" s="108"/>
      <c r="G70" s="108"/>
    </row>
    <row r="71" spans="1:7" s="109" customFormat="1" ht="25.5" hidden="1" outlineLevel="1">
      <c r="A71" s="98" t="str">
        <f t="shared" si="13"/>
        <v>B.1.1.1.3.S.1.1.1</v>
      </c>
      <c r="B71" s="126" t="s">
        <v>237</v>
      </c>
      <c r="C71" s="112" t="s">
        <v>418</v>
      </c>
      <c r="D71" s="119" t="s">
        <v>90</v>
      </c>
      <c r="E71" s="107">
        <v>5</v>
      </c>
      <c r="F71" s="108"/>
      <c r="G71" s="108">
        <f aca="true" t="shared" si="14" ref="G71:G72">E71*F71</f>
        <v>0</v>
      </c>
    </row>
    <row r="72" spans="1:7" s="109" customFormat="1" ht="25.5" hidden="1" outlineLevel="1">
      <c r="A72" s="98" t="str">
        <f t="shared" si="13"/>
        <v>B.1.1.1.3.S.1.1.2</v>
      </c>
      <c r="B72" s="126" t="s">
        <v>238</v>
      </c>
      <c r="C72" s="112" t="s">
        <v>2402</v>
      </c>
      <c r="D72" s="119" t="s">
        <v>90</v>
      </c>
      <c r="E72" s="107">
        <v>11</v>
      </c>
      <c r="F72" s="108"/>
      <c r="G72" s="108">
        <f t="shared" si="14"/>
        <v>0</v>
      </c>
    </row>
    <row r="73" spans="1:7" s="109" customFormat="1" ht="102" hidden="1" outlineLevel="1">
      <c r="A73" s="98" t="str">
        <f t="shared" si="13"/>
        <v>B.1.1.1.3.S.2</v>
      </c>
      <c r="B73" s="126" t="s">
        <v>207</v>
      </c>
      <c r="C73" s="112" t="s">
        <v>3459</v>
      </c>
      <c r="D73" s="113"/>
      <c r="E73" s="107"/>
      <c r="F73" s="108"/>
      <c r="G73" s="108"/>
    </row>
    <row r="74" spans="1:7" s="109" customFormat="1" ht="15" hidden="1" outlineLevel="1">
      <c r="A74" s="98" t="str">
        <f t="shared" si="13"/>
        <v>B.1.1.1.3.S.2.1</v>
      </c>
      <c r="B74" s="126" t="s">
        <v>228</v>
      </c>
      <c r="C74" s="161" t="s">
        <v>3093</v>
      </c>
      <c r="D74" s="119" t="s">
        <v>90</v>
      </c>
      <c r="E74" s="107">
        <v>27</v>
      </c>
      <c r="F74" s="108"/>
      <c r="G74" s="108">
        <f aca="true" t="shared" si="15" ref="G74:G94">E74*F74</f>
        <v>0</v>
      </c>
    </row>
    <row r="75" spans="1:7" s="109" customFormat="1" ht="15" hidden="1" outlineLevel="1">
      <c r="A75" s="98" t="str">
        <f t="shared" si="13"/>
        <v>B.1.1.1.3.S.2.2</v>
      </c>
      <c r="B75" s="126" t="s">
        <v>261</v>
      </c>
      <c r="C75" s="161" t="s">
        <v>3094</v>
      </c>
      <c r="D75" s="119" t="s">
        <v>90</v>
      </c>
      <c r="E75" s="107">
        <v>9</v>
      </c>
      <c r="F75" s="108"/>
      <c r="G75" s="108">
        <f t="shared" si="15"/>
        <v>0</v>
      </c>
    </row>
    <row r="76" spans="1:7" s="109" customFormat="1" ht="15" hidden="1" outlineLevel="1">
      <c r="A76" s="98" t="str">
        <f t="shared" si="13"/>
        <v>B.1.1.1.3.S.2.3</v>
      </c>
      <c r="B76" s="126" t="s">
        <v>367</v>
      </c>
      <c r="C76" s="161" t="s">
        <v>3095</v>
      </c>
      <c r="D76" s="119" t="s">
        <v>90</v>
      </c>
      <c r="E76" s="107">
        <v>8</v>
      </c>
      <c r="F76" s="108"/>
      <c r="G76" s="108">
        <f t="shared" si="15"/>
        <v>0</v>
      </c>
    </row>
    <row r="77" spans="1:7" s="109" customFormat="1" ht="15" hidden="1" outlineLevel="1">
      <c r="A77" s="98" t="str">
        <f t="shared" si="13"/>
        <v>B.1.1.1.3.S.2.4</v>
      </c>
      <c r="B77" s="126" t="s">
        <v>400</v>
      </c>
      <c r="C77" s="161" t="s">
        <v>3096</v>
      </c>
      <c r="D77" s="119" t="s">
        <v>90</v>
      </c>
      <c r="E77" s="107">
        <v>14</v>
      </c>
      <c r="F77" s="108"/>
      <c r="G77" s="108">
        <f t="shared" si="15"/>
        <v>0</v>
      </c>
    </row>
    <row r="78" spans="1:7" s="109" customFormat="1" ht="38.25" hidden="1" outlineLevel="1">
      <c r="A78" s="98" t="str">
        <f t="shared" si="13"/>
        <v>B.1.1.1.3.S.3</v>
      </c>
      <c r="B78" s="126" t="s">
        <v>208</v>
      </c>
      <c r="C78" s="112" t="s">
        <v>3286</v>
      </c>
      <c r="D78" s="134" t="s">
        <v>24</v>
      </c>
      <c r="E78" s="107">
        <v>20</v>
      </c>
      <c r="F78" s="108"/>
      <c r="G78" s="108">
        <f>E78*F78</f>
        <v>0</v>
      </c>
    </row>
    <row r="79" spans="1:7" s="109" customFormat="1" ht="76.5" hidden="1" outlineLevel="1">
      <c r="A79" s="98" t="str">
        <f t="shared" si="13"/>
        <v>B.1.1.1.3.S.4</v>
      </c>
      <c r="B79" s="126" t="s">
        <v>209</v>
      </c>
      <c r="C79" s="127" t="s">
        <v>2897</v>
      </c>
      <c r="D79" s="134" t="s">
        <v>24</v>
      </c>
      <c r="E79" s="107">
        <v>58</v>
      </c>
      <c r="F79" s="108"/>
      <c r="G79" s="108">
        <f t="shared" si="15"/>
        <v>0</v>
      </c>
    </row>
    <row r="80" spans="1:7" s="109" customFormat="1" ht="76.5" hidden="1" outlineLevel="1">
      <c r="A80" s="98" t="str">
        <f t="shared" si="13"/>
        <v>B.1.1.1.3.S.5</v>
      </c>
      <c r="B80" s="126" t="s">
        <v>213</v>
      </c>
      <c r="C80" s="120" t="s">
        <v>169</v>
      </c>
      <c r="D80" s="119" t="s">
        <v>91</v>
      </c>
      <c r="E80" s="107">
        <v>8</v>
      </c>
      <c r="F80" s="108"/>
      <c r="G80" s="108">
        <f t="shared" si="15"/>
        <v>0</v>
      </c>
    </row>
    <row r="81" spans="1:7" s="109" customFormat="1" ht="153" hidden="1" outlineLevel="1">
      <c r="A81" s="98" t="str">
        <f t="shared" si="13"/>
        <v>B.1.1.1.3.S.6</v>
      </c>
      <c r="B81" s="126" t="s">
        <v>214</v>
      </c>
      <c r="C81" s="127" t="s">
        <v>3550</v>
      </c>
      <c r="D81" s="135" t="s">
        <v>25</v>
      </c>
      <c r="E81" s="107">
        <v>20</v>
      </c>
      <c r="F81" s="108"/>
      <c r="G81" s="108">
        <f t="shared" si="15"/>
        <v>0</v>
      </c>
    </row>
    <row r="82" spans="1:7" s="109" customFormat="1" ht="89.25" hidden="1" outlineLevel="1">
      <c r="A82" s="98" t="str">
        <f t="shared" si="13"/>
        <v>B.1.1.1.3.S.7</v>
      </c>
      <c r="B82" s="126" t="s">
        <v>215</v>
      </c>
      <c r="C82" s="127" t="s">
        <v>2898</v>
      </c>
      <c r="D82" s="135" t="s">
        <v>25</v>
      </c>
      <c r="E82" s="107">
        <v>37</v>
      </c>
      <c r="F82" s="108"/>
      <c r="G82" s="108">
        <f t="shared" si="15"/>
        <v>0</v>
      </c>
    </row>
    <row r="83" spans="1:7" s="109" customFormat="1" ht="89.25" hidden="1" outlineLevel="1">
      <c r="A83" s="98" t="str">
        <f t="shared" si="13"/>
        <v>B.1.1.1.3.S.8</v>
      </c>
      <c r="B83" s="126" t="s">
        <v>216</v>
      </c>
      <c r="C83" s="127" t="s">
        <v>3541</v>
      </c>
      <c r="D83" s="113"/>
      <c r="E83" s="107"/>
      <c r="F83" s="108"/>
      <c r="G83" s="108"/>
    </row>
    <row r="84" spans="1:7" s="109" customFormat="1" ht="15" hidden="1" outlineLevel="1">
      <c r="A84" s="98" t="str">
        <f t="shared" si="13"/>
        <v>B.1.1.1.3.S.8.1</v>
      </c>
      <c r="B84" s="126" t="s">
        <v>250</v>
      </c>
      <c r="C84" s="133" t="s">
        <v>3543</v>
      </c>
      <c r="D84" s="113" t="s">
        <v>22</v>
      </c>
      <c r="E84" s="107">
        <v>668</v>
      </c>
      <c r="F84" s="108"/>
      <c r="G84" s="108">
        <f t="shared" si="15"/>
        <v>0</v>
      </c>
    </row>
    <row r="85" spans="1:7" s="109" customFormat="1" ht="15" hidden="1" outlineLevel="1">
      <c r="A85" s="98" t="str">
        <f t="shared" si="13"/>
        <v>B.1.1.1.3.S.8.2</v>
      </c>
      <c r="B85" s="126" t="s">
        <v>251</v>
      </c>
      <c r="C85" s="133" t="s">
        <v>3544</v>
      </c>
      <c r="D85" s="113" t="s">
        <v>22</v>
      </c>
      <c r="E85" s="107">
        <v>12</v>
      </c>
      <c r="F85" s="108"/>
      <c r="G85" s="108">
        <f t="shared" si="15"/>
        <v>0</v>
      </c>
    </row>
    <row r="86" spans="1:7" s="109" customFormat="1" ht="89.25" hidden="1" outlineLevel="1">
      <c r="A86" s="98" t="str">
        <f t="shared" si="13"/>
        <v>B.1.1.1.3.S.9</v>
      </c>
      <c r="B86" s="126" t="s">
        <v>217</v>
      </c>
      <c r="C86" s="127" t="s">
        <v>2899</v>
      </c>
      <c r="D86" s="113"/>
      <c r="E86" s="107"/>
      <c r="F86" s="108"/>
      <c r="G86" s="108"/>
    </row>
    <row r="87" spans="1:7" s="654" customFormat="1" ht="15" hidden="1" outlineLevel="1">
      <c r="A87" s="98" t="str">
        <f t="shared" si="13"/>
        <v>B.1.1.1.3.S.9.1</v>
      </c>
      <c r="B87" s="126" t="s">
        <v>309</v>
      </c>
      <c r="C87" s="653" t="s">
        <v>3547</v>
      </c>
      <c r="D87" s="113" t="s">
        <v>22</v>
      </c>
      <c r="E87" s="107">
        <v>26</v>
      </c>
      <c r="F87" s="108"/>
      <c r="G87" s="108">
        <f t="shared" si="15"/>
        <v>0</v>
      </c>
    </row>
    <row r="88" spans="1:7" s="654" customFormat="1" ht="15" hidden="1" outlineLevel="1">
      <c r="A88" s="98" t="str">
        <f t="shared" si="13"/>
        <v>B.1.1.1.3.S.9.2</v>
      </c>
      <c r="B88" s="126" t="s">
        <v>310</v>
      </c>
      <c r="C88" s="653" t="s">
        <v>3548</v>
      </c>
      <c r="D88" s="113" t="s">
        <v>22</v>
      </c>
      <c r="E88" s="107">
        <v>26</v>
      </c>
      <c r="F88" s="108"/>
      <c r="G88" s="108">
        <f t="shared" si="15"/>
        <v>0</v>
      </c>
    </row>
    <row r="89" spans="1:7" s="654" customFormat="1" ht="15" hidden="1" outlineLevel="1">
      <c r="A89" s="98" t="str">
        <f t="shared" si="13"/>
        <v>B.1.1.1.3.S.9.3</v>
      </c>
      <c r="B89" s="126" t="s">
        <v>311</v>
      </c>
      <c r="C89" s="653" t="s">
        <v>3549</v>
      </c>
      <c r="D89" s="113" t="s">
        <v>22</v>
      </c>
      <c r="E89" s="107">
        <v>26</v>
      </c>
      <c r="F89" s="108"/>
      <c r="G89" s="108">
        <f t="shared" si="15"/>
        <v>0</v>
      </c>
    </row>
    <row r="90" spans="1:7" s="109" customFormat="1" ht="63.75" hidden="1" outlineLevel="1">
      <c r="A90" s="98" t="str">
        <f t="shared" si="13"/>
        <v>B.1.1.1.3.S.10</v>
      </c>
      <c r="B90" s="126" t="s">
        <v>218</v>
      </c>
      <c r="C90" s="120" t="s">
        <v>3566</v>
      </c>
      <c r="D90" s="113" t="s">
        <v>22</v>
      </c>
      <c r="E90" s="107">
        <v>9</v>
      </c>
      <c r="F90" s="108"/>
      <c r="G90" s="108">
        <f t="shared" si="15"/>
        <v>0</v>
      </c>
    </row>
    <row r="91" spans="1:7" s="109" customFormat="1" ht="204" hidden="1" outlineLevel="1">
      <c r="A91" s="98" t="str">
        <f t="shared" si="13"/>
        <v>B.1.1.1.3.S.11</v>
      </c>
      <c r="B91" s="126" t="s">
        <v>219</v>
      </c>
      <c r="C91" s="120" t="s">
        <v>264</v>
      </c>
      <c r="D91" s="136"/>
      <c r="E91" s="107"/>
      <c r="F91" s="108"/>
      <c r="G91" s="108"/>
    </row>
    <row r="92" spans="1:7" s="109" customFormat="1" ht="15" hidden="1" outlineLevel="1">
      <c r="A92" s="98" t="str">
        <f t="shared" si="13"/>
        <v>B.1.1.1.3.S.11.1</v>
      </c>
      <c r="B92" s="126" t="s">
        <v>298</v>
      </c>
      <c r="C92" s="120" t="s">
        <v>166</v>
      </c>
      <c r="D92" s="123" t="s">
        <v>24</v>
      </c>
      <c r="E92" s="107">
        <v>8</v>
      </c>
      <c r="F92" s="108"/>
      <c r="G92" s="108">
        <f t="shared" si="15"/>
        <v>0</v>
      </c>
    </row>
    <row r="93" spans="1:7" s="109" customFormat="1" ht="25.5" hidden="1" outlineLevel="1">
      <c r="A93" s="98" t="str">
        <f t="shared" si="13"/>
        <v>B.1.1.1.3.S.11.2</v>
      </c>
      <c r="B93" s="126" t="s">
        <v>299</v>
      </c>
      <c r="C93" s="120" t="s">
        <v>167</v>
      </c>
      <c r="D93" s="123" t="s">
        <v>24</v>
      </c>
      <c r="E93" s="107">
        <v>12</v>
      </c>
      <c r="F93" s="108"/>
      <c r="G93" s="108">
        <f t="shared" si="15"/>
        <v>0</v>
      </c>
    </row>
    <row r="94" spans="1:7" s="109" customFormat="1" ht="25.5" hidden="1" outlineLevel="1">
      <c r="A94" s="98" t="str">
        <f t="shared" si="13"/>
        <v>B.1.1.1.3.S.11.3</v>
      </c>
      <c r="B94" s="126" t="s">
        <v>387</v>
      </c>
      <c r="C94" s="120" t="s">
        <v>204</v>
      </c>
      <c r="D94" s="123" t="s">
        <v>24</v>
      </c>
      <c r="E94" s="107">
        <v>3</v>
      </c>
      <c r="F94" s="108"/>
      <c r="G94" s="108">
        <f t="shared" si="15"/>
        <v>0</v>
      </c>
    </row>
    <row r="95" spans="1:7" s="109" customFormat="1" ht="242.25" hidden="1" outlineLevel="1">
      <c r="A95" s="98" t="str">
        <f t="shared" si="13"/>
        <v>B.1.1.1.3.S.12</v>
      </c>
      <c r="B95" s="126" t="s">
        <v>220</v>
      </c>
      <c r="C95" s="269" t="s">
        <v>3287</v>
      </c>
      <c r="D95" s="119"/>
      <c r="E95" s="132"/>
      <c r="F95" s="108"/>
      <c r="G95" s="108"/>
    </row>
    <row r="96" spans="1:7" s="109" customFormat="1" ht="15" hidden="1" outlineLevel="1">
      <c r="A96" s="98" t="str">
        <f t="shared" si="13"/>
        <v>B.1.1.1.3.S.12.1</v>
      </c>
      <c r="B96" s="126" t="s">
        <v>300</v>
      </c>
      <c r="C96" s="269" t="s">
        <v>2409</v>
      </c>
      <c r="D96" s="119"/>
      <c r="E96" s="132"/>
      <c r="F96" s="108"/>
      <c r="G96" s="108"/>
    </row>
    <row r="97" spans="1:7" s="109" customFormat="1" ht="40.5" hidden="1" outlineLevel="1">
      <c r="A97" s="98" t="str">
        <f t="shared" si="13"/>
        <v>B.1.1.1.3.S.12.1.1</v>
      </c>
      <c r="B97" s="126" t="s">
        <v>2403</v>
      </c>
      <c r="C97" s="161" t="s">
        <v>2756</v>
      </c>
      <c r="D97" s="119" t="s">
        <v>90</v>
      </c>
      <c r="E97" s="107">
        <v>2</v>
      </c>
      <c r="F97" s="108"/>
      <c r="G97" s="108">
        <f aca="true" t="shared" si="16" ref="G97">E97*F97</f>
        <v>0</v>
      </c>
    </row>
    <row r="98" spans="1:7" s="109" customFormat="1" ht="242.25" hidden="1" outlineLevel="1">
      <c r="A98" s="98" t="str">
        <f>""&amp;$B$68&amp;"."&amp;B98&amp;""</f>
        <v>B.1.1.1.3.S.13</v>
      </c>
      <c r="B98" s="126" t="s">
        <v>221</v>
      </c>
      <c r="C98" s="269" t="s">
        <v>3288</v>
      </c>
      <c r="D98" s="119"/>
      <c r="E98" s="132"/>
      <c r="F98" s="108"/>
      <c r="G98" s="108"/>
    </row>
    <row r="99" spans="1:7" s="109" customFormat="1" ht="25.5" hidden="1" outlineLevel="1">
      <c r="A99" s="98" t="str">
        <f aca="true" t="shared" si="17" ref="A99:A124">""&amp;$B$68&amp;"."&amp;B99&amp;""</f>
        <v>B.1.1.1.3.S.13.1</v>
      </c>
      <c r="B99" s="126" t="s">
        <v>253</v>
      </c>
      <c r="C99" s="269" t="s">
        <v>2404</v>
      </c>
      <c r="D99" s="119"/>
      <c r="E99" s="132"/>
      <c r="F99" s="108"/>
      <c r="G99" s="108"/>
    </row>
    <row r="100" spans="1:7" s="109" customFormat="1" ht="38.25" hidden="1" outlineLevel="1">
      <c r="A100" s="98" t="str">
        <f t="shared" si="17"/>
        <v>B.1.1.1.3.S.13.1.1</v>
      </c>
      <c r="B100" s="126" t="s">
        <v>2405</v>
      </c>
      <c r="C100" s="161" t="s">
        <v>2406</v>
      </c>
      <c r="D100" s="119" t="s">
        <v>90</v>
      </c>
      <c r="E100" s="107">
        <v>1</v>
      </c>
      <c r="F100" s="108"/>
      <c r="G100" s="108">
        <f aca="true" t="shared" si="18" ref="G100:G101">E100*F100</f>
        <v>0</v>
      </c>
    </row>
    <row r="101" spans="1:7" s="109" customFormat="1" ht="38.25" hidden="1" outlineLevel="1">
      <c r="A101" s="98" t="str">
        <f t="shared" si="17"/>
        <v>B.1.1.1.3.S.13.1.2</v>
      </c>
      <c r="B101" s="126" t="s">
        <v>2407</v>
      </c>
      <c r="C101" s="161" t="s">
        <v>2408</v>
      </c>
      <c r="D101" s="119" t="s">
        <v>90</v>
      </c>
      <c r="E101" s="107">
        <v>13</v>
      </c>
      <c r="F101" s="108"/>
      <c r="G101" s="108">
        <f t="shared" si="18"/>
        <v>0</v>
      </c>
    </row>
    <row r="102" spans="1:7" s="109" customFormat="1" ht="242.25" hidden="1" outlineLevel="1">
      <c r="A102" s="98" t="str">
        <f t="shared" si="17"/>
        <v>B.1.1.1.3.S.14</v>
      </c>
      <c r="B102" s="126" t="s">
        <v>222</v>
      </c>
      <c r="C102" s="269" t="s">
        <v>3294</v>
      </c>
      <c r="D102" s="119"/>
      <c r="E102" s="107"/>
      <c r="F102" s="108"/>
      <c r="G102" s="108"/>
    </row>
    <row r="103" spans="1:7" s="109" customFormat="1" ht="15" hidden="1" outlineLevel="1">
      <c r="A103" s="98" t="str">
        <f t="shared" si="17"/>
        <v>B.1.1.1.3.S.14.1</v>
      </c>
      <c r="B103" s="126" t="s">
        <v>406</v>
      </c>
      <c r="C103" s="269" t="s">
        <v>2409</v>
      </c>
      <c r="D103" s="119"/>
      <c r="E103" s="107"/>
      <c r="F103" s="108"/>
      <c r="G103" s="108"/>
    </row>
    <row r="104" spans="1:7" s="109" customFormat="1" ht="15" hidden="1" outlineLevel="1">
      <c r="A104" s="98" t="str">
        <f t="shared" si="17"/>
        <v>B.1.1.1.3.S.14.1.1</v>
      </c>
      <c r="B104" s="126" t="s">
        <v>1109</v>
      </c>
      <c r="C104" s="269" t="s">
        <v>3290</v>
      </c>
      <c r="D104" s="119" t="s">
        <v>90</v>
      </c>
      <c r="E104" s="107">
        <v>2</v>
      </c>
      <c r="F104" s="108"/>
      <c r="G104" s="108">
        <f aca="true" t="shared" si="19" ref="G104:G105">E104*F104</f>
        <v>0</v>
      </c>
    </row>
    <row r="105" spans="1:7" s="109" customFormat="1" ht="15" hidden="1" outlineLevel="1">
      <c r="A105" s="98" t="str">
        <f t="shared" si="17"/>
        <v>B.1.1.1.3.S.14.1.2</v>
      </c>
      <c r="B105" s="126" t="s">
        <v>2410</v>
      </c>
      <c r="C105" s="269" t="s">
        <v>3289</v>
      </c>
      <c r="D105" s="119" t="s">
        <v>90</v>
      </c>
      <c r="E105" s="107">
        <v>1</v>
      </c>
      <c r="F105" s="108"/>
      <c r="G105" s="108">
        <f t="shared" si="19"/>
        <v>0</v>
      </c>
    </row>
    <row r="106" spans="1:7" s="109" customFormat="1" ht="242.25" hidden="1" outlineLevel="1">
      <c r="A106" s="98" t="str">
        <f t="shared" si="17"/>
        <v>B.1.1.1.3.S.15</v>
      </c>
      <c r="B106" s="126" t="s">
        <v>223</v>
      </c>
      <c r="C106" s="269" t="s">
        <v>3295</v>
      </c>
      <c r="D106" s="119"/>
      <c r="E106" s="107"/>
      <c r="F106" s="108"/>
      <c r="G106" s="108"/>
    </row>
    <row r="107" spans="1:7" s="109" customFormat="1" ht="15" hidden="1" outlineLevel="1">
      <c r="A107" s="98" t="str">
        <f t="shared" si="17"/>
        <v>B.1.1.1.3.S.15.1</v>
      </c>
      <c r="B107" s="126" t="s">
        <v>441</v>
      </c>
      <c r="C107" s="269" t="s">
        <v>2409</v>
      </c>
      <c r="D107" s="119"/>
      <c r="E107" s="107"/>
      <c r="F107" s="108"/>
      <c r="G107" s="108"/>
    </row>
    <row r="108" spans="1:7" s="109" customFormat="1" ht="15" hidden="1" outlineLevel="1">
      <c r="A108" s="98" t="str">
        <f t="shared" si="17"/>
        <v>B.1.1.1.3.S.15.1.1</v>
      </c>
      <c r="B108" s="126" t="s">
        <v>2411</v>
      </c>
      <c r="C108" s="269" t="s">
        <v>3290</v>
      </c>
      <c r="D108" s="119" t="s">
        <v>90</v>
      </c>
      <c r="E108" s="107">
        <v>3</v>
      </c>
      <c r="F108" s="108"/>
      <c r="G108" s="108">
        <f aca="true" t="shared" si="20" ref="G108:G111">E108*F108</f>
        <v>0</v>
      </c>
    </row>
    <row r="109" spans="1:7" s="109" customFormat="1" ht="15" hidden="1" outlineLevel="1">
      <c r="A109" s="98" t="str">
        <f t="shared" si="17"/>
        <v>B.1.1.1.3.S.15.1.2</v>
      </c>
      <c r="B109" s="126" t="s">
        <v>2412</v>
      </c>
      <c r="C109" s="269" t="s">
        <v>3291</v>
      </c>
      <c r="D109" s="119" t="s">
        <v>90</v>
      </c>
      <c r="E109" s="107">
        <v>1</v>
      </c>
      <c r="F109" s="108"/>
      <c r="G109" s="108">
        <f t="shared" si="20"/>
        <v>0</v>
      </c>
    </row>
    <row r="110" spans="1:7" s="109" customFormat="1" ht="15" hidden="1" outlineLevel="1">
      <c r="A110" s="98" t="str">
        <f t="shared" si="17"/>
        <v>B.1.1.1.3.S.15.1.3</v>
      </c>
      <c r="B110" s="126" t="s">
        <v>2413</v>
      </c>
      <c r="C110" s="269" t="s">
        <v>3292</v>
      </c>
      <c r="D110" s="119" t="s">
        <v>90</v>
      </c>
      <c r="E110" s="107">
        <v>1</v>
      </c>
      <c r="F110" s="108"/>
      <c r="G110" s="108">
        <f t="shared" si="20"/>
        <v>0</v>
      </c>
    </row>
    <row r="111" spans="1:7" s="109" customFormat="1" ht="15" hidden="1" outlineLevel="1">
      <c r="A111" s="98" t="str">
        <f t="shared" si="17"/>
        <v>B.1.1.1.3.S.15.1.4</v>
      </c>
      <c r="B111" s="126" t="s">
        <v>2414</v>
      </c>
      <c r="C111" s="269" t="s">
        <v>3293</v>
      </c>
      <c r="D111" s="119" t="s">
        <v>90</v>
      </c>
      <c r="E111" s="107">
        <v>1</v>
      </c>
      <c r="F111" s="108"/>
      <c r="G111" s="108">
        <f t="shared" si="20"/>
        <v>0</v>
      </c>
    </row>
    <row r="112" spans="1:7" s="109" customFormat="1" ht="63.75" hidden="1" outlineLevel="1">
      <c r="A112" s="98" t="str">
        <f t="shared" si="17"/>
        <v>B.1.1.1.3.S.16</v>
      </c>
      <c r="B112" s="126" t="s">
        <v>224</v>
      </c>
      <c r="C112" s="269" t="s">
        <v>2900</v>
      </c>
      <c r="D112" s="134" t="s">
        <v>24</v>
      </c>
      <c r="E112" s="107">
        <v>18</v>
      </c>
      <c r="F112" s="108"/>
      <c r="G112" s="108">
        <f>E112*F112</f>
        <v>0</v>
      </c>
    </row>
    <row r="113" spans="1:7" s="109" customFormat="1" ht="78.75" hidden="1" outlineLevel="1">
      <c r="A113" s="98" t="str">
        <f t="shared" si="17"/>
        <v>B.1.1.1.3.S.17</v>
      </c>
      <c r="B113" s="126" t="s">
        <v>225</v>
      </c>
      <c r="C113" s="127" t="s">
        <v>3297</v>
      </c>
      <c r="D113" s="135" t="s">
        <v>90</v>
      </c>
      <c r="E113" s="107">
        <v>10</v>
      </c>
      <c r="F113" s="108"/>
      <c r="G113" s="108">
        <f>E113*F113</f>
        <v>0</v>
      </c>
    </row>
    <row r="114" spans="1:7" s="109" customFormat="1" ht="63.75" hidden="1" outlineLevel="1">
      <c r="A114" s="98" t="str">
        <f t="shared" si="17"/>
        <v>B.1.1.1.3.S.18</v>
      </c>
      <c r="B114" s="126" t="s">
        <v>259</v>
      </c>
      <c r="C114" s="269" t="s">
        <v>3567</v>
      </c>
      <c r="D114" s="113" t="s">
        <v>90</v>
      </c>
      <c r="E114" s="107">
        <v>14</v>
      </c>
      <c r="F114" s="108"/>
      <c r="G114" s="108">
        <f aca="true" t="shared" si="21" ref="G114:G119">E114*F114</f>
        <v>0</v>
      </c>
    </row>
    <row r="115" spans="1:7" s="109" customFormat="1" ht="78.75" hidden="1" outlineLevel="1">
      <c r="A115" s="98" t="str">
        <f t="shared" si="17"/>
        <v>B.1.1.1.3.S.19</v>
      </c>
      <c r="B115" s="126" t="s">
        <v>332</v>
      </c>
      <c r="C115" s="269" t="s">
        <v>3298</v>
      </c>
      <c r="D115" s="113" t="s">
        <v>22</v>
      </c>
      <c r="E115" s="107">
        <v>50</v>
      </c>
      <c r="F115" s="108"/>
      <c r="G115" s="108">
        <f t="shared" si="21"/>
        <v>0</v>
      </c>
    </row>
    <row r="116" spans="1:7" s="109" customFormat="1" ht="51" hidden="1" outlineLevel="1">
      <c r="A116" s="98" t="str">
        <f t="shared" si="17"/>
        <v>B.1.1.1.3.S.20</v>
      </c>
      <c r="B116" s="126" t="s">
        <v>333</v>
      </c>
      <c r="C116" s="269" t="s">
        <v>3299</v>
      </c>
      <c r="D116" s="113" t="s">
        <v>22</v>
      </c>
      <c r="E116" s="107">
        <v>113</v>
      </c>
      <c r="F116" s="108"/>
      <c r="G116" s="108">
        <f t="shared" si="21"/>
        <v>0</v>
      </c>
    </row>
    <row r="117" spans="1:7" s="109" customFormat="1" ht="91.5" hidden="1" outlineLevel="1">
      <c r="A117" s="98" t="str">
        <f t="shared" si="17"/>
        <v>B.1.1.1.3.S.21</v>
      </c>
      <c r="B117" s="126" t="s">
        <v>335</v>
      </c>
      <c r="C117" s="269" t="s">
        <v>3301</v>
      </c>
      <c r="D117" s="113" t="s">
        <v>90</v>
      </c>
      <c r="E117" s="107">
        <v>12</v>
      </c>
      <c r="F117" s="108"/>
      <c r="G117" s="108">
        <f t="shared" si="21"/>
        <v>0</v>
      </c>
    </row>
    <row r="118" spans="1:7" s="109" customFormat="1" ht="91.5" hidden="1" outlineLevel="1">
      <c r="A118" s="98" t="str">
        <f t="shared" si="17"/>
        <v>B.1.1.1.3.S.22</v>
      </c>
      <c r="B118" s="126" t="s">
        <v>371</v>
      </c>
      <c r="C118" s="269" t="s">
        <v>3300</v>
      </c>
      <c r="D118" s="113" t="s">
        <v>90</v>
      </c>
      <c r="E118" s="107">
        <v>12</v>
      </c>
      <c r="F118" s="108"/>
      <c r="G118" s="108">
        <f t="shared" si="21"/>
        <v>0</v>
      </c>
    </row>
    <row r="119" spans="1:7" s="109" customFormat="1" ht="114.75" hidden="1" outlineLevel="1">
      <c r="A119" s="98" t="str">
        <f t="shared" si="17"/>
        <v>B.1.1.1.3.S.23</v>
      </c>
      <c r="B119" s="126" t="s">
        <v>372</v>
      </c>
      <c r="C119" s="269" t="s">
        <v>3302</v>
      </c>
      <c r="D119" s="113" t="s">
        <v>91</v>
      </c>
      <c r="E119" s="107">
        <v>1</v>
      </c>
      <c r="F119" s="108"/>
      <c r="G119" s="108">
        <f t="shared" si="21"/>
        <v>0</v>
      </c>
    </row>
    <row r="120" spans="1:7" s="109" customFormat="1" ht="280.5" hidden="1" outlineLevel="1">
      <c r="A120" s="98" t="str">
        <f t="shared" si="17"/>
        <v>B.1.1.1.3.S.24</v>
      </c>
      <c r="B120" s="126" t="s">
        <v>1954</v>
      </c>
      <c r="C120" s="269" t="s">
        <v>3303</v>
      </c>
      <c r="D120" s="119"/>
      <c r="E120" s="132"/>
      <c r="F120" s="108"/>
      <c r="G120" s="108"/>
    </row>
    <row r="121" spans="1:7" s="109" customFormat="1" ht="15" hidden="1" outlineLevel="1">
      <c r="A121" s="98" t="str">
        <f t="shared" si="17"/>
        <v>B.1.1.1.3.S.24.1</v>
      </c>
      <c r="B121" s="126" t="s">
        <v>2415</v>
      </c>
      <c r="C121" s="269" t="s">
        <v>3304</v>
      </c>
      <c r="D121" s="119"/>
      <c r="E121" s="132"/>
      <c r="F121" s="108"/>
      <c r="G121" s="108"/>
    </row>
    <row r="122" spans="1:7" s="109" customFormat="1" ht="38.25" hidden="1" outlineLevel="1">
      <c r="A122" s="98" t="str">
        <f t="shared" si="17"/>
        <v>B.1.1.1.3.S.24.1.1</v>
      </c>
      <c r="B122" s="126" t="s">
        <v>2416</v>
      </c>
      <c r="C122" s="161" t="s">
        <v>2417</v>
      </c>
      <c r="D122" s="119" t="s">
        <v>90</v>
      </c>
      <c r="E122" s="107">
        <v>1</v>
      </c>
      <c r="F122" s="108"/>
      <c r="G122" s="108">
        <f aca="true" t="shared" si="22" ref="G122:G124">E122*F122</f>
        <v>0</v>
      </c>
    </row>
    <row r="123" spans="1:7" s="109" customFormat="1" ht="63.75" hidden="1" outlineLevel="1">
      <c r="A123" s="98" t="str">
        <f t="shared" si="17"/>
        <v>B.1.1.1.3.S.25</v>
      </c>
      <c r="B123" s="126" t="s">
        <v>1956</v>
      </c>
      <c r="C123" s="161" t="s">
        <v>2901</v>
      </c>
      <c r="D123" s="119" t="s">
        <v>90</v>
      </c>
      <c r="E123" s="107">
        <v>20</v>
      </c>
      <c r="F123" s="108"/>
      <c r="G123" s="108">
        <f t="shared" si="22"/>
        <v>0</v>
      </c>
    </row>
    <row r="124" spans="1:7" s="109" customFormat="1" ht="76.5" hidden="1" outlineLevel="1">
      <c r="A124" s="98" t="str">
        <f t="shared" si="17"/>
        <v>B.1.1.1.3.S.26</v>
      </c>
      <c r="B124" s="126" t="s">
        <v>2082</v>
      </c>
      <c r="C124" s="161" t="s">
        <v>2418</v>
      </c>
      <c r="D124" s="134" t="s">
        <v>24</v>
      </c>
      <c r="E124" s="107">
        <v>12</v>
      </c>
      <c r="F124" s="108"/>
      <c r="G124" s="108">
        <f t="shared" si="22"/>
        <v>0</v>
      </c>
    </row>
    <row r="125" spans="1:7" s="97" customFormat="1" ht="15" collapsed="1">
      <c r="A125" s="90" t="str">
        <f aca="true" t="shared" si="23" ref="A125">B125</f>
        <v>B.1.1.1.4</v>
      </c>
      <c r="B125" s="91" t="s">
        <v>2419</v>
      </c>
      <c r="C125" s="92" t="s">
        <v>20</v>
      </c>
      <c r="D125" s="93"/>
      <c r="E125" s="124"/>
      <c r="F125" s="125"/>
      <c r="G125" s="96"/>
    </row>
    <row r="126" spans="1:7" s="109" customFormat="1" ht="153" hidden="1" outlineLevel="1">
      <c r="A126" s="98" t="str">
        <f>""&amp;$B$125&amp;"."&amp;B126&amp;""</f>
        <v>B.1.1.1.4.S.1</v>
      </c>
      <c r="B126" s="126" t="s">
        <v>206</v>
      </c>
      <c r="C126" s="112" t="s">
        <v>3140</v>
      </c>
      <c r="D126" s="128"/>
      <c r="E126" s="107"/>
      <c r="F126" s="108"/>
      <c r="G126" s="108"/>
    </row>
    <row r="127" spans="1:7" s="109" customFormat="1" ht="15" hidden="1" outlineLevel="1">
      <c r="A127" s="98" t="str">
        <f aca="true" t="shared" si="24" ref="A127:A133">""&amp;$B$125&amp;"."&amp;B127&amp;""</f>
        <v>B.1.1.1.4.S.1.1</v>
      </c>
      <c r="B127" s="126" t="s">
        <v>226</v>
      </c>
      <c r="C127" s="112" t="s">
        <v>395</v>
      </c>
      <c r="D127" s="128"/>
      <c r="E127" s="107"/>
      <c r="F127" s="108"/>
      <c r="G127" s="108"/>
    </row>
    <row r="128" spans="1:7" s="109" customFormat="1" ht="15" hidden="1" outlineLevel="1">
      <c r="A128" s="98" t="str">
        <f t="shared" si="24"/>
        <v>B.1.1.1.4.S.1.1.2</v>
      </c>
      <c r="B128" s="126" t="s">
        <v>238</v>
      </c>
      <c r="C128" s="138" t="s">
        <v>842</v>
      </c>
      <c r="D128" s="128" t="s">
        <v>25</v>
      </c>
      <c r="E128" s="107">
        <v>3008</v>
      </c>
      <c r="F128" s="108"/>
      <c r="G128" s="108">
        <f aca="true" t="shared" si="25" ref="G128:G129">E128*F128</f>
        <v>0</v>
      </c>
    </row>
    <row r="129" spans="1:7" s="109" customFormat="1" ht="15" hidden="1" outlineLevel="1">
      <c r="A129" s="98" t="str">
        <f t="shared" si="24"/>
        <v>B.1.1.1.4.S.1.1.3</v>
      </c>
      <c r="B129" s="126" t="s">
        <v>239</v>
      </c>
      <c r="C129" s="138" t="s">
        <v>337</v>
      </c>
      <c r="D129" s="128" t="s">
        <v>25</v>
      </c>
      <c r="E129" s="107">
        <v>3008</v>
      </c>
      <c r="F129" s="108"/>
      <c r="G129" s="108">
        <f t="shared" si="25"/>
        <v>0</v>
      </c>
    </row>
    <row r="130" spans="1:7" s="109" customFormat="1" ht="127.5" hidden="1" outlineLevel="1">
      <c r="A130" s="98" t="str">
        <f t="shared" si="24"/>
        <v>B.1.1.1.4.S.2</v>
      </c>
      <c r="B130" s="126" t="s">
        <v>207</v>
      </c>
      <c r="C130" s="112" t="s">
        <v>2890</v>
      </c>
      <c r="D130" s="128"/>
      <c r="E130" s="107"/>
      <c r="F130" s="108"/>
      <c r="G130" s="108"/>
    </row>
    <row r="131" spans="1:7" s="109" customFormat="1" ht="25.5" hidden="1" outlineLevel="1">
      <c r="A131" s="98" t="str">
        <f t="shared" si="24"/>
        <v>B.1.1.1.4.S.2.1</v>
      </c>
      <c r="B131" s="126" t="s">
        <v>228</v>
      </c>
      <c r="C131" s="112" t="s">
        <v>947</v>
      </c>
      <c r="D131" s="128" t="s">
        <v>25</v>
      </c>
      <c r="E131" s="107">
        <v>3770</v>
      </c>
      <c r="F131" s="108"/>
      <c r="G131" s="108">
        <f aca="true" t="shared" si="26" ref="G131">E131*F131</f>
        <v>0</v>
      </c>
    </row>
    <row r="132" spans="1:7" s="109" customFormat="1" ht="114.75" hidden="1" outlineLevel="1">
      <c r="A132" s="98" t="str">
        <f t="shared" si="24"/>
        <v>B.1.1.1.4.S.3</v>
      </c>
      <c r="B132" s="126" t="s">
        <v>208</v>
      </c>
      <c r="C132" s="112" t="s">
        <v>2891</v>
      </c>
      <c r="D132" s="128"/>
      <c r="E132" s="107"/>
      <c r="F132" s="108"/>
      <c r="G132" s="108"/>
    </row>
    <row r="133" spans="1:7" s="109" customFormat="1" ht="25.5" hidden="1" outlineLevel="1">
      <c r="A133" s="98" t="str">
        <f t="shared" si="24"/>
        <v>B.1.1.1.4.S.3.1</v>
      </c>
      <c r="B133" s="126" t="s">
        <v>244</v>
      </c>
      <c r="C133" s="112" t="s">
        <v>338</v>
      </c>
      <c r="D133" s="128" t="s">
        <v>25</v>
      </c>
      <c r="E133" s="107">
        <v>128</v>
      </c>
      <c r="F133" s="108"/>
      <c r="G133" s="108">
        <f aca="true" t="shared" si="27" ref="G133">E133*F133</f>
        <v>0</v>
      </c>
    </row>
    <row r="134" spans="1:7" s="97" customFormat="1" ht="15" collapsed="1">
      <c r="A134" s="90" t="str">
        <f aca="true" t="shared" si="28" ref="A134">B134</f>
        <v>B.1.1.1.5</v>
      </c>
      <c r="B134" s="91" t="s">
        <v>2420</v>
      </c>
      <c r="C134" s="92" t="s">
        <v>2835</v>
      </c>
      <c r="D134" s="93"/>
      <c r="E134" s="94"/>
      <c r="F134" s="95"/>
      <c r="G134" s="96"/>
    </row>
    <row r="135" spans="1:7" s="109" customFormat="1" ht="63.75" hidden="1" outlineLevel="1">
      <c r="A135" s="98" t="str">
        <f aca="true" t="shared" si="29" ref="A135:A187">""&amp;$B$134&amp;"."&amp;B135&amp;""</f>
        <v>B.1.1.1.5.S.1</v>
      </c>
      <c r="B135" s="139" t="s">
        <v>206</v>
      </c>
      <c r="C135" s="140" t="s">
        <v>438</v>
      </c>
      <c r="D135" s="113"/>
      <c r="E135" s="132"/>
      <c r="F135" s="108"/>
      <c r="G135" s="108"/>
    </row>
    <row r="136" spans="1:7" s="109" customFormat="1" ht="89.25" hidden="1" outlineLevel="1">
      <c r="A136" s="98" t="str">
        <f t="shared" si="29"/>
        <v>B.1.1.1.5.S.2</v>
      </c>
      <c r="B136" s="139" t="s">
        <v>207</v>
      </c>
      <c r="C136" s="112" t="s">
        <v>3200</v>
      </c>
      <c r="D136" s="123"/>
      <c r="E136" s="132"/>
      <c r="F136" s="108"/>
      <c r="G136" s="108"/>
    </row>
    <row r="137" spans="1:7" s="109" customFormat="1" ht="15" hidden="1" outlineLevel="1">
      <c r="A137" s="98" t="str">
        <f t="shared" si="29"/>
        <v>B.1.1.1.5.S.2.1</v>
      </c>
      <c r="B137" s="139" t="s">
        <v>228</v>
      </c>
      <c r="C137" s="141" t="s">
        <v>232</v>
      </c>
      <c r="D137" s="123" t="s">
        <v>22</v>
      </c>
      <c r="E137" s="107">
        <v>63</v>
      </c>
      <c r="F137" s="108"/>
      <c r="G137" s="108">
        <f aca="true" t="shared" si="30" ref="G137:G139">E137*F137</f>
        <v>0</v>
      </c>
    </row>
    <row r="138" spans="1:7" s="109" customFormat="1" ht="15" hidden="1" outlineLevel="1">
      <c r="A138" s="98" t="str">
        <f t="shared" si="29"/>
        <v>B.1.1.1.5.S.2.2</v>
      </c>
      <c r="B138" s="139" t="s">
        <v>261</v>
      </c>
      <c r="C138" s="141" t="s">
        <v>233</v>
      </c>
      <c r="D138" s="123" t="s">
        <v>22</v>
      </c>
      <c r="E138" s="107">
        <v>548</v>
      </c>
      <c r="F138" s="108"/>
      <c r="G138" s="108">
        <f t="shared" si="30"/>
        <v>0</v>
      </c>
    </row>
    <row r="139" spans="1:7" s="109" customFormat="1" ht="15" hidden="1" outlineLevel="1">
      <c r="A139" s="98" t="str">
        <f t="shared" si="29"/>
        <v>B.1.1.1.5.S.2.3</v>
      </c>
      <c r="B139" s="139" t="s">
        <v>367</v>
      </c>
      <c r="C139" s="163" t="s">
        <v>1021</v>
      </c>
      <c r="D139" s="123" t="s">
        <v>22</v>
      </c>
      <c r="E139" s="107">
        <v>776</v>
      </c>
      <c r="F139" s="108"/>
      <c r="G139" s="108">
        <f t="shared" si="30"/>
        <v>0</v>
      </c>
    </row>
    <row r="140" spans="1:7" s="109" customFormat="1" ht="165.75" hidden="1" outlineLevel="1">
      <c r="A140" s="98" t="str">
        <f t="shared" si="29"/>
        <v>B.1.1.1.5.S.3</v>
      </c>
      <c r="B140" s="139" t="s">
        <v>208</v>
      </c>
      <c r="C140" s="271" t="s">
        <v>2980</v>
      </c>
      <c r="D140" s="143"/>
      <c r="E140" s="107"/>
      <c r="F140" s="108"/>
      <c r="G140" s="108"/>
    </row>
    <row r="141" spans="1:7" s="109" customFormat="1" ht="25.5" hidden="1" outlineLevel="1">
      <c r="A141" s="98" t="str">
        <f t="shared" si="29"/>
        <v>B.1.1.1.5.S.3.1</v>
      </c>
      <c r="B141" s="139" t="s">
        <v>244</v>
      </c>
      <c r="C141" s="271" t="s">
        <v>2981</v>
      </c>
      <c r="D141" s="143"/>
      <c r="E141" s="107"/>
      <c r="F141" s="108"/>
      <c r="G141" s="108"/>
    </row>
    <row r="142" spans="1:7" s="109" customFormat="1" ht="15" hidden="1" outlineLevel="1">
      <c r="A142" s="98" t="str">
        <f t="shared" si="29"/>
        <v>B.1.1.1.5.S.3.1.1</v>
      </c>
      <c r="B142" s="139" t="s">
        <v>322</v>
      </c>
      <c r="C142" s="144" t="s">
        <v>105</v>
      </c>
      <c r="D142" s="143"/>
      <c r="E142" s="107"/>
      <c r="F142" s="108"/>
      <c r="G142" s="108"/>
    </row>
    <row r="143" spans="1:7" s="109" customFormat="1" ht="15" hidden="1" outlineLevel="1">
      <c r="A143" s="98" t="str">
        <f t="shared" si="29"/>
        <v>B.1.1.1.5.S.3.1.1.1</v>
      </c>
      <c r="B143" s="139" t="s">
        <v>323</v>
      </c>
      <c r="C143" s="271" t="s">
        <v>1022</v>
      </c>
      <c r="D143" s="143" t="s">
        <v>22</v>
      </c>
      <c r="E143" s="107">
        <v>1343</v>
      </c>
      <c r="F143" s="108"/>
      <c r="G143" s="108">
        <f aca="true" t="shared" si="31" ref="G143">E143*F143</f>
        <v>0</v>
      </c>
    </row>
    <row r="144" spans="1:7" s="109" customFormat="1" ht="51" hidden="1" outlineLevel="1">
      <c r="A144" s="98" t="str">
        <f t="shared" si="29"/>
        <v>B.1.1.1.5.S.3.2</v>
      </c>
      <c r="B144" s="139" t="s">
        <v>245</v>
      </c>
      <c r="C144" s="271" t="s">
        <v>2421</v>
      </c>
      <c r="D144" s="143"/>
      <c r="E144" s="107"/>
      <c r="F144" s="108"/>
      <c r="G144" s="108"/>
    </row>
    <row r="145" spans="1:7" s="109" customFormat="1" ht="15" hidden="1" outlineLevel="1">
      <c r="A145" s="98" t="str">
        <f t="shared" si="29"/>
        <v>B.1.1.1.5.S.3.2.1</v>
      </c>
      <c r="B145" s="139" t="s">
        <v>352</v>
      </c>
      <c r="C145" s="144" t="s">
        <v>105</v>
      </c>
      <c r="D145" s="143"/>
      <c r="E145" s="107"/>
      <c r="F145" s="108"/>
      <c r="G145" s="108"/>
    </row>
    <row r="146" spans="1:7" s="109" customFormat="1" ht="15" hidden="1" outlineLevel="1">
      <c r="A146" s="98" t="str">
        <f t="shared" si="29"/>
        <v>B.1.1.1.5.S.3.2.1.1</v>
      </c>
      <c r="B146" s="139" t="s">
        <v>354</v>
      </c>
      <c r="C146" s="271" t="s">
        <v>1022</v>
      </c>
      <c r="D146" s="143" t="s">
        <v>22</v>
      </c>
      <c r="E146" s="107">
        <v>916</v>
      </c>
      <c r="F146" s="108"/>
      <c r="G146" s="108">
        <f aca="true" t="shared" si="32" ref="G146">E146*F146</f>
        <v>0</v>
      </c>
    </row>
    <row r="147" spans="1:7" s="109" customFormat="1" ht="102" hidden="1" outlineLevel="1">
      <c r="A147" s="98" t="str">
        <f t="shared" si="29"/>
        <v>B.1.1.1.5.S.4</v>
      </c>
      <c r="B147" s="139" t="s">
        <v>209</v>
      </c>
      <c r="C147" s="271" t="s">
        <v>3553</v>
      </c>
      <c r="D147" s="143"/>
      <c r="E147" s="107"/>
      <c r="F147" s="108"/>
      <c r="G147" s="108"/>
    </row>
    <row r="148" spans="1:7" s="109" customFormat="1" ht="15" hidden="1" outlineLevel="1">
      <c r="A148" s="98" t="str">
        <f t="shared" si="29"/>
        <v>B.1.1.1.5.S.4.1</v>
      </c>
      <c r="B148" s="139" t="s">
        <v>240</v>
      </c>
      <c r="C148" s="146" t="s">
        <v>105</v>
      </c>
      <c r="D148" s="143"/>
      <c r="E148" s="107"/>
      <c r="F148" s="108"/>
      <c r="G148" s="108"/>
    </row>
    <row r="149" spans="1:7" s="109" customFormat="1" ht="15" hidden="1" outlineLevel="1">
      <c r="A149" s="98" t="str">
        <f t="shared" si="29"/>
        <v>B.1.1.1.5.S.4.1.1</v>
      </c>
      <c r="B149" s="139" t="s">
        <v>241</v>
      </c>
      <c r="C149" s="271" t="s">
        <v>2982</v>
      </c>
      <c r="D149" s="142"/>
      <c r="E149" s="107"/>
      <c r="F149" s="108"/>
      <c r="G149" s="108"/>
    </row>
    <row r="150" spans="1:7" s="109" customFormat="1" ht="15" hidden="1" outlineLevel="1">
      <c r="A150" s="98" t="str">
        <f t="shared" si="29"/>
        <v>B.1.1.1.5.S.4.1.1.1</v>
      </c>
      <c r="B150" s="139" t="s">
        <v>324</v>
      </c>
      <c r="C150" s="271" t="s">
        <v>2422</v>
      </c>
      <c r="D150" s="143" t="s">
        <v>90</v>
      </c>
      <c r="E150" s="107">
        <v>42</v>
      </c>
      <c r="F150" s="108"/>
      <c r="G150" s="108">
        <f aca="true" t="shared" si="33" ref="G150:G154">E150*F150</f>
        <v>0</v>
      </c>
    </row>
    <row r="151" spans="1:7" s="109" customFormat="1" ht="15" hidden="1" outlineLevel="1">
      <c r="A151" s="98" t="str">
        <f t="shared" si="29"/>
        <v>B.1.1.1.5.S.4.1.2</v>
      </c>
      <c r="B151" s="139" t="s">
        <v>242</v>
      </c>
      <c r="C151" s="271" t="s">
        <v>111</v>
      </c>
      <c r="D151" s="143"/>
      <c r="E151" s="107"/>
      <c r="F151" s="108"/>
      <c r="G151" s="108"/>
    </row>
    <row r="152" spans="1:7" s="109" customFormat="1" ht="15" hidden="1" outlineLevel="1">
      <c r="A152" s="98" t="str">
        <f t="shared" si="29"/>
        <v>B.1.1.1.5.S.4.1.2.1</v>
      </c>
      <c r="B152" s="139" t="s">
        <v>360</v>
      </c>
      <c r="C152" s="271" t="s">
        <v>2422</v>
      </c>
      <c r="D152" s="143" t="s">
        <v>90</v>
      </c>
      <c r="E152" s="107">
        <v>5</v>
      </c>
      <c r="F152" s="108"/>
      <c r="G152" s="108">
        <f t="shared" si="33"/>
        <v>0</v>
      </c>
    </row>
    <row r="153" spans="1:7" s="109" customFormat="1" ht="15" hidden="1" outlineLevel="1">
      <c r="A153" s="98" t="str">
        <f t="shared" si="29"/>
        <v>B.1.1.1.5.S.4.1.3</v>
      </c>
      <c r="B153" s="139" t="s">
        <v>356</v>
      </c>
      <c r="C153" s="271" t="s">
        <v>558</v>
      </c>
      <c r="D153" s="143"/>
      <c r="E153" s="107"/>
      <c r="F153" s="108"/>
      <c r="G153" s="108"/>
    </row>
    <row r="154" spans="1:7" s="109" customFormat="1" ht="15" hidden="1" outlineLevel="1">
      <c r="A154" s="98" t="str">
        <f t="shared" si="29"/>
        <v>B.1.1.1.5.S.4.1.3.1</v>
      </c>
      <c r="B154" s="139" t="s">
        <v>361</v>
      </c>
      <c r="C154" s="271" t="s">
        <v>2422</v>
      </c>
      <c r="D154" s="143" t="s">
        <v>90</v>
      </c>
      <c r="E154" s="107">
        <v>3</v>
      </c>
      <c r="F154" s="108"/>
      <c r="G154" s="108">
        <f t="shared" si="33"/>
        <v>0</v>
      </c>
    </row>
    <row r="155" spans="1:7" s="109" customFormat="1" ht="15" hidden="1" outlineLevel="1">
      <c r="A155" s="98" t="str">
        <f t="shared" si="29"/>
        <v>B.1.1.1.5.S.4.1.4</v>
      </c>
      <c r="B155" s="139" t="s">
        <v>357</v>
      </c>
      <c r="C155" s="271" t="s">
        <v>561</v>
      </c>
      <c r="D155" s="143"/>
      <c r="E155" s="107"/>
      <c r="F155" s="108"/>
      <c r="G155" s="108"/>
    </row>
    <row r="156" spans="1:7" s="109" customFormat="1" ht="15" hidden="1" outlineLevel="1">
      <c r="A156" s="98" t="str">
        <f t="shared" si="29"/>
        <v>B.1.1.1.5.S.4.1.4.1</v>
      </c>
      <c r="B156" s="139" t="s">
        <v>362</v>
      </c>
      <c r="C156" s="271" t="s">
        <v>2422</v>
      </c>
      <c r="D156" s="143" t="s">
        <v>90</v>
      </c>
      <c r="E156" s="107">
        <v>20</v>
      </c>
      <c r="F156" s="108"/>
      <c r="G156" s="108">
        <f aca="true" t="shared" si="34" ref="G156">E156*F156</f>
        <v>0</v>
      </c>
    </row>
    <row r="157" spans="1:7" s="109" customFormat="1" ht="89.25" hidden="1" outlineLevel="1">
      <c r="A157" s="98" t="str">
        <f t="shared" si="29"/>
        <v>B.1.1.1.5.S.5</v>
      </c>
      <c r="B157" s="139" t="s">
        <v>213</v>
      </c>
      <c r="C157" s="142" t="s">
        <v>2940</v>
      </c>
      <c r="D157" s="143"/>
      <c r="E157" s="107"/>
      <c r="F157" s="108"/>
      <c r="G157" s="108"/>
    </row>
    <row r="158" spans="1:7" s="109" customFormat="1" ht="15" hidden="1" outlineLevel="1">
      <c r="A158" s="98" t="str">
        <f t="shared" si="29"/>
        <v>B.1.1.1.5.S.5.1</v>
      </c>
      <c r="B158" s="139" t="s">
        <v>315</v>
      </c>
      <c r="C158" s="146" t="s">
        <v>105</v>
      </c>
      <c r="D158" s="143"/>
      <c r="E158" s="107"/>
      <c r="F158" s="108"/>
      <c r="G158" s="108"/>
    </row>
    <row r="159" spans="1:7" s="109" customFormat="1" ht="15" hidden="1" outlineLevel="1">
      <c r="A159" s="98" t="str">
        <f t="shared" si="29"/>
        <v>B.1.1.1.5.S.5.1.1</v>
      </c>
      <c r="B159" s="139" t="s">
        <v>330</v>
      </c>
      <c r="C159" s="145" t="s">
        <v>181</v>
      </c>
      <c r="D159" s="143"/>
      <c r="E159" s="107"/>
      <c r="F159" s="108"/>
      <c r="G159" s="108"/>
    </row>
    <row r="160" spans="1:7" s="109" customFormat="1" ht="15" hidden="1" outlineLevel="1">
      <c r="A160" s="98" t="str">
        <f t="shared" si="29"/>
        <v>B.1.1.1.5.S.5.1.1.1</v>
      </c>
      <c r="B160" s="139" t="s">
        <v>1097</v>
      </c>
      <c r="C160" s="142" t="s">
        <v>109</v>
      </c>
      <c r="D160" s="143" t="s">
        <v>90</v>
      </c>
      <c r="E160" s="107">
        <v>4</v>
      </c>
      <c r="F160" s="108"/>
      <c r="G160" s="108">
        <f aca="true" t="shared" si="35" ref="G160:G161">E160*F160</f>
        <v>0</v>
      </c>
    </row>
    <row r="161" spans="1:7" s="109" customFormat="1" ht="15" hidden="1" outlineLevel="1">
      <c r="A161" s="98" t="str">
        <f t="shared" si="29"/>
        <v>B.1.1.1.5.S.5.1.1.2</v>
      </c>
      <c r="B161" s="139" t="s">
        <v>1191</v>
      </c>
      <c r="C161" s="271" t="s">
        <v>744</v>
      </c>
      <c r="D161" s="143" t="s">
        <v>90</v>
      </c>
      <c r="E161" s="107">
        <v>14</v>
      </c>
      <c r="F161" s="108"/>
      <c r="G161" s="108">
        <f t="shared" si="35"/>
        <v>0</v>
      </c>
    </row>
    <row r="162" spans="1:7" s="109" customFormat="1" ht="127.5" hidden="1" outlineLevel="1">
      <c r="A162" s="98" t="str">
        <f t="shared" si="29"/>
        <v>B.1.1.1.5.S.6</v>
      </c>
      <c r="B162" s="139" t="s">
        <v>214</v>
      </c>
      <c r="C162" s="271" t="s">
        <v>2983</v>
      </c>
      <c r="D162" s="143"/>
      <c r="E162" s="107"/>
      <c r="F162" s="108"/>
      <c r="G162" s="108"/>
    </row>
    <row r="163" spans="1:7" s="109" customFormat="1" ht="15" hidden="1" outlineLevel="1">
      <c r="A163" s="98" t="str">
        <f t="shared" si="29"/>
        <v>B.1.1.1.5.S.6.1</v>
      </c>
      <c r="B163" s="139" t="s">
        <v>319</v>
      </c>
      <c r="C163" s="146" t="s">
        <v>105</v>
      </c>
      <c r="D163" s="143"/>
      <c r="E163" s="107"/>
      <c r="F163" s="108"/>
      <c r="G163" s="108"/>
    </row>
    <row r="164" spans="1:7" s="109" customFormat="1" ht="15" hidden="1" outlineLevel="1">
      <c r="A164" s="98" t="str">
        <f t="shared" si="29"/>
        <v>B.1.1.1.5.S.6.1.1</v>
      </c>
      <c r="B164" s="139" t="s">
        <v>373</v>
      </c>
      <c r="C164" s="145" t="s">
        <v>123</v>
      </c>
      <c r="D164" s="143"/>
      <c r="E164" s="107"/>
      <c r="F164" s="108"/>
      <c r="G164" s="108"/>
    </row>
    <row r="165" spans="1:7" s="109" customFormat="1" ht="15" hidden="1" outlineLevel="1">
      <c r="A165" s="98" t="str">
        <f t="shared" si="29"/>
        <v>B.1.1.1.5.S.6.1.1.1</v>
      </c>
      <c r="B165" s="139" t="s">
        <v>926</v>
      </c>
      <c r="C165" s="271" t="s">
        <v>2423</v>
      </c>
      <c r="D165" s="143" t="s">
        <v>90</v>
      </c>
      <c r="E165" s="107">
        <v>39</v>
      </c>
      <c r="F165" s="108"/>
      <c r="G165" s="108">
        <f aca="true" t="shared" si="36" ref="G165:G166">E165*F165</f>
        <v>0</v>
      </c>
    </row>
    <row r="166" spans="1:7" s="109" customFormat="1" ht="15" hidden="1" outlineLevel="1">
      <c r="A166" s="98" t="str">
        <f t="shared" si="29"/>
        <v>B.1.1.1.5.S.6.1.1.2</v>
      </c>
      <c r="B166" s="139" t="s">
        <v>1023</v>
      </c>
      <c r="C166" s="271" t="s">
        <v>2424</v>
      </c>
      <c r="D166" s="143" t="s">
        <v>90</v>
      </c>
      <c r="E166" s="107">
        <v>2</v>
      </c>
      <c r="F166" s="108"/>
      <c r="G166" s="108">
        <f t="shared" si="36"/>
        <v>0</v>
      </c>
    </row>
    <row r="167" spans="1:7" s="109" customFormat="1" ht="15" hidden="1" outlineLevel="1">
      <c r="A167" s="98" t="str">
        <f t="shared" si="29"/>
        <v>B.1.1.1.5.S.6.1.2</v>
      </c>
      <c r="B167" s="139" t="s">
        <v>374</v>
      </c>
      <c r="C167" s="272" t="s">
        <v>2425</v>
      </c>
      <c r="D167" s="143"/>
      <c r="E167" s="107"/>
      <c r="F167" s="108"/>
      <c r="G167" s="108"/>
    </row>
    <row r="168" spans="1:7" s="109" customFormat="1" ht="15" hidden="1" outlineLevel="1">
      <c r="A168" s="98" t="str">
        <f t="shared" si="29"/>
        <v>B.1.1.1.5.S.6.1.2.1</v>
      </c>
      <c r="B168" s="139" t="s">
        <v>928</v>
      </c>
      <c r="C168" s="271" t="s">
        <v>2422</v>
      </c>
      <c r="D168" s="143" t="s">
        <v>90</v>
      </c>
      <c r="E168" s="107">
        <v>19</v>
      </c>
      <c r="F168" s="108"/>
      <c r="G168" s="108">
        <f aca="true" t="shared" si="37" ref="G168">E168*F168</f>
        <v>0</v>
      </c>
    </row>
    <row r="169" spans="1:7" s="109" customFormat="1" ht="15" hidden="1" outlineLevel="1">
      <c r="A169" s="98" t="str">
        <f t="shared" si="29"/>
        <v>B.1.1.1.5.S.6.1.3</v>
      </c>
      <c r="B169" s="139" t="s">
        <v>929</v>
      </c>
      <c r="C169" s="272" t="s">
        <v>2426</v>
      </c>
      <c r="D169" s="143"/>
      <c r="E169" s="107"/>
      <c r="F169" s="108"/>
      <c r="G169" s="108"/>
    </row>
    <row r="170" spans="1:7" s="109" customFormat="1" ht="15" hidden="1" outlineLevel="1">
      <c r="A170" s="98" t="str">
        <f t="shared" si="29"/>
        <v>B.1.1.1.5.S.6.1.3.1</v>
      </c>
      <c r="B170" s="139" t="s">
        <v>931</v>
      </c>
      <c r="C170" s="271" t="s">
        <v>2422</v>
      </c>
      <c r="D170" s="143" t="s">
        <v>90</v>
      </c>
      <c r="E170" s="107">
        <v>21</v>
      </c>
      <c r="F170" s="108"/>
      <c r="G170" s="108">
        <f aca="true" t="shared" si="38" ref="G170">E170*F170</f>
        <v>0</v>
      </c>
    </row>
    <row r="171" spans="1:7" s="109" customFormat="1" ht="15" hidden="1" outlineLevel="1">
      <c r="A171" s="98" t="str">
        <f t="shared" si="29"/>
        <v>B.1.1.1.5.S.6.1.4</v>
      </c>
      <c r="B171" s="139" t="s">
        <v>1028</v>
      </c>
      <c r="C171" s="272" t="s">
        <v>2427</v>
      </c>
      <c r="D171" s="143"/>
      <c r="E171" s="107"/>
      <c r="F171" s="108"/>
      <c r="G171" s="108"/>
    </row>
    <row r="172" spans="1:7" s="109" customFormat="1" ht="15" hidden="1" outlineLevel="1">
      <c r="A172" s="98" t="str">
        <f t="shared" si="29"/>
        <v>B.1.1.1.5.S.6.1.4.1</v>
      </c>
      <c r="B172" s="139" t="s">
        <v>1029</v>
      </c>
      <c r="C172" s="271" t="s">
        <v>2428</v>
      </c>
      <c r="D172" s="143" t="s">
        <v>90</v>
      </c>
      <c r="E172" s="107">
        <v>4</v>
      </c>
      <c r="F172" s="108"/>
      <c r="G172" s="108">
        <f aca="true" t="shared" si="39" ref="G172">E172*F172</f>
        <v>0</v>
      </c>
    </row>
    <row r="173" spans="1:7" s="158" customFormat="1" ht="15" hidden="1" outlineLevel="1">
      <c r="A173" s="98" t="str">
        <f t="shared" si="29"/>
        <v>B.1.1.1.5.S.6.1.5</v>
      </c>
      <c r="B173" s="139" t="s">
        <v>1031</v>
      </c>
      <c r="C173" s="272" t="s">
        <v>2429</v>
      </c>
      <c r="D173" s="205"/>
      <c r="E173" s="156"/>
      <c r="F173" s="157"/>
      <c r="G173" s="157"/>
    </row>
    <row r="174" spans="1:7" s="109" customFormat="1" ht="15" hidden="1" outlineLevel="1">
      <c r="A174" s="98" t="str">
        <f t="shared" si="29"/>
        <v>B.1.1.1.5.S.6.1.5.1</v>
      </c>
      <c r="B174" s="139" t="s">
        <v>1033</v>
      </c>
      <c r="C174" s="271" t="s">
        <v>1024</v>
      </c>
      <c r="D174" s="143" t="s">
        <v>90</v>
      </c>
      <c r="E174" s="107">
        <v>14</v>
      </c>
      <c r="F174" s="108"/>
      <c r="G174" s="108">
        <f aca="true" t="shared" si="40" ref="G174">E174*F174</f>
        <v>0</v>
      </c>
    </row>
    <row r="175" spans="1:7" s="158" customFormat="1" ht="15" hidden="1" outlineLevel="1">
      <c r="A175" s="98" t="str">
        <f t="shared" si="29"/>
        <v>B.1.1.1.5.S.6.1.6</v>
      </c>
      <c r="B175" s="139" t="s">
        <v>2430</v>
      </c>
      <c r="C175" s="272" t="s">
        <v>2431</v>
      </c>
      <c r="D175" s="205"/>
      <c r="E175" s="156"/>
      <c r="F175" s="157"/>
      <c r="G175" s="157"/>
    </row>
    <row r="176" spans="1:7" s="109" customFormat="1" ht="15" hidden="1" outlineLevel="1">
      <c r="A176" s="98" t="str">
        <f t="shared" si="29"/>
        <v>B.1.1.1.5.S.6.1.6.1</v>
      </c>
      <c r="B176" s="139" t="s">
        <v>2432</v>
      </c>
      <c r="C176" s="271" t="s">
        <v>744</v>
      </c>
      <c r="D176" s="143" t="s">
        <v>90</v>
      </c>
      <c r="E176" s="107">
        <v>14</v>
      </c>
      <c r="F176" s="108"/>
      <c r="G176" s="108">
        <f aca="true" t="shared" si="41" ref="G176">E176*F176</f>
        <v>0</v>
      </c>
    </row>
    <row r="177" spans="1:7" s="158" customFormat="1" ht="15" hidden="1" outlineLevel="1">
      <c r="A177" s="98" t="str">
        <f t="shared" si="29"/>
        <v>B.1.1.1.5.S.6.1.7</v>
      </c>
      <c r="B177" s="139" t="s">
        <v>2433</v>
      </c>
      <c r="C177" s="272" t="s">
        <v>2434</v>
      </c>
      <c r="D177" s="205"/>
      <c r="E177" s="156"/>
      <c r="F177" s="157"/>
      <c r="G177" s="157"/>
    </row>
    <row r="178" spans="1:7" s="109" customFormat="1" ht="15" hidden="1" outlineLevel="1">
      <c r="A178" s="98" t="str">
        <f t="shared" si="29"/>
        <v>B.1.1.1.5.S.6.1.7.1</v>
      </c>
      <c r="B178" s="139" t="s">
        <v>2435</v>
      </c>
      <c r="C178" s="271" t="s">
        <v>1024</v>
      </c>
      <c r="D178" s="143" t="s">
        <v>90</v>
      </c>
      <c r="E178" s="107">
        <v>16</v>
      </c>
      <c r="F178" s="108"/>
      <c r="G178" s="108">
        <f aca="true" t="shared" si="42" ref="G178">E178*F178</f>
        <v>0</v>
      </c>
    </row>
    <row r="179" spans="1:7" s="158" customFormat="1" ht="15" hidden="1" outlineLevel="1">
      <c r="A179" s="98" t="str">
        <f t="shared" si="29"/>
        <v>B.1.1.1.5.S.6.1.8</v>
      </c>
      <c r="B179" s="139" t="s">
        <v>2436</v>
      </c>
      <c r="C179" s="272" t="s">
        <v>3305</v>
      </c>
      <c r="D179" s="205"/>
      <c r="E179" s="156"/>
      <c r="F179" s="157"/>
      <c r="G179" s="157"/>
    </row>
    <row r="180" spans="1:7" s="109" customFormat="1" ht="15" hidden="1" outlineLevel="1">
      <c r="A180" s="98" t="str">
        <f t="shared" si="29"/>
        <v>B.1.1.1.5.S.6.1.8.1</v>
      </c>
      <c r="B180" s="139" t="s">
        <v>2437</v>
      </c>
      <c r="C180" s="271" t="s">
        <v>1024</v>
      </c>
      <c r="D180" s="143" t="s">
        <v>90</v>
      </c>
      <c r="E180" s="107">
        <v>1</v>
      </c>
      <c r="F180" s="108"/>
      <c r="G180" s="108">
        <f aca="true" t="shared" si="43" ref="G180:G182">E180*F180</f>
        <v>0</v>
      </c>
    </row>
    <row r="181" spans="1:7" s="109" customFormat="1" ht="15" hidden="1" outlineLevel="1">
      <c r="A181" s="98" t="str">
        <f t="shared" si="29"/>
        <v>B.1.1.1.5.S.6.1.9</v>
      </c>
      <c r="B181" s="139" t="s">
        <v>2438</v>
      </c>
      <c r="C181" s="272" t="s">
        <v>2439</v>
      </c>
      <c r="D181" s="143"/>
      <c r="E181" s="107"/>
      <c r="F181" s="108"/>
      <c r="G181" s="108"/>
    </row>
    <row r="182" spans="1:7" s="109" customFormat="1" ht="15" hidden="1" outlineLevel="1">
      <c r="A182" s="98" t="str">
        <f t="shared" si="29"/>
        <v>B.1.1.1.5.S.6.1.9.1</v>
      </c>
      <c r="B182" s="139" t="s">
        <v>2440</v>
      </c>
      <c r="C182" s="271" t="s">
        <v>1024</v>
      </c>
      <c r="D182" s="143" t="s">
        <v>90</v>
      </c>
      <c r="E182" s="107">
        <v>3</v>
      </c>
      <c r="F182" s="108"/>
      <c r="G182" s="108">
        <f t="shared" si="43"/>
        <v>0</v>
      </c>
    </row>
    <row r="183" spans="1:7" s="109" customFormat="1" ht="63.75" hidden="1" outlineLevel="1">
      <c r="A183" s="98" t="str">
        <f t="shared" si="29"/>
        <v>B.1.1.1.5.S.7</v>
      </c>
      <c r="B183" s="139" t="s">
        <v>215</v>
      </c>
      <c r="C183" s="147" t="s">
        <v>3216</v>
      </c>
      <c r="D183" s="148"/>
      <c r="E183" s="107"/>
      <c r="F183" s="108"/>
      <c r="G183" s="108"/>
    </row>
    <row r="184" spans="1:7" s="109" customFormat="1" ht="15" hidden="1" outlineLevel="1">
      <c r="A184" s="98" t="str">
        <f t="shared" si="29"/>
        <v>B.1.1.1.5.S.7.1</v>
      </c>
      <c r="B184" s="139" t="s">
        <v>364</v>
      </c>
      <c r="C184" s="149" t="s">
        <v>303</v>
      </c>
      <c r="D184" s="113" t="s">
        <v>22</v>
      </c>
      <c r="E184" s="107">
        <v>25</v>
      </c>
      <c r="F184" s="108"/>
      <c r="G184" s="108">
        <f aca="true" t="shared" si="44" ref="G184:G190">E184*F184</f>
        <v>0</v>
      </c>
    </row>
    <row r="185" spans="1:7" s="109" customFormat="1" ht="51" hidden="1" outlineLevel="1">
      <c r="A185" s="98" t="str">
        <f t="shared" si="29"/>
        <v>B.1.1.1.5.S.8</v>
      </c>
      <c r="B185" s="139" t="s">
        <v>216</v>
      </c>
      <c r="C185" s="150" t="s">
        <v>2920</v>
      </c>
      <c r="D185" s="151" t="s">
        <v>90</v>
      </c>
      <c r="E185" s="107">
        <v>5</v>
      </c>
      <c r="F185" s="108"/>
      <c r="G185" s="108">
        <f t="shared" si="44"/>
        <v>0</v>
      </c>
    </row>
    <row r="186" spans="1:7" s="109" customFormat="1" ht="38.25" hidden="1" outlineLevel="1">
      <c r="A186" s="98" t="str">
        <f t="shared" si="29"/>
        <v>B.1.1.1.5.S.9</v>
      </c>
      <c r="B186" s="139" t="s">
        <v>217</v>
      </c>
      <c r="C186" s="150" t="s">
        <v>2921</v>
      </c>
      <c r="D186" s="151" t="s">
        <v>90</v>
      </c>
      <c r="E186" s="107">
        <v>5</v>
      </c>
      <c r="F186" s="108"/>
      <c r="G186" s="108">
        <f t="shared" si="44"/>
        <v>0</v>
      </c>
    </row>
    <row r="187" spans="1:7" s="109" customFormat="1" ht="38.25" hidden="1" outlineLevel="1">
      <c r="A187" s="98" t="str">
        <f t="shared" si="29"/>
        <v>B.1.1.1.5.S.10</v>
      </c>
      <c r="B187" s="139" t="s">
        <v>218</v>
      </c>
      <c r="C187" s="150" t="s">
        <v>2922</v>
      </c>
      <c r="D187" s="151" t="s">
        <v>90</v>
      </c>
      <c r="E187" s="107">
        <v>5</v>
      </c>
      <c r="F187" s="108"/>
      <c r="G187" s="108">
        <f t="shared" si="44"/>
        <v>0</v>
      </c>
    </row>
    <row r="188" spans="1:7" s="109" customFormat="1" ht="216.75" hidden="1" outlineLevel="1">
      <c r="A188" s="98" t="str">
        <f>""&amp;$B$134&amp;"."&amp;B188&amp;""</f>
        <v>B.1.1.1.5.S.11</v>
      </c>
      <c r="B188" s="139" t="s">
        <v>219</v>
      </c>
      <c r="C188" s="115" t="s">
        <v>3445</v>
      </c>
      <c r="D188" s="128"/>
      <c r="E188" s="107"/>
      <c r="F188" s="108"/>
      <c r="G188" s="108"/>
    </row>
    <row r="189" spans="1:7" s="109" customFormat="1" ht="15" hidden="1" outlineLevel="1">
      <c r="A189" s="98" t="str">
        <f>""&amp;$B$134&amp;"."&amp;B189&amp;""</f>
        <v>B.1.1.1.5.S.11.1</v>
      </c>
      <c r="B189" s="139" t="s">
        <v>298</v>
      </c>
      <c r="C189" s="115" t="s">
        <v>3306</v>
      </c>
      <c r="D189" s="153" t="s">
        <v>90</v>
      </c>
      <c r="E189" s="107">
        <v>27</v>
      </c>
      <c r="F189" s="108"/>
      <c r="G189" s="108">
        <f t="shared" si="44"/>
        <v>0</v>
      </c>
    </row>
    <row r="190" spans="1:7" s="109" customFormat="1" ht="15" hidden="1" outlineLevel="1">
      <c r="A190" s="98" t="str">
        <f>""&amp;$B$134&amp;"."&amp;B190&amp;""</f>
        <v>B.1.1.1.5.S.11.2</v>
      </c>
      <c r="B190" s="139" t="s">
        <v>299</v>
      </c>
      <c r="C190" s="115" t="s">
        <v>3307</v>
      </c>
      <c r="D190" s="153" t="s">
        <v>90</v>
      </c>
      <c r="E190" s="107">
        <v>9</v>
      </c>
      <c r="F190" s="108"/>
      <c r="G190" s="108">
        <f t="shared" si="44"/>
        <v>0</v>
      </c>
    </row>
    <row r="191" spans="1:7" s="109" customFormat="1" ht="140.25" hidden="1" outlineLevel="1">
      <c r="A191" s="98" t="str">
        <f>""&amp;$B$134&amp;"."&amp;B191&amp;""</f>
        <v>B.1.1.1.5.S.12</v>
      </c>
      <c r="B191" s="139" t="s">
        <v>220</v>
      </c>
      <c r="C191" s="115" t="s">
        <v>3461</v>
      </c>
      <c r="D191" s="128"/>
      <c r="E191" s="107"/>
      <c r="F191" s="108"/>
      <c r="G191" s="108"/>
    </row>
    <row r="192" spans="1:7" s="109" customFormat="1" ht="15" hidden="1" outlineLevel="1">
      <c r="A192" s="98" t="str">
        <f>""&amp;$B$134&amp;"."&amp;B192&amp;""</f>
        <v>B.1.1.1.5.S.12.1</v>
      </c>
      <c r="B192" s="139" t="s">
        <v>300</v>
      </c>
      <c r="C192" s="115" t="s">
        <v>160</v>
      </c>
      <c r="D192" s="153" t="s">
        <v>90</v>
      </c>
      <c r="E192" s="107">
        <v>9</v>
      </c>
      <c r="F192" s="108"/>
      <c r="G192" s="108">
        <f aca="true" t="shared" si="45" ref="G192">E192*F192</f>
        <v>0</v>
      </c>
    </row>
    <row r="193" spans="1:7" s="109" customFormat="1" ht="191.25" hidden="1" outlineLevel="1">
      <c r="A193" s="98" t="str">
        <f aca="true" t="shared" si="46" ref="A193:A215">""&amp;$B$134&amp;"."&amp;B193&amp;""</f>
        <v>B.1.1.1.5.S.13</v>
      </c>
      <c r="B193" s="139" t="s">
        <v>221</v>
      </c>
      <c r="C193" s="154" t="s">
        <v>3466</v>
      </c>
      <c r="D193" s="128"/>
      <c r="E193" s="107"/>
      <c r="F193" s="108"/>
      <c r="G193" s="108"/>
    </row>
    <row r="194" spans="1:7" s="109" customFormat="1" ht="15" hidden="1" outlineLevel="1">
      <c r="A194" s="98" t="str">
        <f t="shared" si="46"/>
        <v>B.1.1.1.5.S.13.1</v>
      </c>
      <c r="B194" s="139" t="s">
        <v>253</v>
      </c>
      <c r="C194" s="154" t="s">
        <v>3112</v>
      </c>
      <c r="D194" s="153" t="s">
        <v>90</v>
      </c>
      <c r="E194" s="107">
        <v>14</v>
      </c>
      <c r="F194" s="108"/>
      <c r="G194" s="108">
        <f aca="true" t="shared" si="47" ref="G194">E194*F194</f>
        <v>0</v>
      </c>
    </row>
    <row r="195" spans="1:7" s="109" customFormat="1" ht="102" hidden="1" outlineLevel="1">
      <c r="A195" s="98" t="str">
        <f t="shared" si="46"/>
        <v>B.1.1.1.5.S.14</v>
      </c>
      <c r="B195" s="139" t="s">
        <v>222</v>
      </c>
      <c r="C195" s="161" t="s">
        <v>3142</v>
      </c>
      <c r="D195" s="113"/>
      <c r="E195" s="107"/>
      <c r="F195" s="108"/>
      <c r="G195" s="108"/>
    </row>
    <row r="196" spans="1:7" s="109" customFormat="1" ht="15" hidden="1" outlineLevel="1">
      <c r="A196" s="98" t="str">
        <f t="shared" si="46"/>
        <v>B.1.1.1.5.S.14.1</v>
      </c>
      <c r="B196" s="139" t="s">
        <v>406</v>
      </c>
      <c r="C196" s="270" t="s">
        <v>2441</v>
      </c>
      <c r="D196" s="128" t="s">
        <v>90</v>
      </c>
      <c r="E196" s="107">
        <v>4</v>
      </c>
      <c r="F196" s="108"/>
      <c r="G196" s="108">
        <f aca="true" t="shared" si="48" ref="G196:G199">E196*F196</f>
        <v>0</v>
      </c>
    </row>
    <row r="197" spans="1:7" s="109" customFormat="1" ht="15" hidden="1" outlineLevel="1">
      <c r="A197" s="98" t="str">
        <f t="shared" si="46"/>
        <v>B.1.1.1.5.S.14.2</v>
      </c>
      <c r="B197" s="139" t="s">
        <v>407</v>
      </c>
      <c r="C197" s="270" t="s">
        <v>2442</v>
      </c>
      <c r="D197" s="128" t="s">
        <v>90</v>
      </c>
      <c r="E197" s="107">
        <v>1</v>
      </c>
      <c r="F197" s="108"/>
      <c r="G197" s="108">
        <f t="shared" si="48"/>
        <v>0</v>
      </c>
    </row>
    <row r="198" spans="1:7" s="109" customFormat="1" ht="15" hidden="1" outlineLevel="1">
      <c r="A198" s="98" t="str">
        <f t="shared" si="46"/>
        <v>B.1.1.1.5.S.14.3</v>
      </c>
      <c r="B198" s="139" t="s">
        <v>435</v>
      </c>
      <c r="C198" s="270" t="s">
        <v>2443</v>
      </c>
      <c r="D198" s="128" t="s">
        <v>90</v>
      </c>
      <c r="E198" s="107">
        <v>2</v>
      </c>
      <c r="F198" s="108"/>
      <c r="G198" s="108">
        <f t="shared" si="48"/>
        <v>0</v>
      </c>
    </row>
    <row r="199" spans="1:7" s="109" customFormat="1" ht="15" hidden="1" outlineLevel="1">
      <c r="A199" s="98" t="str">
        <f t="shared" si="46"/>
        <v>B.1.1.1.5.S.14.4</v>
      </c>
      <c r="B199" s="139" t="s">
        <v>436</v>
      </c>
      <c r="C199" s="270" t="s">
        <v>2444</v>
      </c>
      <c r="D199" s="128" t="s">
        <v>90</v>
      </c>
      <c r="E199" s="107">
        <v>3</v>
      </c>
      <c r="F199" s="108"/>
      <c r="G199" s="108">
        <f t="shared" si="48"/>
        <v>0</v>
      </c>
    </row>
    <row r="200" spans="1:7" s="109" customFormat="1" ht="104.25" hidden="1" outlineLevel="1">
      <c r="A200" s="98" t="str">
        <f t="shared" si="46"/>
        <v>B.1.1.1.5.S.15</v>
      </c>
      <c r="B200" s="139" t="s">
        <v>223</v>
      </c>
      <c r="C200" s="271" t="s">
        <v>3308</v>
      </c>
      <c r="D200" s="143"/>
      <c r="E200" s="107"/>
      <c r="F200" s="108"/>
      <c r="G200" s="108"/>
    </row>
    <row r="201" spans="1:7" s="109" customFormat="1" ht="15" hidden="1" outlineLevel="1">
      <c r="A201" s="98" t="str">
        <f t="shared" si="46"/>
        <v>B.1.1.1.5.S.15.1</v>
      </c>
      <c r="B201" s="139" t="s">
        <v>441</v>
      </c>
      <c r="C201" s="146" t="s">
        <v>105</v>
      </c>
      <c r="D201" s="143"/>
      <c r="E201" s="107"/>
      <c r="F201" s="108"/>
      <c r="G201" s="108"/>
    </row>
    <row r="202" spans="1:7" s="109" customFormat="1" ht="140.25" hidden="1" outlineLevel="1">
      <c r="A202" s="98" t="str">
        <f t="shared" si="46"/>
        <v>B.1.1.1.5.S.15.1.1</v>
      </c>
      <c r="B202" s="139" t="s">
        <v>2411</v>
      </c>
      <c r="C202" s="272" t="s">
        <v>3508</v>
      </c>
      <c r="D202" s="143"/>
      <c r="E202" s="107"/>
      <c r="F202" s="108"/>
      <c r="G202" s="108"/>
    </row>
    <row r="203" spans="1:7" s="109" customFormat="1" ht="15" hidden="1" outlineLevel="1">
      <c r="A203" s="98" t="str">
        <f t="shared" si="46"/>
        <v>B.1.1.1.5.S.15.1.1.1</v>
      </c>
      <c r="B203" s="139" t="s">
        <v>2445</v>
      </c>
      <c r="C203" s="271" t="s">
        <v>109</v>
      </c>
      <c r="D203" s="143" t="s">
        <v>90</v>
      </c>
      <c r="E203" s="107">
        <v>4</v>
      </c>
      <c r="F203" s="108"/>
      <c r="G203" s="108">
        <f aca="true" t="shared" si="49" ref="G203">E203*F203</f>
        <v>0</v>
      </c>
    </row>
    <row r="204" spans="1:7" s="109" customFormat="1" ht="102" hidden="1" outlineLevel="1">
      <c r="A204" s="98" t="str">
        <f t="shared" si="46"/>
        <v>B.1.1.1.5.S.16</v>
      </c>
      <c r="B204" s="139" t="s">
        <v>224</v>
      </c>
      <c r="C204" s="161" t="s">
        <v>3513</v>
      </c>
      <c r="D204" s="113"/>
      <c r="E204" s="132"/>
      <c r="F204" s="108"/>
      <c r="G204" s="108"/>
    </row>
    <row r="205" spans="1:7" s="109" customFormat="1" ht="25.5" hidden="1" outlineLevel="1">
      <c r="A205" s="98" t="str">
        <f t="shared" si="46"/>
        <v>B.1.1.1.5.S.16.1</v>
      </c>
      <c r="B205" s="139" t="s">
        <v>255</v>
      </c>
      <c r="C205" s="161" t="s">
        <v>3309</v>
      </c>
      <c r="D205" s="119" t="s">
        <v>90</v>
      </c>
      <c r="E205" s="107">
        <v>6</v>
      </c>
      <c r="F205" s="108"/>
      <c r="G205" s="108">
        <f aca="true" t="shared" si="50" ref="G205:G215">E205*F205</f>
        <v>0</v>
      </c>
    </row>
    <row r="206" spans="1:7" s="109" customFormat="1" ht="25.5" hidden="1" outlineLevel="1">
      <c r="A206" s="98" t="str">
        <f t="shared" si="46"/>
        <v>B.1.1.1.5.S.16.2</v>
      </c>
      <c r="B206" s="139" t="s">
        <v>256</v>
      </c>
      <c r="C206" s="161" t="s">
        <v>3310</v>
      </c>
      <c r="D206" s="119" t="s">
        <v>90</v>
      </c>
      <c r="E206" s="107">
        <v>6</v>
      </c>
      <c r="F206" s="108"/>
      <c r="G206" s="108">
        <f t="shared" si="50"/>
        <v>0</v>
      </c>
    </row>
    <row r="207" spans="1:7" s="109" customFormat="1" ht="76.5" hidden="1" outlineLevel="1">
      <c r="A207" s="98" t="str">
        <f t="shared" si="46"/>
        <v>B.1.1.1.5.S.17</v>
      </c>
      <c r="B207" s="139" t="s">
        <v>225</v>
      </c>
      <c r="C207" s="161" t="s">
        <v>2946</v>
      </c>
      <c r="D207" s="119"/>
      <c r="E207" s="107"/>
      <c r="F207" s="108"/>
      <c r="G207" s="108"/>
    </row>
    <row r="208" spans="1:7" s="109" customFormat="1" ht="15" hidden="1" outlineLevel="1">
      <c r="A208" s="98" t="str">
        <f t="shared" si="46"/>
        <v>B.1.1.1.5.S.17.1</v>
      </c>
      <c r="B208" s="139" t="s">
        <v>404</v>
      </c>
      <c r="C208" s="161" t="s">
        <v>109</v>
      </c>
      <c r="D208" s="119" t="s">
        <v>22</v>
      </c>
      <c r="E208" s="107">
        <v>5</v>
      </c>
      <c r="F208" s="108"/>
      <c r="G208" s="108">
        <f t="shared" si="50"/>
        <v>0</v>
      </c>
    </row>
    <row r="209" spans="1:7" s="109" customFormat="1" ht="15" hidden="1" outlineLevel="1">
      <c r="A209" s="98" t="str">
        <f t="shared" si="46"/>
        <v>B.1.1.1.5.S.17.2</v>
      </c>
      <c r="B209" s="139" t="s">
        <v>408</v>
      </c>
      <c r="C209" s="161" t="s">
        <v>690</v>
      </c>
      <c r="D209" s="119" t="s">
        <v>22</v>
      </c>
      <c r="E209" s="107">
        <v>10</v>
      </c>
      <c r="F209" s="108"/>
      <c r="G209" s="108">
        <f t="shared" si="50"/>
        <v>0</v>
      </c>
    </row>
    <row r="210" spans="1:7" s="109" customFormat="1" ht="15" hidden="1" outlineLevel="1">
      <c r="A210" s="98" t="str">
        <f t="shared" si="46"/>
        <v>B.1.1.1.5.S.17.3</v>
      </c>
      <c r="B210" s="139" t="s">
        <v>3097</v>
      </c>
      <c r="C210" s="161" t="s">
        <v>2448</v>
      </c>
      <c r="D210" s="119" t="s">
        <v>22</v>
      </c>
      <c r="E210" s="107">
        <v>5</v>
      </c>
      <c r="F210" s="108"/>
      <c r="G210" s="108">
        <f t="shared" si="50"/>
        <v>0</v>
      </c>
    </row>
    <row r="211" spans="1:7" s="109" customFormat="1" ht="15" hidden="1" outlineLevel="1">
      <c r="A211" s="98" t="str">
        <f t="shared" si="46"/>
        <v>B.1.1.1.5.S.17.4</v>
      </c>
      <c r="B211" s="139" t="s">
        <v>3098</v>
      </c>
      <c r="C211" s="161" t="s">
        <v>2449</v>
      </c>
      <c r="D211" s="119" t="s">
        <v>90</v>
      </c>
      <c r="E211" s="107">
        <v>1</v>
      </c>
      <c r="F211" s="108"/>
      <c r="G211" s="108">
        <f t="shared" si="50"/>
        <v>0</v>
      </c>
    </row>
    <row r="212" spans="1:7" s="109" customFormat="1" ht="15" hidden="1" outlineLevel="1">
      <c r="A212" s="98" t="str">
        <f t="shared" si="46"/>
        <v>B.1.1.1.5.S.17.5</v>
      </c>
      <c r="B212" s="139" t="s">
        <v>3099</v>
      </c>
      <c r="C212" s="161" t="s">
        <v>2450</v>
      </c>
      <c r="D212" s="119" t="s">
        <v>90</v>
      </c>
      <c r="E212" s="107">
        <v>1</v>
      </c>
      <c r="F212" s="108"/>
      <c r="G212" s="108">
        <f t="shared" si="50"/>
        <v>0</v>
      </c>
    </row>
    <row r="213" spans="1:7" s="109" customFormat="1" ht="15" hidden="1" outlineLevel="1">
      <c r="A213" s="98" t="str">
        <f t="shared" si="46"/>
        <v>B.1.1.1.5.S.17.6</v>
      </c>
      <c r="B213" s="139" t="s">
        <v>3100</v>
      </c>
      <c r="C213" s="161" t="s">
        <v>2451</v>
      </c>
      <c r="D213" s="119" t="s">
        <v>90</v>
      </c>
      <c r="E213" s="107">
        <v>1</v>
      </c>
      <c r="F213" s="108"/>
      <c r="G213" s="108">
        <f t="shared" si="50"/>
        <v>0</v>
      </c>
    </row>
    <row r="214" spans="1:7" s="109" customFormat="1" ht="15" hidden="1" outlineLevel="1">
      <c r="A214" s="98" t="str">
        <f t="shared" si="46"/>
        <v>B.1.1.1.5.S.17.7</v>
      </c>
      <c r="B214" s="139" t="s">
        <v>3101</v>
      </c>
      <c r="C214" s="161" t="s">
        <v>2452</v>
      </c>
      <c r="D214" s="119" t="s">
        <v>90</v>
      </c>
      <c r="E214" s="107">
        <v>1</v>
      </c>
      <c r="F214" s="108"/>
      <c r="G214" s="108">
        <f t="shared" si="50"/>
        <v>0</v>
      </c>
    </row>
    <row r="215" spans="1:7" s="109" customFormat="1" ht="15" hidden="1" outlineLevel="1">
      <c r="A215" s="98" t="str">
        <f t="shared" si="46"/>
        <v>B.1.1.1.5.S.17.8</v>
      </c>
      <c r="B215" s="139" t="s">
        <v>3102</v>
      </c>
      <c r="C215" s="161" t="s">
        <v>2453</v>
      </c>
      <c r="D215" s="119" t="s">
        <v>90</v>
      </c>
      <c r="E215" s="107">
        <v>1</v>
      </c>
      <c r="F215" s="108"/>
      <c r="G215" s="108">
        <f t="shared" si="50"/>
        <v>0</v>
      </c>
    </row>
    <row r="216" spans="1:7" s="97" customFormat="1" ht="15" collapsed="1">
      <c r="A216" s="90" t="str">
        <f aca="true" t="shared" si="51" ref="A216">B216</f>
        <v>B.1.1.1.6</v>
      </c>
      <c r="B216" s="91" t="s">
        <v>2454</v>
      </c>
      <c r="C216" s="165" t="s">
        <v>117</v>
      </c>
      <c r="D216" s="166"/>
      <c r="E216" s="94"/>
      <c r="F216" s="95"/>
      <c r="G216" s="96"/>
    </row>
    <row r="217" spans="1:7" s="109" customFormat="1" ht="102" hidden="1" outlineLevel="1">
      <c r="A217" s="98" t="str">
        <f>""&amp;$B$216&amp;"."&amp;B217&amp;""</f>
        <v>B.1.1.1.6.S.1</v>
      </c>
      <c r="B217" s="139" t="s">
        <v>206</v>
      </c>
      <c r="C217" s="112" t="s">
        <v>2757</v>
      </c>
      <c r="D217" s="113"/>
      <c r="E217" s="107"/>
      <c r="F217" s="108"/>
      <c r="G217" s="108"/>
    </row>
    <row r="218" spans="1:7" s="109" customFormat="1" ht="15" hidden="1" outlineLevel="1">
      <c r="A218" s="98" t="str">
        <f aca="true" t="shared" si="52" ref="A218:A234">""&amp;$B$216&amp;"."&amp;B218&amp;""</f>
        <v>B.1.1.1.6.S.1.1</v>
      </c>
      <c r="B218" s="139" t="s">
        <v>226</v>
      </c>
      <c r="C218" s="112" t="s">
        <v>2455</v>
      </c>
      <c r="D218" s="113"/>
      <c r="E218" s="107"/>
      <c r="F218" s="108"/>
      <c r="G218" s="108"/>
    </row>
    <row r="219" spans="1:7" s="109" customFormat="1" ht="15" hidden="1" outlineLevel="1">
      <c r="A219" s="98" t="str">
        <f t="shared" si="52"/>
        <v>B.1.1.1.6.S.1.1.1</v>
      </c>
      <c r="B219" s="139" t="s">
        <v>237</v>
      </c>
      <c r="C219" s="141" t="s">
        <v>232</v>
      </c>
      <c r="D219" s="123" t="s">
        <v>22</v>
      </c>
      <c r="E219" s="107">
        <v>63</v>
      </c>
      <c r="F219" s="108"/>
      <c r="G219" s="108">
        <f aca="true" t="shared" si="53" ref="G219:G223">E219*F219</f>
        <v>0</v>
      </c>
    </row>
    <row r="220" spans="1:7" s="109" customFormat="1" ht="15" hidden="1" outlineLevel="1">
      <c r="A220" s="98" t="str">
        <f t="shared" si="52"/>
        <v>B.1.1.1.6.S.1.1.2</v>
      </c>
      <c r="B220" s="139" t="s">
        <v>238</v>
      </c>
      <c r="C220" s="141" t="s">
        <v>233</v>
      </c>
      <c r="D220" s="123" t="s">
        <v>22</v>
      </c>
      <c r="E220" s="107">
        <v>548</v>
      </c>
      <c r="F220" s="108"/>
      <c r="G220" s="108">
        <f t="shared" si="53"/>
        <v>0</v>
      </c>
    </row>
    <row r="221" spans="1:7" s="109" customFormat="1" ht="15" hidden="1" outlineLevel="1">
      <c r="A221" s="98" t="str">
        <f t="shared" si="52"/>
        <v>B.1.1.1.6.S.1.1.3</v>
      </c>
      <c r="B221" s="139" t="s">
        <v>239</v>
      </c>
      <c r="C221" s="141" t="s">
        <v>1021</v>
      </c>
      <c r="D221" s="123" t="s">
        <v>22</v>
      </c>
      <c r="E221" s="107">
        <v>146</v>
      </c>
      <c r="F221" s="108"/>
      <c r="G221" s="108">
        <f t="shared" si="53"/>
        <v>0</v>
      </c>
    </row>
    <row r="222" spans="1:7" s="109" customFormat="1" ht="15" hidden="1" outlineLevel="1">
      <c r="A222" s="98" t="str">
        <f t="shared" si="52"/>
        <v>B.1.1.1.6.S.1.2</v>
      </c>
      <c r="B222" s="139" t="s">
        <v>227</v>
      </c>
      <c r="C222" s="141" t="s">
        <v>2456</v>
      </c>
      <c r="D222" s="123"/>
      <c r="E222" s="107"/>
      <c r="F222" s="108"/>
      <c r="G222" s="108"/>
    </row>
    <row r="223" spans="1:7" s="109" customFormat="1" ht="15" hidden="1" outlineLevel="1">
      <c r="A223" s="98" t="str">
        <f t="shared" si="52"/>
        <v>B.1.1.1.6.S.1.2.1</v>
      </c>
      <c r="B223" s="139" t="s">
        <v>262</v>
      </c>
      <c r="C223" s="141" t="s">
        <v>1021</v>
      </c>
      <c r="D223" s="123" t="s">
        <v>22</v>
      </c>
      <c r="E223" s="107">
        <v>630</v>
      </c>
      <c r="F223" s="108"/>
      <c r="G223" s="108">
        <f t="shared" si="53"/>
        <v>0</v>
      </c>
    </row>
    <row r="224" spans="1:7" s="109" customFormat="1" ht="153" hidden="1" outlineLevel="1">
      <c r="A224" s="98" t="str">
        <f t="shared" si="52"/>
        <v>B.1.1.1.6.S.2</v>
      </c>
      <c r="B224" s="139" t="s">
        <v>207</v>
      </c>
      <c r="C224" s="271" t="s">
        <v>2984</v>
      </c>
      <c r="D224" s="123"/>
      <c r="E224" s="107"/>
      <c r="F224" s="108"/>
      <c r="G224" s="108"/>
    </row>
    <row r="225" spans="1:7" s="109" customFormat="1" ht="15" hidden="1" outlineLevel="1">
      <c r="A225" s="98" t="str">
        <f t="shared" si="52"/>
        <v>B.1.1.1.6.S.2.1</v>
      </c>
      <c r="B225" s="139" t="s">
        <v>228</v>
      </c>
      <c r="C225" s="144" t="s">
        <v>105</v>
      </c>
      <c r="D225" s="123"/>
      <c r="E225" s="107"/>
      <c r="F225" s="108"/>
      <c r="G225" s="108"/>
    </row>
    <row r="226" spans="1:7" s="109" customFormat="1" ht="15" hidden="1" outlineLevel="1">
      <c r="A226" s="98" t="str">
        <f t="shared" si="52"/>
        <v>B.1.1.1.6.S.2.1.1</v>
      </c>
      <c r="B226" s="139" t="s">
        <v>229</v>
      </c>
      <c r="C226" s="271" t="s">
        <v>2455</v>
      </c>
      <c r="D226" s="123"/>
      <c r="E226" s="107"/>
      <c r="F226" s="108"/>
      <c r="G226" s="108"/>
    </row>
    <row r="227" spans="1:7" s="109" customFormat="1" ht="15" hidden="1" outlineLevel="1">
      <c r="A227" s="98" t="str">
        <f t="shared" si="52"/>
        <v>B.1.1.1.6.S.2.1.1.1</v>
      </c>
      <c r="B227" s="139" t="s">
        <v>340</v>
      </c>
      <c r="C227" s="271" t="s">
        <v>1022</v>
      </c>
      <c r="D227" s="143" t="s">
        <v>22</v>
      </c>
      <c r="E227" s="107">
        <v>1173</v>
      </c>
      <c r="F227" s="108"/>
      <c r="G227" s="108">
        <f aca="true" t="shared" si="54" ref="G227:G229">E227*F227</f>
        <v>0</v>
      </c>
    </row>
    <row r="228" spans="1:7" s="109" customFormat="1" ht="15" hidden="1" outlineLevel="1">
      <c r="A228" s="98" t="str">
        <f t="shared" si="52"/>
        <v>B.1.1.1.6.S.2.1.2</v>
      </c>
      <c r="B228" s="139" t="s">
        <v>230</v>
      </c>
      <c r="C228" s="271" t="s">
        <v>2457</v>
      </c>
      <c r="D228" s="123"/>
      <c r="E228" s="107"/>
      <c r="F228" s="108"/>
      <c r="G228" s="108"/>
    </row>
    <row r="229" spans="1:7" s="109" customFormat="1" ht="15" hidden="1" outlineLevel="1">
      <c r="A229" s="98" t="str">
        <f t="shared" si="52"/>
        <v>B.1.1.1.6.S.2.1.2.1</v>
      </c>
      <c r="B229" s="139" t="s">
        <v>343</v>
      </c>
      <c r="C229" s="271" t="s">
        <v>1022</v>
      </c>
      <c r="D229" s="143" t="s">
        <v>22</v>
      </c>
      <c r="E229" s="107">
        <v>1086</v>
      </c>
      <c r="F229" s="108"/>
      <c r="G229" s="108">
        <f t="shared" si="54"/>
        <v>0</v>
      </c>
    </row>
    <row r="230" spans="1:7" s="109" customFormat="1" ht="89.25" hidden="1" outlineLevel="1">
      <c r="A230" s="98" t="str">
        <f t="shared" si="52"/>
        <v>B.1.1.1.6.S.3</v>
      </c>
      <c r="B230" s="139" t="s">
        <v>208</v>
      </c>
      <c r="C230" s="271" t="s">
        <v>3079</v>
      </c>
      <c r="D230" s="143"/>
      <c r="E230" s="107"/>
      <c r="F230" s="108"/>
      <c r="G230" s="108"/>
    </row>
    <row r="231" spans="1:7" s="109" customFormat="1" ht="15" hidden="1" outlineLevel="1">
      <c r="A231" s="98" t="str">
        <f t="shared" si="52"/>
        <v>B.1.1.1.6.S.3</v>
      </c>
      <c r="B231" s="139" t="s">
        <v>208</v>
      </c>
      <c r="C231" s="144" t="s">
        <v>105</v>
      </c>
      <c r="D231" s="143"/>
      <c r="E231" s="107"/>
      <c r="F231" s="108"/>
      <c r="G231" s="108"/>
    </row>
    <row r="232" spans="1:7" s="109" customFormat="1" ht="15" hidden="1" outlineLevel="1">
      <c r="A232" s="98" t="str">
        <f t="shared" si="52"/>
        <v>B.1.1.1.6.S.3.1</v>
      </c>
      <c r="B232" s="139" t="s">
        <v>244</v>
      </c>
      <c r="C232" s="271" t="s">
        <v>2455</v>
      </c>
      <c r="D232" s="143"/>
      <c r="E232" s="107"/>
      <c r="F232" s="108"/>
      <c r="G232" s="108"/>
    </row>
    <row r="233" spans="1:7" s="109" customFormat="1" ht="15" hidden="1" outlineLevel="1">
      <c r="A233" s="98" t="str">
        <f t="shared" si="52"/>
        <v>B.1.1.1.6.S.3.1.1</v>
      </c>
      <c r="B233" s="139" t="s">
        <v>322</v>
      </c>
      <c r="C233" s="161" t="s">
        <v>2458</v>
      </c>
      <c r="D233" s="113" t="s">
        <v>90</v>
      </c>
      <c r="E233" s="107">
        <v>60</v>
      </c>
      <c r="F233" s="108"/>
      <c r="G233" s="108">
        <f aca="true" t="shared" si="55" ref="G233">E233*F233</f>
        <v>0</v>
      </c>
    </row>
    <row r="234" spans="1:7" s="109" customFormat="1" ht="15" hidden="1" outlineLevel="1">
      <c r="A234" s="98" t="str">
        <f t="shared" si="52"/>
        <v>B.1.1.1.6.S.3.2</v>
      </c>
      <c r="B234" s="139" t="s">
        <v>245</v>
      </c>
      <c r="C234" s="161" t="s">
        <v>2457</v>
      </c>
      <c r="D234" s="113"/>
      <c r="E234" s="107"/>
      <c r="F234" s="108"/>
      <c r="G234" s="108"/>
    </row>
    <row r="235" spans="1:7" s="109" customFormat="1" ht="15" hidden="1" outlineLevel="1">
      <c r="A235" s="98" t="str">
        <f>""&amp;$B$216&amp;"."&amp;B235&amp;""</f>
        <v>B.1.1.1.6.S.3.2.1</v>
      </c>
      <c r="B235" s="139" t="s">
        <v>352</v>
      </c>
      <c r="C235" s="161" t="s">
        <v>2458</v>
      </c>
      <c r="D235" s="113" t="s">
        <v>90</v>
      </c>
      <c r="E235" s="107">
        <v>80</v>
      </c>
      <c r="F235" s="108"/>
      <c r="G235" s="108">
        <f aca="true" t="shared" si="56" ref="G235">E235*F235</f>
        <v>0</v>
      </c>
    </row>
    <row r="236" spans="1:7" s="109" customFormat="1" ht="89.25" hidden="1" outlineLevel="1">
      <c r="A236" s="98" t="str">
        <f>""&amp;$B$216&amp;"."&amp;B236&amp;""</f>
        <v>B.1.1.1.6.S.4</v>
      </c>
      <c r="B236" s="139" t="s">
        <v>209</v>
      </c>
      <c r="C236" s="271" t="s">
        <v>3080</v>
      </c>
      <c r="D236" s="143"/>
      <c r="E236" s="107"/>
      <c r="F236" s="108"/>
      <c r="G236" s="108"/>
    </row>
    <row r="237" spans="1:7" s="109" customFormat="1" ht="15" hidden="1" outlineLevel="1">
      <c r="A237" s="98" t="str">
        <f>""&amp;$B$216&amp;"."&amp;B237&amp;""</f>
        <v>B.1.1.1.6.S.4.1</v>
      </c>
      <c r="B237" s="139" t="s">
        <v>240</v>
      </c>
      <c r="C237" s="271" t="s">
        <v>2455</v>
      </c>
      <c r="D237" s="143"/>
      <c r="E237" s="107"/>
      <c r="F237" s="108"/>
      <c r="G237" s="108"/>
    </row>
    <row r="238" spans="1:7" s="109" customFormat="1" ht="15" hidden="1" outlineLevel="1">
      <c r="A238" s="98" t="str">
        <f>""&amp;$B$216&amp;"."&amp;B238&amp;""</f>
        <v>B.1.1.1.6.S.4.1.1</v>
      </c>
      <c r="B238" s="139" t="s">
        <v>241</v>
      </c>
      <c r="C238" s="161" t="s">
        <v>2459</v>
      </c>
      <c r="D238" s="113" t="s">
        <v>90</v>
      </c>
      <c r="E238" s="107">
        <v>30</v>
      </c>
      <c r="F238" s="108"/>
      <c r="G238" s="108">
        <f aca="true" t="shared" si="57" ref="G238">E238*F238</f>
        <v>0</v>
      </c>
    </row>
    <row r="239" spans="1:7" s="109" customFormat="1" ht="15" hidden="1" outlineLevel="1">
      <c r="A239" s="98" t="str">
        <f>""&amp;$B$216&amp;"."&amp;B239&amp;""</f>
        <v>B.1.1.1.6.S.4.2</v>
      </c>
      <c r="B239" s="139" t="s">
        <v>260</v>
      </c>
      <c r="C239" s="161" t="s">
        <v>2457</v>
      </c>
      <c r="D239" s="143"/>
      <c r="E239" s="107"/>
      <c r="F239" s="108"/>
      <c r="G239" s="108"/>
    </row>
    <row r="240" spans="1:7" s="109" customFormat="1" ht="15" hidden="1" outlineLevel="1">
      <c r="A240" s="98" t="str">
        <f aca="true" t="shared" si="58" ref="A240:A260">""&amp;$B$216&amp;"."&amp;B240&amp;""</f>
        <v>B.1.1.1.6.S.4.2.1</v>
      </c>
      <c r="B240" s="139" t="s">
        <v>329</v>
      </c>
      <c r="C240" s="161" t="s">
        <v>2458</v>
      </c>
      <c r="D240" s="113" t="s">
        <v>90</v>
      </c>
      <c r="E240" s="107">
        <v>50</v>
      </c>
      <c r="F240" s="108"/>
      <c r="G240" s="108">
        <f aca="true" t="shared" si="59" ref="G240">E240*F240</f>
        <v>0</v>
      </c>
    </row>
    <row r="241" spans="1:7" s="109" customFormat="1" ht="89.25" hidden="1" outlineLevel="1">
      <c r="A241" s="98" t="str">
        <f t="shared" si="58"/>
        <v>B.1.1.1.6.S.¸5</v>
      </c>
      <c r="B241" s="139" t="s">
        <v>3103</v>
      </c>
      <c r="C241" s="168" t="s">
        <v>2758</v>
      </c>
      <c r="D241" s="143"/>
      <c r="E241" s="107"/>
      <c r="F241" s="108"/>
      <c r="G241" s="108"/>
    </row>
    <row r="242" spans="1:7" s="109" customFormat="1" ht="15" hidden="1" outlineLevel="1">
      <c r="A242" s="98" t="str">
        <f t="shared" si="58"/>
        <v>B.1.1.1.6.S.5.1</v>
      </c>
      <c r="B242" s="139" t="s">
        <v>315</v>
      </c>
      <c r="C242" s="271" t="s">
        <v>2455</v>
      </c>
      <c r="D242" s="143"/>
      <c r="E242" s="107"/>
      <c r="F242" s="108"/>
      <c r="G242" s="108"/>
    </row>
    <row r="243" spans="1:7" s="109" customFormat="1" ht="15" hidden="1" outlineLevel="1">
      <c r="A243" s="98" t="str">
        <f t="shared" si="58"/>
        <v>B.1.1.1.6.S.5.1.1</v>
      </c>
      <c r="B243" s="139" t="s">
        <v>330</v>
      </c>
      <c r="C243" s="112" t="s">
        <v>125</v>
      </c>
      <c r="D243" s="113" t="s">
        <v>90</v>
      </c>
      <c r="E243" s="107">
        <v>28</v>
      </c>
      <c r="F243" s="108"/>
      <c r="G243" s="108">
        <f aca="true" t="shared" si="60" ref="G243:G247">E243*F243</f>
        <v>0</v>
      </c>
    </row>
    <row r="244" spans="1:7" s="109" customFormat="1" ht="15" hidden="1" outlineLevel="1">
      <c r="A244" s="98" t="str">
        <f t="shared" si="58"/>
        <v>B.1.1.1.6.S.5.1.2</v>
      </c>
      <c r="B244" s="139" t="s">
        <v>331</v>
      </c>
      <c r="C244" s="112" t="s">
        <v>369</v>
      </c>
      <c r="D244" s="113" t="s">
        <v>90</v>
      </c>
      <c r="E244" s="107">
        <v>8</v>
      </c>
      <c r="F244" s="108"/>
      <c r="G244" s="108">
        <f t="shared" si="60"/>
        <v>0</v>
      </c>
    </row>
    <row r="245" spans="1:7" s="109" customFormat="1" ht="15" hidden="1" outlineLevel="1">
      <c r="A245" s="98" t="str">
        <f t="shared" si="58"/>
        <v>B.1.1.1.6.S.5.1.3</v>
      </c>
      <c r="B245" s="139" t="s">
        <v>975</v>
      </c>
      <c r="C245" s="161" t="s">
        <v>2458</v>
      </c>
      <c r="D245" s="113" t="s">
        <v>90</v>
      </c>
      <c r="E245" s="107">
        <v>226</v>
      </c>
      <c r="F245" s="108"/>
      <c r="G245" s="108">
        <f t="shared" si="60"/>
        <v>0</v>
      </c>
    </row>
    <row r="246" spans="1:7" s="109" customFormat="1" ht="15" hidden="1" outlineLevel="1">
      <c r="A246" s="98" t="str">
        <f t="shared" si="58"/>
        <v>B.1.1.1.6.S.5.2</v>
      </c>
      <c r="B246" s="139" t="s">
        <v>316</v>
      </c>
      <c r="C246" s="161" t="s">
        <v>2457</v>
      </c>
      <c r="D246" s="113"/>
      <c r="E246" s="107"/>
      <c r="F246" s="108"/>
      <c r="G246" s="108"/>
    </row>
    <row r="247" spans="1:7" s="109" customFormat="1" ht="15" hidden="1" outlineLevel="1">
      <c r="A247" s="98" t="str">
        <f t="shared" si="58"/>
        <v>B.1.1.1.6.S.5.2.1</v>
      </c>
      <c r="B247" s="139" t="s">
        <v>2460</v>
      </c>
      <c r="C247" s="161" t="s">
        <v>2458</v>
      </c>
      <c r="D247" s="113" t="s">
        <v>90</v>
      </c>
      <c r="E247" s="107">
        <v>37</v>
      </c>
      <c r="F247" s="108"/>
      <c r="G247" s="108">
        <f t="shared" si="60"/>
        <v>0</v>
      </c>
    </row>
    <row r="248" spans="1:7" s="109" customFormat="1" ht="104.25" hidden="1" outlineLevel="1">
      <c r="A248" s="98" t="str">
        <f t="shared" si="58"/>
        <v>B.1.1.1.6.S.6</v>
      </c>
      <c r="B248" s="139" t="s">
        <v>214</v>
      </c>
      <c r="C248" s="161" t="s">
        <v>3311</v>
      </c>
      <c r="D248" s="113"/>
      <c r="E248" s="107"/>
      <c r="F248" s="108"/>
      <c r="G248" s="108"/>
    </row>
    <row r="249" spans="1:7" s="109" customFormat="1" ht="25.5" hidden="1" outlineLevel="1">
      <c r="A249" s="98" t="str">
        <f t="shared" si="58"/>
        <v>B.1.1.1.6.S.6.1</v>
      </c>
      <c r="B249" s="139" t="s">
        <v>319</v>
      </c>
      <c r="C249" s="161" t="s">
        <v>2446</v>
      </c>
      <c r="D249" s="119" t="s">
        <v>90</v>
      </c>
      <c r="E249" s="107">
        <v>6</v>
      </c>
      <c r="F249" s="108"/>
      <c r="G249" s="108">
        <f aca="true" t="shared" si="61" ref="G249:G250">E249*F249</f>
        <v>0</v>
      </c>
    </row>
    <row r="250" spans="1:7" s="109" customFormat="1" ht="25.5" hidden="1" outlineLevel="1">
      <c r="A250" s="98" t="str">
        <f t="shared" si="58"/>
        <v>B.1.1.1.6.S.6.2</v>
      </c>
      <c r="B250" s="139" t="s">
        <v>320</v>
      </c>
      <c r="C250" s="161" t="s">
        <v>2447</v>
      </c>
      <c r="D250" s="119" t="s">
        <v>90</v>
      </c>
      <c r="E250" s="107">
        <v>6</v>
      </c>
      <c r="F250" s="108"/>
      <c r="G250" s="108">
        <f t="shared" si="61"/>
        <v>0</v>
      </c>
    </row>
    <row r="251" spans="1:7" s="109" customFormat="1" ht="102" hidden="1" outlineLevel="1">
      <c r="A251" s="98" t="str">
        <f t="shared" si="58"/>
        <v>B.1.1.1.6.S.7</v>
      </c>
      <c r="B251" s="139" t="s">
        <v>215</v>
      </c>
      <c r="C251" s="161" t="s">
        <v>2461</v>
      </c>
      <c r="D251" s="119"/>
      <c r="E251" s="107"/>
      <c r="F251" s="108"/>
      <c r="G251" s="108"/>
    </row>
    <row r="252" spans="1:7" s="109" customFormat="1" ht="15" hidden="1" outlineLevel="1">
      <c r="A252" s="98" t="str">
        <f t="shared" si="58"/>
        <v>B.1.1.1.6.S.7.1</v>
      </c>
      <c r="B252" s="139" t="s">
        <v>364</v>
      </c>
      <c r="C252" s="161" t="s">
        <v>109</v>
      </c>
      <c r="D252" s="119" t="s">
        <v>22</v>
      </c>
      <c r="E252" s="107">
        <v>5</v>
      </c>
      <c r="F252" s="108"/>
      <c r="G252" s="108">
        <f aca="true" t="shared" si="62" ref="G252:G260">E252*F252</f>
        <v>0</v>
      </c>
    </row>
    <row r="253" spans="1:7" s="109" customFormat="1" ht="15" hidden="1" outlineLevel="1">
      <c r="A253" s="98" t="str">
        <f t="shared" si="58"/>
        <v>B.1.1.1.6.S.7.2</v>
      </c>
      <c r="B253" s="139" t="s">
        <v>365</v>
      </c>
      <c r="C253" s="161" t="s">
        <v>690</v>
      </c>
      <c r="D253" s="119" t="s">
        <v>22</v>
      </c>
      <c r="E253" s="107">
        <v>10</v>
      </c>
      <c r="F253" s="108"/>
      <c r="G253" s="108">
        <f t="shared" si="62"/>
        <v>0</v>
      </c>
    </row>
    <row r="254" spans="1:7" s="109" customFormat="1" ht="15" hidden="1" outlineLevel="1">
      <c r="A254" s="98" t="str">
        <f t="shared" si="58"/>
        <v>B.1.1.1.6.S.7.3</v>
      </c>
      <c r="B254" s="139" t="s">
        <v>1369</v>
      </c>
      <c r="C254" s="161" t="s">
        <v>2448</v>
      </c>
      <c r="D254" s="119" t="s">
        <v>22</v>
      </c>
      <c r="E254" s="107">
        <v>5</v>
      </c>
      <c r="F254" s="108"/>
      <c r="G254" s="108">
        <f t="shared" si="62"/>
        <v>0</v>
      </c>
    </row>
    <row r="255" spans="1:7" s="109" customFormat="1" ht="15" hidden="1" outlineLevel="1">
      <c r="A255" s="98" t="str">
        <f t="shared" si="58"/>
        <v>B.1.1.1.6.S.7.4</v>
      </c>
      <c r="B255" s="139" t="s">
        <v>1371</v>
      </c>
      <c r="C255" s="161" t="s">
        <v>2449</v>
      </c>
      <c r="D255" s="119" t="s">
        <v>90</v>
      </c>
      <c r="E255" s="107">
        <v>1</v>
      </c>
      <c r="F255" s="108"/>
      <c r="G255" s="108">
        <f t="shared" si="62"/>
        <v>0</v>
      </c>
    </row>
    <row r="256" spans="1:7" s="109" customFormat="1" ht="15" hidden="1" outlineLevel="1">
      <c r="A256" s="98" t="str">
        <f t="shared" si="58"/>
        <v>B.1.1.1.6.S.7.5</v>
      </c>
      <c r="B256" s="139" t="s">
        <v>1407</v>
      </c>
      <c r="C256" s="161" t="s">
        <v>2450</v>
      </c>
      <c r="D256" s="119" t="s">
        <v>90</v>
      </c>
      <c r="E256" s="107">
        <v>1</v>
      </c>
      <c r="F256" s="108"/>
      <c r="G256" s="108">
        <f t="shared" si="62"/>
        <v>0</v>
      </c>
    </row>
    <row r="257" spans="1:7" s="109" customFormat="1" ht="15" hidden="1" outlineLevel="1">
      <c r="A257" s="98" t="str">
        <f t="shared" si="58"/>
        <v>B.1.1.1.6.S.7.6</v>
      </c>
      <c r="B257" s="139" t="s">
        <v>1408</v>
      </c>
      <c r="C257" s="161" t="s">
        <v>2451</v>
      </c>
      <c r="D257" s="119" t="s">
        <v>90</v>
      </c>
      <c r="E257" s="107">
        <v>1</v>
      </c>
      <c r="F257" s="108"/>
      <c r="G257" s="108">
        <f t="shared" si="62"/>
        <v>0</v>
      </c>
    </row>
    <row r="258" spans="1:7" s="109" customFormat="1" ht="15" hidden="1" outlineLevel="1">
      <c r="A258" s="98" t="str">
        <f t="shared" si="58"/>
        <v>B.1.1.1.6.S.7.7</v>
      </c>
      <c r="B258" s="139" t="s">
        <v>3104</v>
      </c>
      <c r="C258" s="161" t="s">
        <v>2452</v>
      </c>
      <c r="D258" s="119" t="s">
        <v>90</v>
      </c>
      <c r="E258" s="107">
        <v>1</v>
      </c>
      <c r="F258" s="108"/>
      <c r="G258" s="108">
        <f t="shared" si="62"/>
        <v>0</v>
      </c>
    </row>
    <row r="259" spans="1:7" s="109" customFormat="1" ht="15" hidden="1" outlineLevel="1">
      <c r="A259" s="98" t="str">
        <f t="shared" si="58"/>
        <v>B.1.1.1.6.S.7.8</v>
      </c>
      <c r="B259" s="139" t="s">
        <v>3105</v>
      </c>
      <c r="C259" s="161" t="s">
        <v>2453</v>
      </c>
      <c r="D259" s="119" t="s">
        <v>90</v>
      </c>
      <c r="E259" s="107">
        <v>1</v>
      </c>
      <c r="F259" s="108"/>
      <c r="G259" s="108">
        <f t="shared" si="62"/>
        <v>0</v>
      </c>
    </row>
    <row r="260" spans="1:7" s="109" customFormat="1" ht="15" hidden="1" outlineLevel="1">
      <c r="A260" s="98" t="str">
        <f t="shared" si="58"/>
        <v>B.1.1.1.6.S.7.9</v>
      </c>
      <c r="B260" s="139" t="s">
        <v>3106</v>
      </c>
      <c r="C260" s="161" t="s">
        <v>2462</v>
      </c>
      <c r="D260" s="119" t="s">
        <v>90</v>
      </c>
      <c r="E260" s="107">
        <v>2</v>
      </c>
      <c r="F260" s="108"/>
      <c r="G260" s="108">
        <f t="shared" si="62"/>
        <v>0</v>
      </c>
    </row>
    <row r="261" spans="1:7" s="97" customFormat="1" ht="15" collapsed="1">
      <c r="A261" s="90" t="str">
        <f aca="true" t="shared" si="63" ref="A261">B261</f>
        <v>B.1.1.1.7</v>
      </c>
      <c r="B261" s="91" t="s">
        <v>2463</v>
      </c>
      <c r="C261" s="169" t="s">
        <v>119</v>
      </c>
      <c r="D261" s="170"/>
      <c r="E261" s="94"/>
      <c r="F261" s="95"/>
      <c r="G261" s="96"/>
    </row>
    <row r="262" spans="1:7" s="109" customFormat="1" ht="127.5" hidden="1" outlineLevel="1">
      <c r="A262" s="98" t="str">
        <f aca="true" t="shared" si="64" ref="A262:A269">""&amp;$B$261&amp;"."&amp;B262&amp;""</f>
        <v>B.1.1.1.7.S.1</v>
      </c>
      <c r="B262" s="139" t="s">
        <v>206</v>
      </c>
      <c r="C262" s="112" t="s">
        <v>234</v>
      </c>
      <c r="D262" s="113"/>
      <c r="E262" s="132"/>
      <c r="F262" s="108"/>
      <c r="G262" s="108"/>
    </row>
    <row r="263" spans="1:7" s="109" customFormat="1" ht="15" hidden="1" outlineLevel="1">
      <c r="A263" s="98" t="str">
        <f t="shared" si="64"/>
        <v>B.1.1.1.7.S.1.1</v>
      </c>
      <c r="B263" s="139" t="s">
        <v>226</v>
      </c>
      <c r="C263" s="141" t="s">
        <v>1059</v>
      </c>
      <c r="D263" s="171" t="s">
        <v>22</v>
      </c>
      <c r="E263" s="172">
        <v>25</v>
      </c>
      <c r="F263" s="108"/>
      <c r="G263" s="108">
        <f aca="true" t="shared" si="65" ref="G263:G266">E263*F263</f>
        <v>0</v>
      </c>
    </row>
    <row r="264" spans="1:7" s="109" customFormat="1" ht="15" hidden="1" outlineLevel="1">
      <c r="A264" s="98" t="str">
        <f t="shared" si="64"/>
        <v>B.1.1.1.7.S.1.2</v>
      </c>
      <c r="B264" s="139" t="s">
        <v>227</v>
      </c>
      <c r="C264" s="141" t="s">
        <v>232</v>
      </c>
      <c r="D264" s="171" t="s">
        <v>22</v>
      </c>
      <c r="E264" s="172">
        <v>113</v>
      </c>
      <c r="F264" s="108"/>
      <c r="G264" s="108">
        <f t="shared" si="65"/>
        <v>0</v>
      </c>
    </row>
    <row r="265" spans="1:7" s="109" customFormat="1" ht="15" hidden="1" outlineLevel="1">
      <c r="A265" s="98" t="str">
        <f t="shared" si="64"/>
        <v>B.1.1.1.7.S.1.3</v>
      </c>
      <c r="B265" s="139" t="s">
        <v>265</v>
      </c>
      <c r="C265" s="163" t="s">
        <v>233</v>
      </c>
      <c r="D265" s="171" t="s">
        <v>22</v>
      </c>
      <c r="E265" s="172">
        <v>548</v>
      </c>
      <c r="F265" s="108"/>
      <c r="G265" s="108">
        <f t="shared" si="65"/>
        <v>0</v>
      </c>
    </row>
    <row r="266" spans="1:7" s="109" customFormat="1" ht="15" hidden="1" outlineLevel="1">
      <c r="A266" s="98" t="str">
        <f t="shared" si="64"/>
        <v>B.1.1.1.7.S.1.4</v>
      </c>
      <c r="B266" s="139" t="s">
        <v>627</v>
      </c>
      <c r="C266" s="163" t="s">
        <v>1021</v>
      </c>
      <c r="D266" s="171" t="s">
        <v>22</v>
      </c>
      <c r="E266" s="172">
        <v>776</v>
      </c>
      <c r="F266" s="108"/>
      <c r="G266" s="108">
        <f t="shared" si="65"/>
        <v>0</v>
      </c>
    </row>
    <row r="267" spans="1:7" s="109" customFormat="1" ht="153" hidden="1" outlineLevel="1">
      <c r="A267" s="98" t="str">
        <f t="shared" si="64"/>
        <v>B.1.1.1.7.S.2</v>
      </c>
      <c r="B267" s="139" t="s">
        <v>207</v>
      </c>
      <c r="C267" s="142" t="s">
        <v>235</v>
      </c>
      <c r="D267" s="143"/>
      <c r="E267" s="107"/>
      <c r="F267" s="108"/>
      <c r="G267" s="108"/>
    </row>
    <row r="268" spans="1:7" s="109" customFormat="1" ht="15" hidden="1" outlineLevel="1">
      <c r="A268" s="98" t="str">
        <f t="shared" si="64"/>
        <v>B.1.1.1.7.S.2.1</v>
      </c>
      <c r="B268" s="139" t="s">
        <v>228</v>
      </c>
      <c r="C268" s="163" t="s">
        <v>267</v>
      </c>
      <c r="D268" s="171" t="s">
        <v>22</v>
      </c>
      <c r="E268" s="172">
        <v>2259</v>
      </c>
      <c r="F268" s="108"/>
      <c r="G268" s="108">
        <f aca="true" t="shared" si="66" ref="G268:G269">E268*F268</f>
        <v>0</v>
      </c>
    </row>
    <row r="269" spans="1:7" s="109" customFormat="1" ht="102" hidden="1" outlineLevel="1">
      <c r="A269" s="98" t="str">
        <f t="shared" si="64"/>
        <v>B.1.1.1.7.S.3</v>
      </c>
      <c r="B269" s="139" t="s">
        <v>208</v>
      </c>
      <c r="C269" s="268" t="s">
        <v>156</v>
      </c>
      <c r="D269" s="113" t="s">
        <v>22</v>
      </c>
      <c r="E269" s="107">
        <v>1462</v>
      </c>
      <c r="F269" s="108"/>
      <c r="G269" s="108">
        <f t="shared" si="66"/>
        <v>0</v>
      </c>
    </row>
    <row r="270" spans="1:7" s="97" customFormat="1" ht="15" collapsed="1">
      <c r="A270" s="90" t="str">
        <f aca="true" t="shared" si="67" ref="A270">B270</f>
        <v>B.1.1.1.8</v>
      </c>
      <c r="B270" s="91" t="s">
        <v>2464</v>
      </c>
      <c r="C270" s="169" t="s">
        <v>118</v>
      </c>
      <c r="D270" s="170"/>
      <c r="E270" s="94"/>
      <c r="F270" s="95"/>
      <c r="G270" s="96"/>
    </row>
    <row r="271" spans="1:7" s="109" customFormat="1" ht="63.75" hidden="1" outlineLevel="1">
      <c r="A271" s="98" t="str">
        <f aca="true" t="shared" si="68" ref="A271:A275">""&amp;$B$270&amp;"."&amp;B271&amp;""</f>
        <v>B.1.1.1.8.S.1</v>
      </c>
      <c r="B271" s="139" t="s">
        <v>206</v>
      </c>
      <c r="C271" s="112" t="s">
        <v>3328</v>
      </c>
      <c r="D271" s="113"/>
      <c r="E271" s="107"/>
      <c r="F271" s="108"/>
      <c r="G271" s="108"/>
    </row>
    <row r="272" spans="1:7" s="109" customFormat="1" ht="76.5" hidden="1" outlineLevel="1">
      <c r="A272" s="98" t="str">
        <f t="shared" si="68"/>
        <v>B.1.1.1.8.S.1.1</v>
      </c>
      <c r="B272" s="139" t="s">
        <v>226</v>
      </c>
      <c r="C272" s="174" t="s">
        <v>182</v>
      </c>
      <c r="D272" s="113" t="s">
        <v>90</v>
      </c>
      <c r="E272" s="107">
        <v>5</v>
      </c>
      <c r="F272" s="108"/>
      <c r="G272" s="108">
        <f aca="true" t="shared" si="69" ref="G272:G275">E272*F272</f>
        <v>0</v>
      </c>
    </row>
    <row r="273" spans="1:7" s="109" customFormat="1" ht="63.75" hidden="1" outlineLevel="1">
      <c r="A273" s="98" t="str">
        <f t="shared" si="68"/>
        <v>B.1.1.1.8.S.2</v>
      </c>
      <c r="B273" s="139" t="s">
        <v>207</v>
      </c>
      <c r="C273" s="175" t="s">
        <v>3205</v>
      </c>
      <c r="D273" s="148"/>
      <c r="E273" s="130"/>
      <c r="F273" s="108"/>
      <c r="G273" s="108"/>
    </row>
    <row r="274" spans="1:7" s="109" customFormat="1" ht="38.25" hidden="1" outlineLevel="1">
      <c r="A274" s="98" t="str">
        <f t="shared" si="68"/>
        <v>B.1.1.1.8.S.2.1</v>
      </c>
      <c r="B274" s="139" t="s">
        <v>228</v>
      </c>
      <c r="C274" s="176" t="s">
        <v>388</v>
      </c>
      <c r="D274" s="119" t="s">
        <v>90</v>
      </c>
      <c r="E274" s="107">
        <v>5</v>
      </c>
      <c r="F274" s="108"/>
      <c r="G274" s="108">
        <f t="shared" si="69"/>
        <v>0</v>
      </c>
    </row>
    <row r="275" spans="1:7" s="109" customFormat="1" ht="204" hidden="1" outlineLevel="1">
      <c r="A275" s="98" t="str">
        <f t="shared" si="68"/>
        <v>B.1.1.1.8.S.3</v>
      </c>
      <c r="B275" s="139" t="s">
        <v>208</v>
      </c>
      <c r="C275" s="120" t="s">
        <v>3333</v>
      </c>
      <c r="D275" s="113" t="s">
        <v>90</v>
      </c>
      <c r="E275" s="107">
        <v>5</v>
      </c>
      <c r="F275" s="108"/>
      <c r="G275" s="108">
        <f t="shared" si="69"/>
        <v>0</v>
      </c>
    </row>
    <row r="276" spans="1:7" s="97" customFormat="1" ht="15" collapsed="1">
      <c r="A276" s="90" t="str">
        <f aca="true" t="shared" si="70" ref="A276">B276</f>
        <v>B.1.1.1.9</v>
      </c>
      <c r="B276" s="91" t="s">
        <v>2465</v>
      </c>
      <c r="C276" s="92" t="s">
        <v>21</v>
      </c>
      <c r="D276" s="93"/>
      <c r="E276" s="94"/>
      <c r="F276" s="95"/>
      <c r="G276" s="96"/>
    </row>
    <row r="277" spans="1:7" s="104" customFormat="1" ht="15" hidden="1" outlineLevel="1">
      <c r="A277" s="98" t="str">
        <f aca="true" t="shared" si="71" ref="A277:A308">""&amp;$B$276&amp;"."&amp;B277&amp;""</f>
        <v>B.1.1.1.9.S.1</v>
      </c>
      <c r="B277" s="139" t="s">
        <v>206</v>
      </c>
      <c r="C277" s="100" t="s">
        <v>210</v>
      </c>
      <c r="D277" s="101"/>
      <c r="E277" s="102"/>
      <c r="F277" s="103"/>
      <c r="G277" s="103"/>
    </row>
    <row r="278" spans="1:7" s="109" customFormat="1" ht="127.5" hidden="1" outlineLevel="1">
      <c r="A278" s="98" t="str">
        <f t="shared" si="71"/>
        <v>B.1.1.1.9.S.2</v>
      </c>
      <c r="B278" s="139" t="s">
        <v>207</v>
      </c>
      <c r="C278" s="105" t="s">
        <v>3490</v>
      </c>
      <c r="D278" s="114"/>
      <c r="E278" s="107"/>
      <c r="F278" s="108"/>
      <c r="G278" s="108"/>
    </row>
    <row r="279" spans="1:7" s="109" customFormat="1" ht="15" hidden="1" outlineLevel="1">
      <c r="A279" s="98" t="str">
        <f t="shared" si="71"/>
        <v>B.1.1.1.9.S.2.1</v>
      </c>
      <c r="B279" s="139" t="s">
        <v>228</v>
      </c>
      <c r="C279" s="105" t="s">
        <v>413</v>
      </c>
      <c r="D279" s="177" t="s">
        <v>90</v>
      </c>
      <c r="E279" s="107">
        <v>24</v>
      </c>
      <c r="F279" s="178"/>
      <c r="G279" s="108">
        <f aca="true" t="shared" si="72" ref="G279:G314">E279*F279</f>
        <v>0</v>
      </c>
    </row>
    <row r="280" spans="1:7" s="109" customFormat="1" ht="15" hidden="1" outlineLevel="1">
      <c r="A280" s="98" t="str">
        <f t="shared" si="71"/>
        <v>B.1.1.1.9.S.2.2</v>
      </c>
      <c r="B280" s="139" t="s">
        <v>261</v>
      </c>
      <c r="C280" s="105" t="s">
        <v>128</v>
      </c>
      <c r="D280" s="177" t="s">
        <v>90</v>
      </c>
      <c r="E280" s="107">
        <v>24</v>
      </c>
      <c r="F280" s="178"/>
      <c r="G280" s="108">
        <f t="shared" si="72"/>
        <v>0</v>
      </c>
    </row>
    <row r="281" spans="1:7" s="109" customFormat="1" ht="114.75" hidden="1" outlineLevel="1">
      <c r="A281" s="98" t="str">
        <f t="shared" si="71"/>
        <v>B.1.1.1.9.S.3</v>
      </c>
      <c r="B281" s="139" t="s">
        <v>208</v>
      </c>
      <c r="C281" s="105" t="s">
        <v>456</v>
      </c>
      <c r="D281" s="177"/>
      <c r="E281" s="107"/>
      <c r="F281" s="178"/>
      <c r="G281" s="178"/>
    </row>
    <row r="282" spans="1:7" s="109" customFormat="1" ht="15" hidden="1" outlineLevel="1">
      <c r="A282" s="98" t="str">
        <f t="shared" si="71"/>
        <v>B.1.1.1.9.S.3.1</v>
      </c>
      <c r="B282" s="139" t="s">
        <v>244</v>
      </c>
      <c r="C282" s="105" t="s">
        <v>414</v>
      </c>
      <c r="D282" s="180" t="s">
        <v>22</v>
      </c>
      <c r="E282" s="107">
        <v>2862</v>
      </c>
      <c r="F282" s="178"/>
      <c r="G282" s="108">
        <f t="shared" si="72"/>
        <v>0</v>
      </c>
    </row>
    <row r="283" spans="1:7" s="109" customFormat="1" ht="15" hidden="1" outlineLevel="1">
      <c r="A283" s="98" t="str">
        <f t="shared" si="71"/>
        <v>B.1.1.1.9.S.3.2</v>
      </c>
      <c r="B283" s="139" t="s">
        <v>245</v>
      </c>
      <c r="C283" s="105" t="s">
        <v>129</v>
      </c>
      <c r="D283" s="180" t="s">
        <v>22</v>
      </c>
      <c r="E283" s="107">
        <v>2862</v>
      </c>
      <c r="F283" s="178"/>
      <c r="G283" s="108">
        <f t="shared" si="72"/>
        <v>0</v>
      </c>
    </row>
    <row r="284" spans="1:7" s="109" customFormat="1" ht="15" hidden="1" outlineLevel="1">
      <c r="A284" s="98" t="str">
        <f t="shared" si="71"/>
        <v>B.1.1.1.9.S.3.3</v>
      </c>
      <c r="B284" s="139" t="s">
        <v>246</v>
      </c>
      <c r="C284" s="105" t="s">
        <v>130</v>
      </c>
      <c r="D284" s="180" t="s">
        <v>22</v>
      </c>
      <c r="E284" s="107">
        <v>2862</v>
      </c>
      <c r="F284" s="178"/>
      <c r="G284" s="108">
        <f t="shared" si="72"/>
        <v>0</v>
      </c>
    </row>
    <row r="285" spans="1:7" s="109" customFormat="1" ht="140.25" hidden="1" outlineLevel="1">
      <c r="A285" s="98" t="str">
        <f t="shared" si="71"/>
        <v>B.1.1.1.9.S.4</v>
      </c>
      <c r="B285" s="139" t="s">
        <v>209</v>
      </c>
      <c r="C285" s="105" t="s">
        <v>3207</v>
      </c>
      <c r="D285" s="180" t="s">
        <v>91</v>
      </c>
      <c r="E285" s="107">
        <v>30</v>
      </c>
      <c r="F285" s="178"/>
      <c r="G285" s="108">
        <f t="shared" si="72"/>
        <v>0</v>
      </c>
    </row>
    <row r="286" spans="1:7" s="109" customFormat="1" ht="114.75" hidden="1" outlineLevel="1">
      <c r="A286" s="98" t="str">
        <f t="shared" si="71"/>
        <v>B.1.1.1.9.S.5</v>
      </c>
      <c r="B286" s="139" t="s">
        <v>213</v>
      </c>
      <c r="C286" s="105" t="s">
        <v>3208</v>
      </c>
      <c r="D286" s="180" t="s">
        <v>91</v>
      </c>
      <c r="E286" s="107">
        <v>20</v>
      </c>
      <c r="F286" s="178"/>
      <c r="G286" s="108">
        <f t="shared" si="72"/>
        <v>0</v>
      </c>
    </row>
    <row r="287" spans="1:7" s="109" customFormat="1" ht="102" hidden="1" outlineLevel="1">
      <c r="A287" s="98" t="str">
        <f t="shared" si="71"/>
        <v>B.1.1.1.9.S.6</v>
      </c>
      <c r="B287" s="139" t="s">
        <v>214</v>
      </c>
      <c r="C287" s="105" t="s">
        <v>3312</v>
      </c>
      <c r="D287" s="180" t="s">
        <v>91</v>
      </c>
      <c r="E287" s="107">
        <v>10</v>
      </c>
      <c r="F287" s="178"/>
      <c r="G287" s="108">
        <f t="shared" si="72"/>
        <v>0</v>
      </c>
    </row>
    <row r="288" spans="1:7" s="109" customFormat="1" ht="153" hidden="1" outlineLevel="1">
      <c r="A288" s="98" t="str">
        <f t="shared" si="71"/>
        <v>B.1.1.1.9.S.7</v>
      </c>
      <c r="B288" s="139" t="s">
        <v>215</v>
      </c>
      <c r="C288" s="105" t="s">
        <v>2846</v>
      </c>
      <c r="D288" s="180" t="s">
        <v>91</v>
      </c>
      <c r="E288" s="107">
        <v>30</v>
      </c>
      <c r="F288" s="178"/>
      <c r="G288" s="108"/>
    </row>
    <row r="289" spans="1:7" s="109" customFormat="1" ht="89.25" hidden="1" outlineLevel="1">
      <c r="A289" s="98" t="str">
        <f t="shared" si="71"/>
        <v>B.1.1.1.9.S.8</v>
      </c>
      <c r="B289" s="139" t="s">
        <v>216</v>
      </c>
      <c r="C289" s="105" t="s">
        <v>3209</v>
      </c>
      <c r="D289" s="143" t="s">
        <v>22</v>
      </c>
      <c r="E289" s="107">
        <v>530</v>
      </c>
      <c r="F289" s="178"/>
      <c r="G289" s="108"/>
    </row>
    <row r="290" spans="1:7" s="109" customFormat="1" ht="127.5" hidden="1" outlineLevel="1">
      <c r="A290" s="98" t="str">
        <f t="shared" si="71"/>
        <v>B.1.1.1.9.S.9</v>
      </c>
      <c r="B290" s="139" t="s">
        <v>217</v>
      </c>
      <c r="C290" s="105" t="s">
        <v>444</v>
      </c>
      <c r="D290" s="143" t="s">
        <v>22</v>
      </c>
      <c r="E290" s="107">
        <v>120</v>
      </c>
      <c r="F290" s="178"/>
      <c r="G290" s="108"/>
    </row>
    <row r="291" spans="1:7" s="109" customFormat="1" ht="51" hidden="1" outlineLevel="1">
      <c r="A291" s="98" t="str">
        <f t="shared" si="71"/>
        <v>B.1.1.1.9.S.10</v>
      </c>
      <c r="B291" s="139" t="s">
        <v>218</v>
      </c>
      <c r="C291" s="112" t="s">
        <v>180</v>
      </c>
      <c r="D291" s="180" t="s">
        <v>22</v>
      </c>
      <c r="E291" s="107">
        <v>7644</v>
      </c>
      <c r="F291" s="178"/>
      <c r="G291" s="108">
        <f t="shared" si="72"/>
        <v>0</v>
      </c>
    </row>
    <row r="292" spans="1:7" s="109" customFormat="1" ht="76.5" hidden="1" outlineLevel="1">
      <c r="A292" s="98" t="str">
        <f t="shared" si="71"/>
        <v>B.1.1.1.9.S.11</v>
      </c>
      <c r="B292" s="139" t="s">
        <v>219</v>
      </c>
      <c r="C292" s="112" t="s">
        <v>23</v>
      </c>
      <c r="D292" s="177" t="s">
        <v>91</v>
      </c>
      <c r="E292" s="107">
        <v>1</v>
      </c>
      <c r="F292" s="178"/>
      <c r="G292" s="108">
        <f t="shared" si="72"/>
        <v>0</v>
      </c>
    </row>
    <row r="293" spans="1:7" s="109" customFormat="1" ht="51" hidden="1" outlineLevel="1">
      <c r="A293" s="98" t="str">
        <f t="shared" si="71"/>
        <v>B.1.1.1.9.S.12</v>
      </c>
      <c r="B293" s="139" t="s">
        <v>220</v>
      </c>
      <c r="C293" s="152" t="s">
        <v>154</v>
      </c>
      <c r="D293" s="177" t="s">
        <v>91</v>
      </c>
      <c r="E293" s="107">
        <v>2</v>
      </c>
      <c r="F293" s="178"/>
      <c r="G293" s="108">
        <f t="shared" si="72"/>
        <v>0</v>
      </c>
    </row>
    <row r="294" spans="1:7" s="109" customFormat="1" ht="63.75" hidden="1" outlineLevel="1">
      <c r="A294" s="98" t="str">
        <f t="shared" si="71"/>
        <v>B.1.1.1.9.S.13</v>
      </c>
      <c r="B294" s="139" t="s">
        <v>221</v>
      </c>
      <c r="C294" s="127" t="s">
        <v>84</v>
      </c>
      <c r="D294" s="180"/>
      <c r="E294" s="107"/>
      <c r="F294" s="178"/>
      <c r="G294" s="178"/>
    </row>
    <row r="295" spans="1:7" s="109" customFormat="1" ht="15" hidden="1" outlineLevel="1">
      <c r="A295" s="98" t="str">
        <f t="shared" si="71"/>
        <v>B.1.1.1.9.S.13.1</v>
      </c>
      <c r="B295" s="139" t="s">
        <v>253</v>
      </c>
      <c r="C295" s="127" t="s">
        <v>85</v>
      </c>
      <c r="D295" s="180" t="s">
        <v>22</v>
      </c>
      <c r="E295" s="107">
        <v>810</v>
      </c>
      <c r="F295" s="178"/>
      <c r="G295" s="108">
        <f t="shared" si="72"/>
        <v>0</v>
      </c>
    </row>
    <row r="296" spans="1:7" s="109" customFormat="1" ht="25.5" hidden="1" outlineLevel="1">
      <c r="A296" s="98" t="str">
        <f t="shared" si="71"/>
        <v>B.1.1.1.9.S.13.2</v>
      </c>
      <c r="B296" s="139" t="s">
        <v>254</v>
      </c>
      <c r="C296" s="127" t="s">
        <v>86</v>
      </c>
      <c r="D296" s="180" t="s">
        <v>90</v>
      </c>
      <c r="E296" s="107">
        <v>10</v>
      </c>
      <c r="F296" s="178"/>
      <c r="G296" s="108">
        <f t="shared" si="72"/>
        <v>0</v>
      </c>
    </row>
    <row r="297" spans="1:7" s="109" customFormat="1" ht="153" hidden="1" outlineLevel="1">
      <c r="A297" s="98" t="str">
        <f t="shared" si="71"/>
        <v>B.1.1.1.9.S.14</v>
      </c>
      <c r="B297" s="139" t="s">
        <v>222</v>
      </c>
      <c r="C297" s="127" t="s">
        <v>3540</v>
      </c>
      <c r="D297" s="184"/>
      <c r="E297" s="107"/>
      <c r="F297" s="178"/>
      <c r="G297" s="178"/>
    </row>
    <row r="298" spans="1:7" s="109" customFormat="1" ht="15" hidden="1" outlineLevel="1">
      <c r="A298" s="98" t="str">
        <f t="shared" si="71"/>
        <v>B.1.1.1.9.S.14.1</v>
      </c>
      <c r="B298" s="139" t="s">
        <v>406</v>
      </c>
      <c r="C298" s="264" t="s">
        <v>268</v>
      </c>
      <c r="D298" s="177" t="s">
        <v>90</v>
      </c>
      <c r="E298" s="107">
        <v>3</v>
      </c>
      <c r="F298" s="178"/>
      <c r="G298" s="108">
        <f t="shared" si="72"/>
        <v>0</v>
      </c>
    </row>
    <row r="299" spans="1:7" s="109" customFormat="1" ht="15" hidden="1" outlineLevel="1">
      <c r="A299" s="98" t="str">
        <f t="shared" si="71"/>
        <v>B.1.1.1.9.S.14.2</v>
      </c>
      <c r="B299" s="139" t="s">
        <v>407</v>
      </c>
      <c r="C299" s="186" t="s">
        <v>269</v>
      </c>
      <c r="D299" s="177" t="s">
        <v>90</v>
      </c>
      <c r="E299" s="107">
        <v>2</v>
      </c>
      <c r="F299" s="178"/>
      <c r="G299" s="108">
        <f t="shared" si="72"/>
        <v>0</v>
      </c>
    </row>
    <row r="300" spans="1:7" s="109" customFormat="1" ht="15" hidden="1" outlineLevel="1">
      <c r="A300" s="98" t="str">
        <f t="shared" si="71"/>
        <v>B.1.1.1.9.S.14.3</v>
      </c>
      <c r="B300" s="139" t="s">
        <v>435</v>
      </c>
      <c r="C300" s="264" t="s">
        <v>270</v>
      </c>
      <c r="D300" s="177" t="s">
        <v>90</v>
      </c>
      <c r="E300" s="107">
        <v>1</v>
      </c>
      <c r="F300" s="178"/>
      <c r="G300" s="108">
        <f t="shared" si="72"/>
        <v>0</v>
      </c>
    </row>
    <row r="301" spans="1:7" s="109" customFormat="1" ht="15" hidden="1" outlineLevel="1">
      <c r="A301" s="98" t="str">
        <f t="shared" si="71"/>
        <v>B.1.1.1.9.S.14.4</v>
      </c>
      <c r="B301" s="139" t="s">
        <v>436</v>
      </c>
      <c r="C301" s="264" t="s">
        <v>271</v>
      </c>
      <c r="D301" s="180" t="s">
        <v>22</v>
      </c>
      <c r="E301" s="107">
        <v>20</v>
      </c>
      <c r="F301" s="178"/>
      <c r="G301" s="108">
        <f t="shared" si="72"/>
        <v>0</v>
      </c>
    </row>
    <row r="302" spans="1:7" s="109" customFormat="1" ht="51" hidden="1" outlineLevel="1">
      <c r="A302" s="98" t="str">
        <f t="shared" si="71"/>
        <v>B.1.1.1.9.S.15</v>
      </c>
      <c r="B302" s="99" t="s">
        <v>223</v>
      </c>
      <c r="C302" s="112" t="s">
        <v>297</v>
      </c>
      <c r="D302" s="113"/>
      <c r="E302" s="107"/>
      <c r="F302" s="108"/>
      <c r="G302" s="108"/>
    </row>
    <row r="303" spans="1:7" s="109" customFormat="1" ht="15" hidden="1" outlineLevel="1">
      <c r="A303" s="98" t="str">
        <f t="shared" si="71"/>
        <v>B.1.1.1.9.S.15.1</v>
      </c>
      <c r="B303" s="99" t="s">
        <v>441</v>
      </c>
      <c r="C303" s="116" t="s">
        <v>295</v>
      </c>
      <c r="D303" s="119" t="s">
        <v>90</v>
      </c>
      <c r="E303" s="107">
        <v>3</v>
      </c>
      <c r="F303" s="108"/>
      <c r="G303" s="108">
        <f aca="true" t="shared" si="73" ref="G303:G304">E303*F303</f>
        <v>0</v>
      </c>
    </row>
    <row r="304" spans="1:7" s="109" customFormat="1" ht="15" hidden="1" outlineLevel="1">
      <c r="A304" s="98" t="str">
        <f t="shared" si="71"/>
        <v>B.1.1.1.9.S.15.2</v>
      </c>
      <c r="B304" s="99" t="s">
        <v>442</v>
      </c>
      <c r="C304" s="118" t="s">
        <v>296</v>
      </c>
      <c r="D304" s="119" t="s">
        <v>90</v>
      </c>
      <c r="E304" s="107">
        <v>2</v>
      </c>
      <c r="F304" s="108"/>
      <c r="G304" s="108">
        <f t="shared" si="73"/>
        <v>0</v>
      </c>
    </row>
    <row r="305" spans="1:7" s="109" customFormat="1" ht="51" hidden="1" outlineLevel="1">
      <c r="A305" s="98" t="str">
        <f t="shared" si="71"/>
        <v>B.1.1.1.9.S.16</v>
      </c>
      <c r="B305" s="139" t="s">
        <v>224</v>
      </c>
      <c r="C305" s="147" t="s">
        <v>93</v>
      </c>
      <c r="D305" s="188" t="s">
        <v>22</v>
      </c>
      <c r="E305" s="107">
        <v>20</v>
      </c>
      <c r="F305" s="178"/>
      <c r="G305" s="108">
        <f t="shared" si="72"/>
        <v>0</v>
      </c>
    </row>
    <row r="306" spans="1:7" s="109" customFormat="1" ht="51" hidden="1" outlineLevel="1">
      <c r="A306" s="98" t="str">
        <f t="shared" si="71"/>
        <v>B.1.1.1.9.S.17</v>
      </c>
      <c r="B306" s="139" t="s">
        <v>225</v>
      </c>
      <c r="C306" s="147" t="s">
        <v>3211</v>
      </c>
      <c r="D306" s="188" t="s">
        <v>24</v>
      </c>
      <c r="E306" s="107">
        <v>4</v>
      </c>
      <c r="F306" s="178"/>
      <c r="G306" s="108">
        <f t="shared" si="72"/>
        <v>0</v>
      </c>
    </row>
    <row r="307" spans="1:7" s="109" customFormat="1" ht="76.5" hidden="1" outlineLevel="1">
      <c r="A307" s="98" t="str">
        <f t="shared" si="71"/>
        <v>B.1.1.1.9.S.18</v>
      </c>
      <c r="B307" s="139" t="s">
        <v>259</v>
      </c>
      <c r="C307" s="147" t="s">
        <v>398</v>
      </c>
      <c r="D307" s="188" t="s">
        <v>155</v>
      </c>
      <c r="E307" s="107">
        <v>120</v>
      </c>
      <c r="F307" s="178"/>
      <c r="G307" s="108">
        <f t="shared" si="72"/>
        <v>0</v>
      </c>
    </row>
    <row r="308" spans="1:7" s="109" customFormat="1" ht="216.75" hidden="1" outlineLevel="1">
      <c r="A308" s="98" t="str">
        <f t="shared" si="71"/>
        <v>B.1.1.1.9.S.19</v>
      </c>
      <c r="B308" s="139" t="s">
        <v>332</v>
      </c>
      <c r="C308" s="545" t="s">
        <v>3231</v>
      </c>
      <c r="D308" s="177" t="s">
        <v>91</v>
      </c>
      <c r="E308" s="107">
        <v>1</v>
      </c>
      <c r="F308" s="178"/>
      <c r="G308" s="108">
        <f t="shared" si="72"/>
        <v>0</v>
      </c>
    </row>
    <row r="309" spans="1:7" s="544" customFormat="1" ht="178.5" hidden="1" outlineLevel="1">
      <c r="A309" s="98" t="str">
        <f aca="true" t="shared" si="74" ref="A309:A314">""&amp;$B$276&amp;"."&amp;B309&amp;""</f>
        <v>B.1.1.1.9.S.20</v>
      </c>
      <c r="B309" s="139" t="s">
        <v>333</v>
      </c>
      <c r="C309" s="546" t="s">
        <v>3232</v>
      </c>
      <c r="D309" s="177" t="s">
        <v>91</v>
      </c>
      <c r="E309" s="107">
        <v>1</v>
      </c>
      <c r="F309" s="178"/>
      <c r="G309" s="108">
        <f aca="true" t="shared" si="75" ref="G309:G310">E309*F309</f>
        <v>0</v>
      </c>
    </row>
    <row r="310" spans="1:7" s="544" customFormat="1" ht="127.5" hidden="1" outlineLevel="1">
      <c r="A310" s="98" t="str">
        <f t="shared" si="74"/>
        <v>B.1.1.1.9.S.21</v>
      </c>
      <c r="B310" s="139" t="s">
        <v>335</v>
      </c>
      <c r="C310" s="545" t="s">
        <v>3233</v>
      </c>
      <c r="D310" s="177" t="s">
        <v>91</v>
      </c>
      <c r="E310" s="107">
        <v>1</v>
      </c>
      <c r="F310" s="178"/>
      <c r="G310" s="108">
        <f t="shared" si="75"/>
        <v>0</v>
      </c>
    </row>
    <row r="311" spans="1:7" s="109" customFormat="1" ht="127.5" hidden="1" outlineLevel="1">
      <c r="A311" s="98" t="str">
        <f t="shared" si="74"/>
        <v>B.1.1.1.9.S.22</v>
      </c>
      <c r="B311" s="139" t="s">
        <v>371</v>
      </c>
      <c r="C311" s="273" t="s">
        <v>2466</v>
      </c>
      <c r="D311" s="177" t="s">
        <v>22</v>
      </c>
      <c r="E311" s="107">
        <v>165</v>
      </c>
      <c r="F311" s="178"/>
      <c r="G311" s="108">
        <f t="shared" si="72"/>
        <v>0</v>
      </c>
    </row>
    <row r="312" spans="1:7" s="109" customFormat="1" ht="165.75" hidden="1" outlineLevel="1">
      <c r="A312" s="98" t="str">
        <f t="shared" si="74"/>
        <v>B.1.1.1.9.S.23</v>
      </c>
      <c r="B312" s="139" t="s">
        <v>372</v>
      </c>
      <c r="C312" s="274" t="s">
        <v>3313</v>
      </c>
      <c r="D312" s="177" t="s">
        <v>22</v>
      </c>
      <c r="E312" s="107">
        <v>540</v>
      </c>
      <c r="F312" s="178"/>
      <c r="G312" s="108">
        <f t="shared" si="72"/>
        <v>0</v>
      </c>
    </row>
    <row r="313" spans="1:7" s="109" customFormat="1" ht="63.75" hidden="1" outlineLevel="1">
      <c r="A313" s="98" t="str">
        <f t="shared" si="74"/>
        <v>B.1.1.1.9.S.24</v>
      </c>
      <c r="B313" s="139" t="s">
        <v>1954</v>
      </c>
      <c r="C313" s="161" t="s">
        <v>2868</v>
      </c>
      <c r="D313" s="143" t="s">
        <v>22</v>
      </c>
      <c r="E313" s="107">
        <v>2259</v>
      </c>
      <c r="F313" s="108"/>
      <c r="G313" s="108">
        <f t="shared" si="72"/>
        <v>0</v>
      </c>
    </row>
    <row r="314" spans="1:7" s="109" customFormat="1" ht="76.5" hidden="1" outlineLevel="1">
      <c r="A314" s="98" t="str">
        <f t="shared" si="74"/>
        <v>B.1.1.1.9.S.25</v>
      </c>
      <c r="B314" s="139" t="s">
        <v>1956</v>
      </c>
      <c r="C314" s="161" t="s">
        <v>2467</v>
      </c>
      <c r="D314" s="143" t="s">
        <v>22</v>
      </c>
      <c r="E314" s="107">
        <v>1281</v>
      </c>
      <c r="F314" s="108"/>
      <c r="G314" s="108">
        <f t="shared" si="72"/>
        <v>0</v>
      </c>
    </row>
    <row r="315" spans="1:7" s="89" customFormat="1" ht="15" collapsed="1">
      <c r="A315" s="82" t="str">
        <f aca="true" t="shared" si="76" ref="A315:A316">B315</f>
        <v>B.1.1.2</v>
      </c>
      <c r="B315" s="83" t="s">
        <v>2468</v>
      </c>
      <c r="C315" s="84" t="s">
        <v>136</v>
      </c>
      <c r="D315" s="189"/>
      <c r="E315" s="86"/>
      <c r="F315" s="87"/>
      <c r="G315" s="88"/>
    </row>
    <row r="316" spans="1:7" s="97" customFormat="1" ht="15">
      <c r="A316" s="90" t="str">
        <f t="shared" si="76"/>
        <v>B.1.1.2.1</v>
      </c>
      <c r="B316" s="91" t="s">
        <v>2469</v>
      </c>
      <c r="C316" s="92" t="s">
        <v>18</v>
      </c>
      <c r="D316" s="93"/>
      <c r="E316" s="124"/>
      <c r="F316" s="125"/>
      <c r="G316" s="96"/>
    </row>
    <row r="317" spans="1:7" s="109" customFormat="1" ht="178.5" hidden="1" outlineLevel="1">
      <c r="A317" s="98" t="str">
        <f aca="true" t="shared" si="77" ref="A317:A345">""&amp;$B$316&amp;"."&amp;B317&amp;""</f>
        <v>B.1.1.2.1.S.1</v>
      </c>
      <c r="B317" s="139" t="s">
        <v>206</v>
      </c>
      <c r="C317" s="115" t="str">
        <f>C37</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se utovaruje i odvozi na trajnu deponiju. Dno kanala isplanirati s točnošću +/- 3 cm (eventualna udubljenja ispuniti kamenom sitneži krupnoće zrna do 8 mm i strojno nabiti). Pažljivi ručni iskop oko postojećih instalacija te njihovo osiguranje i podupiranje. Jediničnom cijenom stavke   obuhvatiti i sve potrebne radove-troškove na dopremi, ugradnji, vađenju-demontaži i transportu oplate.
Obračun po m³ iskopanog materijala u sraslom stanju.</v>
      </c>
      <c r="D317" s="128" t="s">
        <v>24</v>
      </c>
      <c r="E317" s="107">
        <v>725</v>
      </c>
      <c r="F317" s="108"/>
      <c r="G317" s="108">
        <f aca="true" t="shared" si="78" ref="G317:G324">E317*F317</f>
        <v>0</v>
      </c>
    </row>
    <row r="318" spans="1:7" s="109" customFormat="1" ht="204" hidden="1" outlineLevel="1">
      <c r="A318" s="98" t="str">
        <f t="shared" si="77"/>
        <v>B.1.1.2.1.S.2</v>
      </c>
      <c r="B318" s="139" t="s">
        <v>207</v>
      </c>
      <c r="C318" s="115" t="str">
        <f>C38</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odvesti na trajnu deponiju.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Jediničnom cijenom stavke   obuhvatiti i sve potrebne radove-troškove na dopremi, ugradnji, vađenju-demontaži i transportu oplate.
Obračun po m³ iskopanog materijala u sraslom stanju.</v>
      </c>
      <c r="D318" s="128" t="s">
        <v>24</v>
      </c>
      <c r="E318" s="107">
        <v>128</v>
      </c>
      <c r="F318" s="108"/>
      <c r="G318" s="108">
        <f t="shared" si="78"/>
        <v>0</v>
      </c>
    </row>
    <row r="319" spans="1:7" s="109" customFormat="1" ht="51" hidden="1" outlineLevel="1">
      <c r="A319" s="98" t="str">
        <f t="shared" si="77"/>
        <v>B.1.1.2.1.S.3</v>
      </c>
      <c r="B319" s="139" t="s">
        <v>208</v>
      </c>
      <c r="C319" s="115" t="str">
        <f>C43</f>
        <v>Nabava, doprema i ugradnja u rov pijeska frakcije 0-8 mm kao podloga cijevi. Jedinična cijena stavke uključuje sav potreban rad, materijal i transporte za kompletnu izvedbu stavke.
Obračun po m³ ugrađenog pijeska u zbijenom stanju.</v>
      </c>
      <c r="D319" s="128" t="s">
        <v>24</v>
      </c>
      <c r="E319" s="107">
        <v>2</v>
      </c>
      <c r="F319" s="108"/>
      <c r="G319" s="108">
        <f t="shared" si="78"/>
        <v>0</v>
      </c>
    </row>
    <row r="320" spans="1:7" s="109" customFormat="1" ht="51" hidden="1" outlineLevel="1">
      <c r="A320" s="98" t="str">
        <f t="shared" si="77"/>
        <v>B.1.1.2.1.S.4</v>
      </c>
      <c r="B320" s="139" t="s">
        <v>209</v>
      </c>
      <c r="C320" s="115" t="str">
        <f>C44</f>
        <v>Nabava, doprema i ugradnja u rov pijeska 0-8 mm koji se ugrađuje kao obloga i zaštita cijevi bočno i iznad tjemena cijevi, prema detalju rova.
Obračun po m³ ugrađenog pijeska u zbijenom stanju.</v>
      </c>
      <c r="D320" s="128" t="s">
        <v>24</v>
      </c>
      <c r="E320" s="107">
        <v>7</v>
      </c>
      <c r="F320" s="108"/>
      <c r="G320" s="108">
        <f t="shared" si="78"/>
        <v>0</v>
      </c>
    </row>
    <row r="321" spans="1:7" s="109" customFormat="1" ht="63.75" hidden="1" outlineLevel="1">
      <c r="A321" s="98" t="str">
        <f t="shared" si="77"/>
        <v>B.1.1.2.1.S.5</v>
      </c>
      <c r="B321" s="139" t="s">
        <v>213</v>
      </c>
      <c r="C321" s="115" t="s">
        <v>2869</v>
      </c>
      <c r="D321" s="128" t="s">
        <v>24</v>
      </c>
      <c r="E321" s="107">
        <v>1</v>
      </c>
      <c r="F321" s="108"/>
      <c r="G321" s="108">
        <f t="shared" si="78"/>
        <v>0</v>
      </c>
    </row>
    <row r="322" spans="1:7" s="109" customFormat="1" ht="63.75" hidden="1" outlineLevel="1">
      <c r="A322" s="98" t="str">
        <f t="shared" si="77"/>
        <v>B.1.1.2.1.S.6</v>
      </c>
      <c r="B322" s="139" t="s">
        <v>214</v>
      </c>
      <c r="C322" s="115" t="s">
        <v>2870</v>
      </c>
      <c r="D322" s="128" t="s">
        <v>24</v>
      </c>
      <c r="E322" s="107">
        <v>4</v>
      </c>
      <c r="F322" s="108"/>
      <c r="G322" s="108">
        <f t="shared" si="78"/>
        <v>0</v>
      </c>
    </row>
    <row r="323" spans="1:7" s="109" customFormat="1" ht="63.75" hidden="1" outlineLevel="1">
      <c r="A323" s="98" t="str">
        <f t="shared" si="77"/>
        <v>B.1.1.2.1.S.7</v>
      </c>
      <c r="B323" s="139" t="s">
        <v>215</v>
      </c>
      <c r="C323" s="115" t="str">
        <f>C46</f>
        <v>Nabava, doprema i ugradnja kamenog materijala frakcije 16-32 mm kao podloga ispod betonskih građevina. Jedinična cijena stavke uključuje sav potreban rad, materijal i transporte za kompletnu izvedbu stavke.
Obračun po m³ ugrađenog materijala u zbijenom stanju.</v>
      </c>
      <c r="D323" s="128" t="s">
        <v>24</v>
      </c>
      <c r="E323" s="107">
        <v>4</v>
      </c>
      <c r="F323" s="108"/>
      <c r="G323" s="108">
        <f t="shared" si="78"/>
        <v>0</v>
      </c>
    </row>
    <row r="324" spans="1:7" s="109" customFormat="1" ht="63.75" hidden="1" outlineLevel="1">
      <c r="A324" s="98" t="str">
        <f t="shared" si="77"/>
        <v>B.1.1.2.1.S.8</v>
      </c>
      <c r="B324" s="139" t="s">
        <v>216</v>
      </c>
      <c r="C324" s="115" t="str">
        <f>C47</f>
        <v>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v>
      </c>
      <c r="D324" s="128" t="s">
        <v>24</v>
      </c>
      <c r="E324" s="107">
        <v>16</v>
      </c>
      <c r="F324" s="108"/>
      <c r="G324" s="108">
        <f t="shared" si="78"/>
        <v>0</v>
      </c>
    </row>
    <row r="325" spans="1:7" s="109" customFormat="1" ht="89.25" hidden="1" outlineLevel="1">
      <c r="A325" s="98" t="str">
        <f t="shared" si="77"/>
        <v>B.1.1.2.1.S.9</v>
      </c>
      <c r="B325" s="139" t="s">
        <v>217</v>
      </c>
      <c r="C325" s="115" t="str">
        <f>C48</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25" s="128"/>
      <c r="E325" s="107"/>
      <c r="F325" s="108"/>
      <c r="G325" s="108"/>
    </row>
    <row r="326" spans="1:7" s="109" customFormat="1" ht="15" hidden="1" outlineLevel="1">
      <c r="A326" s="98" t="str">
        <f t="shared" si="77"/>
        <v>B.1.1.2.1.S.9.1</v>
      </c>
      <c r="B326" s="139" t="s">
        <v>309</v>
      </c>
      <c r="C326" s="115" t="str">
        <f>C49</f>
        <v>Zamjenski materijal zbijenosti sloja min. Me = 60 MN/m²</v>
      </c>
      <c r="D326" s="128" t="s">
        <v>24</v>
      </c>
      <c r="E326" s="107">
        <v>551</v>
      </c>
      <c r="F326" s="108"/>
      <c r="G326" s="108">
        <f aca="true" t="shared" si="79" ref="G326">E326*F326</f>
        <v>0</v>
      </c>
    </row>
    <row r="327" spans="1:7" s="109" customFormat="1" ht="114.75" hidden="1" outlineLevel="1">
      <c r="A327" s="98" t="str">
        <f t="shared" si="77"/>
        <v>B.1.1.2.1.S.10</v>
      </c>
      <c r="B327" s="139" t="s">
        <v>218</v>
      </c>
      <c r="C327" s="115" t="str">
        <f>C51</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27" s="128"/>
      <c r="E327" s="107"/>
      <c r="F327" s="108"/>
      <c r="G327" s="108"/>
    </row>
    <row r="328" spans="1:7" s="109" customFormat="1" ht="15" hidden="1" outlineLevel="1">
      <c r="A328" s="98" t="str">
        <f t="shared" si="77"/>
        <v>B.1.1.2.1.S.10.1</v>
      </c>
      <c r="B328" s="139" t="s">
        <v>312</v>
      </c>
      <c r="C328" s="115" t="str">
        <f>C52</f>
        <v>Tampon zbijenosti sloja min. Me = 80 MN/m²</v>
      </c>
      <c r="D328" s="128" t="s">
        <v>24</v>
      </c>
      <c r="E328" s="107">
        <v>712</v>
      </c>
      <c r="F328" s="108"/>
      <c r="G328" s="108">
        <f aca="true" t="shared" si="80" ref="G328:G339">E328*F328</f>
        <v>0</v>
      </c>
    </row>
    <row r="329" spans="1:7" s="109" customFormat="1" ht="76.5" hidden="1" outlineLevel="1">
      <c r="A329" s="98" t="str">
        <f t="shared" si="77"/>
        <v>B.1.1.2.1.S.11</v>
      </c>
      <c r="B329" s="139" t="s">
        <v>219</v>
      </c>
      <c r="C329" s="115" t="s">
        <v>3538</v>
      </c>
      <c r="D329" s="128" t="s">
        <v>24</v>
      </c>
      <c r="E329" s="107">
        <v>12</v>
      </c>
      <c r="F329" s="108"/>
      <c r="G329" s="108">
        <f t="shared" si="80"/>
        <v>0</v>
      </c>
    </row>
    <row r="330" spans="1:7" s="109" customFormat="1" ht="51" hidden="1" outlineLevel="1">
      <c r="A330" s="98" t="str">
        <f t="shared" si="77"/>
        <v>B.1.1.2.1.S.12</v>
      </c>
      <c r="B330" s="139" t="s">
        <v>220</v>
      </c>
      <c r="C330" s="115" t="str">
        <f>C53</f>
        <v>Završno planiranje bankine, u svemu prema postojećem stanju. Jedinična cijena stavke uključuje sav potreban rad, pomoćna sredstva i transporte za izvedbu stavke.
Obračun po m².</v>
      </c>
      <c r="D330" s="128" t="s">
        <v>25</v>
      </c>
      <c r="E330" s="107">
        <v>5</v>
      </c>
      <c r="F330" s="108"/>
      <c r="G330" s="108">
        <f t="shared" si="80"/>
        <v>0</v>
      </c>
    </row>
    <row r="331" spans="1:7" s="109" customFormat="1" ht="63.75" hidden="1" outlineLevel="1">
      <c r="A331" s="98" t="str">
        <f t="shared" si="77"/>
        <v>B.1.1.2.1.S.13</v>
      </c>
      <c r="B331" s="139" t="s">
        <v>221</v>
      </c>
      <c r="C331" s="115" t="s">
        <v>179</v>
      </c>
      <c r="D331" s="128" t="s">
        <v>25</v>
      </c>
      <c r="E331" s="107">
        <v>12</v>
      </c>
      <c r="F331" s="108"/>
      <c r="G331" s="108">
        <f t="shared" si="80"/>
        <v>0</v>
      </c>
    </row>
    <row r="332" spans="1:7" s="109" customFormat="1" ht="153" hidden="1" outlineLevel="1">
      <c r="A332" s="98" t="str">
        <f t="shared" si="77"/>
        <v>B.1.1.2.1.S.14</v>
      </c>
      <c r="B332" s="139" t="s">
        <v>222</v>
      </c>
      <c r="C332" s="115" t="str">
        <f>C54</f>
        <v>Odvoz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32" s="128" t="s">
        <v>24</v>
      </c>
      <c r="E332" s="107">
        <v>1892</v>
      </c>
      <c r="F332" s="131"/>
      <c r="G332" s="108">
        <f t="shared" si="80"/>
        <v>0</v>
      </c>
    </row>
    <row r="333" spans="1:7" s="109" customFormat="1" ht="216.75" hidden="1" outlineLevel="1">
      <c r="A333" s="98" t="str">
        <f t="shared" si="77"/>
        <v>B.1.1.2.1.S.15</v>
      </c>
      <c r="B333" s="139" t="s">
        <v>223</v>
      </c>
      <c r="C333" s="105" t="s">
        <v>3477</v>
      </c>
      <c r="D333" s="106" t="s">
        <v>90</v>
      </c>
      <c r="E333" s="107">
        <v>30</v>
      </c>
      <c r="F333" s="108"/>
      <c r="G333" s="108">
        <f t="shared" si="80"/>
        <v>0</v>
      </c>
    </row>
    <row r="334" spans="1:7" s="109" customFormat="1" ht="114.75" hidden="1" outlineLevel="1">
      <c r="A334" s="98" t="str">
        <f>""&amp;$B$316&amp;"."&amp;B334&amp;""</f>
        <v>B.1.1.2.1.S.16</v>
      </c>
      <c r="B334" s="139" t="s">
        <v>224</v>
      </c>
      <c r="C334" s="112" t="s">
        <v>2470</v>
      </c>
      <c r="D334" s="128" t="s">
        <v>22</v>
      </c>
      <c r="E334" s="107">
        <v>250</v>
      </c>
      <c r="F334" s="108"/>
      <c r="G334" s="108">
        <f>E334*F334</f>
        <v>0</v>
      </c>
    </row>
    <row r="335" spans="1:7" s="109" customFormat="1" ht="178.5" hidden="1" outlineLevel="1">
      <c r="A335" s="98" t="str">
        <f t="shared" si="77"/>
        <v>B.1.1.2.1.S.17</v>
      </c>
      <c r="B335" s="139" t="s">
        <v>225</v>
      </c>
      <c r="C335" s="154" t="s">
        <v>3129</v>
      </c>
      <c r="D335" s="128" t="s">
        <v>24</v>
      </c>
      <c r="E335" s="107">
        <v>411</v>
      </c>
      <c r="F335" s="108"/>
      <c r="G335" s="108">
        <f>E335*F335</f>
        <v>0</v>
      </c>
    </row>
    <row r="336" spans="1:7" s="109" customFormat="1" ht="178.5" hidden="1" outlineLevel="1">
      <c r="A336" s="98" t="str">
        <f t="shared" si="77"/>
        <v>B.1.1.2.1.S.18</v>
      </c>
      <c r="B336" s="139" t="s">
        <v>259</v>
      </c>
      <c r="C336" s="154" t="s">
        <v>3132</v>
      </c>
      <c r="D336" s="128" t="s">
        <v>24</v>
      </c>
      <c r="E336" s="107">
        <v>412</v>
      </c>
      <c r="F336" s="108"/>
      <c r="G336" s="108">
        <f t="shared" si="80"/>
        <v>0</v>
      </c>
    </row>
    <row r="337" spans="1:7" s="109" customFormat="1" ht="153" hidden="1" outlineLevel="1">
      <c r="A337" s="98" t="str">
        <f t="shared" si="77"/>
        <v>B.1.1.2.1.S.19</v>
      </c>
      <c r="B337" s="139" t="s">
        <v>332</v>
      </c>
      <c r="C337" s="154" t="s">
        <v>3107</v>
      </c>
      <c r="D337" s="128" t="s">
        <v>24</v>
      </c>
      <c r="E337" s="107">
        <v>99</v>
      </c>
      <c r="F337" s="108"/>
      <c r="G337" s="108">
        <f t="shared" si="80"/>
        <v>0</v>
      </c>
    </row>
    <row r="338" spans="1:7" s="109" customFormat="1" ht="114.75" hidden="1" outlineLevel="1">
      <c r="A338" s="98" t="str">
        <f t="shared" si="77"/>
        <v>B.1.1.2.1.S.20</v>
      </c>
      <c r="B338" s="139" t="s">
        <v>333</v>
      </c>
      <c r="C338" s="154" t="s">
        <v>3108</v>
      </c>
      <c r="D338" s="128" t="s">
        <v>24</v>
      </c>
      <c r="E338" s="107">
        <v>11</v>
      </c>
      <c r="F338" s="108"/>
      <c r="G338" s="108">
        <f t="shared" si="80"/>
        <v>0</v>
      </c>
    </row>
    <row r="339" spans="1:7" s="109" customFormat="1" ht="127.5" hidden="1" outlineLevel="1">
      <c r="A339" s="98" t="str">
        <f t="shared" si="77"/>
        <v>B.1.1.2.1.S.21</v>
      </c>
      <c r="B339" s="139" t="s">
        <v>335</v>
      </c>
      <c r="C339" s="154" t="s">
        <v>3133</v>
      </c>
      <c r="D339" s="128" t="s">
        <v>24</v>
      </c>
      <c r="E339" s="107">
        <v>108</v>
      </c>
      <c r="F339" s="108"/>
      <c r="G339" s="108">
        <f t="shared" si="80"/>
        <v>0</v>
      </c>
    </row>
    <row r="340" spans="1:7" s="109" customFormat="1" ht="63.75" hidden="1" outlineLevel="1">
      <c r="A340" s="98" t="str">
        <f t="shared" si="77"/>
        <v>B.1.1.2.1.S.22</v>
      </c>
      <c r="B340" s="139" t="s">
        <v>371</v>
      </c>
      <c r="C340" s="161" t="s">
        <v>2865</v>
      </c>
      <c r="D340" s="128" t="s">
        <v>24</v>
      </c>
      <c r="E340" s="107">
        <v>124</v>
      </c>
      <c r="F340" s="108"/>
      <c r="G340" s="108">
        <f>E340*F340</f>
        <v>0</v>
      </c>
    </row>
    <row r="341" spans="1:7" s="109" customFormat="1" ht="76.5" hidden="1" outlineLevel="1">
      <c r="A341" s="98" t="str">
        <f t="shared" si="77"/>
        <v>B.1.1.2.1.S.23</v>
      </c>
      <c r="B341" s="139" t="s">
        <v>372</v>
      </c>
      <c r="C341" s="161" t="s">
        <v>2866</v>
      </c>
      <c r="D341" s="128" t="s">
        <v>24</v>
      </c>
      <c r="E341" s="107">
        <v>47</v>
      </c>
      <c r="F341" s="108"/>
      <c r="G341" s="108">
        <f aca="true" t="shared" si="81" ref="G341:G343">E341*F341</f>
        <v>0</v>
      </c>
    </row>
    <row r="342" spans="1:7" s="109" customFormat="1" ht="63.75" hidden="1" outlineLevel="1">
      <c r="A342" s="98" t="str">
        <f t="shared" si="77"/>
        <v>B.1.1.2.1.S.24</v>
      </c>
      <c r="B342" s="139" t="s">
        <v>1954</v>
      </c>
      <c r="C342" s="161" t="s">
        <v>3139</v>
      </c>
      <c r="D342" s="128" t="s">
        <v>24</v>
      </c>
      <c r="E342" s="107">
        <v>391</v>
      </c>
      <c r="F342" s="108"/>
      <c r="G342" s="108">
        <f t="shared" si="81"/>
        <v>0</v>
      </c>
    </row>
    <row r="343" spans="1:7" s="109" customFormat="1" ht="76.5" hidden="1" outlineLevel="1">
      <c r="A343" s="98" t="str">
        <f t="shared" si="77"/>
        <v>B.1.1.2.1.S.25</v>
      </c>
      <c r="B343" s="139" t="s">
        <v>1956</v>
      </c>
      <c r="C343" s="161" t="s">
        <v>3314</v>
      </c>
      <c r="D343" s="128" t="s">
        <v>24</v>
      </c>
      <c r="E343" s="107">
        <v>165</v>
      </c>
      <c r="F343" s="108"/>
      <c r="G343" s="108">
        <f t="shared" si="81"/>
        <v>0</v>
      </c>
    </row>
    <row r="344" spans="1:7" s="109" customFormat="1" ht="89.25" hidden="1" outlineLevel="1">
      <c r="A344" s="98" t="str">
        <f t="shared" si="77"/>
        <v>B.1.1.2.1.S.26</v>
      </c>
      <c r="B344" s="139" t="s">
        <v>2082</v>
      </c>
      <c r="C344" s="267" t="s">
        <v>3559</v>
      </c>
      <c r="D344" s="128"/>
      <c r="E344" s="130"/>
      <c r="F344" s="108"/>
      <c r="G344" s="108"/>
    </row>
    <row r="345" spans="1:7" s="109" customFormat="1" ht="15" hidden="1" outlineLevel="1">
      <c r="A345" s="98" t="str">
        <f t="shared" si="77"/>
        <v>B.1.1.2.1.S.26.1</v>
      </c>
      <c r="B345" s="126" t="s">
        <v>2471</v>
      </c>
      <c r="C345" s="161" t="s">
        <v>177</v>
      </c>
      <c r="D345" s="128" t="s">
        <v>24</v>
      </c>
      <c r="E345" s="107">
        <v>236</v>
      </c>
      <c r="F345" s="108"/>
      <c r="G345" s="108">
        <f aca="true" t="shared" si="82" ref="G345">E345*F345</f>
        <v>0</v>
      </c>
    </row>
    <row r="346" spans="1:7" s="97" customFormat="1" ht="15" collapsed="1">
      <c r="A346" s="90" t="str">
        <f aca="true" t="shared" si="83" ref="A346">B346</f>
        <v>B.1.1.2.2</v>
      </c>
      <c r="B346" s="91" t="s">
        <v>2472</v>
      </c>
      <c r="C346" s="92" t="s">
        <v>19</v>
      </c>
      <c r="D346" s="93"/>
      <c r="E346" s="94"/>
      <c r="F346" s="95"/>
      <c r="G346" s="96"/>
    </row>
    <row r="347" spans="1:7" s="109" customFormat="1" ht="242.25" hidden="1" outlineLevel="1">
      <c r="A347" s="98" t="str">
        <f aca="true" t="shared" si="84" ref="A347:A360">""&amp;$B$346&amp;"."&amp;B347&amp;""</f>
        <v>B.1.1.2.2.S.1</v>
      </c>
      <c r="B347" s="139" t="s">
        <v>206</v>
      </c>
      <c r="C347" s="378" t="s">
        <v>3127</v>
      </c>
      <c r="D347" s="134"/>
      <c r="E347" s="132"/>
      <c r="F347" s="132"/>
      <c r="G347" s="108"/>
    </row>
    <row r="348" spans="1:7" s="109" customFormat="1" ht="15" hidden="1" outlineLevel="1">
      <c r="A348" s="98" t="str">
        <f t="shared" si="84"/>
        <v>B.1.1.2.2.S.1.1</v>
      </c>
      <c r="B348" s="126" t="s">
        <v>226</v>
      </c>
      <c r="C348" s="120" t="s">
        <v>2409</v>
      </c>
      <c r="D348" s="119"/>
      <c r="E348" s="132"/>
      <c r="F348" s="108"/>
      <c r="G348" s="108"/>
    </row>
    <row r="349" spans="1:7" s="109" customFormat="1" ht="38.25" hidden="1" outlineLevel="1">
      <c r="A349" s="98" t="str">
        <f t="shared" si="84"/>
        <v>B.1.1.2.2.S.1.1.2</v>
      </c>
      <c r="B349" s="126" t="s">
        <v>238</v>
      </c>
      <c r="C349" s="112" t="s">
        <v>2473</v>
      </c>
      <c r="D349" s="119" t="s">
        <v>90</v>
      </c>
      <c r="E349" s="107">
        <v>1</v>
      </c>
      <c r="F349" s="108"/>
      <c r="G349" s="108">
        <f aca="true" t="shared" si="85" ref="G349">E349*F349</f>
        <v>0</v>
      </c>
    </row>
    <row r="350" spans="1:7" s="109" customFormat="1" ht="114.75" hidden="1" outlineLevel="1">
      <c r="A350" s="98" t="str">
        <f t="shared" si="84"/>
        <v>B.1.1.2.2.S.2</v>
      </c>
      <c r="B350" s="126" t="s">
        <v>207</v>
      </c>
      <c r="C350" s="112" t="s">
        <v>3460</v>
      </c>
      <c r="D350" s="113"/>
      <c r="E350" s="107"/>
      <c r="F350" s="108"/>
      <c r="G350" s="108"/>
    </row>
    <row r="351" spans="1:7" s="109" customFormat="1" ht="15" hidden="1" outlineLevel="1">
      <c r="A351" s="98" t="str">
        <f t="shared" si="84"/>
        <v>B.1.1.2.2.S.2.1</v>
      </c>
      <c r="B351" s="126" t="s">
        <v>228</v>
      </c>
      <c r="C351" s="112" t="s">
        <v>2474</v>
      </c>
      <c r="D351" s="119" t="s">
        <v>90</v>
      </c>
      <c r="E351" s="107">
        <v>1</v>
      </c>
      <c r="F351" s="108"/>
      <c r="G351" s="108">
        <f aca="true" t="shared" si="86" ref="G351:G353">E351*F351</f>
        <v>0</v>
      </c>
    </row>
    <row r="352" spans="1:7" s="109" customFormat="1" ht="15" hidden="1" outlineLevel="1">
      <c r="A352" s="98" t="str">
        <f t="shared" si="84"/>
        <v>B.1.1.2.2.S.2.2</v>
      </c>
      <c r="B352" s="126" t="s">
        <v>261</v>
      </c>
      <c r="C352" s="112" t="s">
        <v>290</v>
      </c>
      <c r="D352" s="119" t="s">
        <v>90</v>
      </c>
      <c r="E352" s="107">
        <v>8</v>
      </c>
      <c r="F352" s="108"/>
      <c r="G352" s="108">
        <f t="shared" si="86"/>
        <v>0</v>
      </c>
    </row>
    <row r="353" spans="1:7" s="109" customFormat="1" ht="15" hidden="1" outlineLevel="1">
      <c r="A353" s="98" t="str">
        <f t="shared" si="84"/>
        <v>B.1.1.2.2.S.2.3</v>
      </c>
      <c r="B353" s="126" t="s">
        <v>367</v>
      </c>
      <c r="C353" s="112" t="s">
        <v>2738</v>
      </c>
      <c r="D353" s="119" t="s">
        <v>90</v>
      </c>
      <c r="E353" s="107">
        <v>2</v>
      </c>
      <c r="F353" s="108"/>
      <c r="G353" s="108">
        <f t="shared" si="86"/>
        <v>0</v>
      </c>
    </row>
    <row r="354" spans="1:7" s="109" customFormat="1" ht="38.25" hidden="1" outlineLevel="1">
      <c r="A354" s="98" t="str">
        <f t="shared" si="84"/>
        <v>B.1.1.2.2.S.3</v>
      </c>
      <c r="B354" s="126" t="s">
        <v>208</v>
      </c>
      <c r="C354" s="120" t="str">
        <f>C78</f>
        <v xml:space="preserve">Nabava i doprema materijala te izrada podložnog betona C16/20, X0, debljine 10 cm ispod okana.
Obračun po m³. </v>
      </c>
      <c r="D354" s="134" t="s">
        <v>24</v>
      </c>
      <c r="E354" s="107">
        <v>1</v>
      </c>
      <c r="F354" s="108"/>
      <c r="G354" s="108">
        <f>E354*F354</f>
        <v>0</v>
      </c>
    </row>
    <row r="355" spans="1:7" s="109" customFormat="1" ht="51" hidden="1" outlineLevel="1">
      <c r="A355" s="98" t="str">
        <f t="shared" si="84"/>
        <v>B.1.1.2.2.S.4</v>
      </c>
      <c r="B355" s="126" t="s">
        <v>209</v>
      </c>
      <c r="C355" s="127" t="s">
        <v>2902</v>
      </c>
      <c r="D355" s="134" t="s">
        <v>24</v>
      </c>
      <c r="E355" s="107">
        <v>4</v>
      </c>
      <c r="F355" s="108"/>
      <c r="G355" s="108">
        <f aca="true" t="shared" si="87" ref="G355:G360">E355*F355</f>
        <v>0</v>
      </c>
    </row>
    <row r="356" spans="1:7" s="109" customFormat="1" ht="76.5" hidden="1" outlineLevel="1">
      <c r="A356" s="98" t="str">
        <f t="shared" si="84"/>
        <v>B.1.1.2.2.S.5</v>
      </c>
      <c r="B356" s="126" t="s">
        <v>213</v>
      </c>
      <c r="C356" s="127" t="s">
        <v>2759</v>
      </c>
      <c r="D356" s="135" t="s">
        <v>90</v>
      </c>
      <c r="E356" s="107">
        <v>60</v>
      </c>
      <c r="F356" s="108"/>
      <c r="G356" s="108">
        <f t="shared" si="87"/>
        <v>0</v>
      </c>
    </row>
    <row r="357" spans="1:7" s="109" customFormat="1" ht="76.5" hidden="1" outlineLevel="1">
      <c r="A357" s="98" t="str">
        <f t="shared" si="84"/>
        <v>B.1.1.2.2.S.6</v>
      </c>
      <c r="B357" s="126" t="s">
        <v>214</v>
      </c>
      <c r="C357" s="127" t="s">
        <v>3561</v>
      </c>
      <c r="D357" s="135" t="s">
        <v>90</v>
      </c>
      <c r="E357" s="107">
        <v>18</v>
      </c>
      <c r="F357" s="108"/>
      <c r="G357" s="108">
        <f t="shared" si="87"/>
        <v>0</v>
      </c>
    </row>
    <row r="358" spans="1:7" s="109" customFormat="1" ht="89.25" hidden="1" outlineLevel="1">
      <c r="A358" s="98" t="str">
        <f t="shared" si="84"/>
        <v>B.1.1.2.2.S.7</v>
      </c>
      <c r="B358" s="126" t="s">
        <v>215</v>
      </c>
      <c r="C358" s="127" t="s">
        <v>2892</v>
      </c>
      <c r="D358" s="135" t="s">
        <v>90</v>
      </c>
      <c r="E358" s="107">
        <v>9</v>
      </c>
      <c r="F358" s="108"/>
      <c r="G358" s="108">
        <f t="shared" si="87"/>
        <v>0</v>
      </c>
    </row>
    <row r="359" spans="1:7" s="109" customFormat="1" ht="76.5" hidden="1" outlineLevel="1">
      <c r="A359" s="98" t="str">
        <f t="shared" si="84"/>
        <v>B.1.1.2.2.S.8</v>
      </c>
      <c r="B359" s="126" t="s">
        <v>216</v>
      </c>
      <c r="C359" s="127" t="s">
        <v>2893</v>
      </c>
      <c r="D359" s="135" t="s">
        <v>90</v>
      </c>
      <c r="E359" s="107">
        <v>11</v>
      </c>
      <c r="F359" s="108"/>
      <c r="G359" s="108">
        <f t="shared" si="87"/>
        <v>0</v>
      </c>
    </row>
    <row r="360" spans="1:7" s="109" customFormat="1" ht="63.75" hidden="1" outlineLevel="1">
      <c r="A360" s="98" t="str">
        <f t="shared" si="84"/>
        <v>B.1.1.2.2.S.9</v>
      </c>
      <c r="B360" s="126" t="s">
        <v>217</v>
      </c>
      <c r="C360" s="127" t="s">
        <v>132</v>
      </c>
      <c r="D360" s="135" t="s">
        <v>90</v>
      </c>
      <c r="E360" s="107">
        <v>15</v>
      </c>
      <c r="F360" s="108"/>
      <c r="G360" s="108">
        <f t="shared" si="87"/>
        <v>0</v>
      </c>
    </row>
    <row r="361" spans="1:7" s="109" customFormat="1" ht="255" hidden="1" outlineLevel="1">
      <c r="A361" s="98" t="str">
        <f aca="true" t="shared" si="88" ref="A361:A376">""&amp;$B$68&amp;"."&amp;B361&amp;""</f>
        <v>B.1.1.1.3.S.10</v>
      </c>
      <c r="B361" s="126" t="s">
        <v>218</v>
      </c>
      <c r="C361" s="269" t="s">
        <v>3315</v>
      </c>
      <c r="D361" s="119"/>
      <c r="E361" s="107"/>
      <c r="F361" s="108"/>
      <c r="G361" s="108"/>
    </row>
    <row r="362" spans="1:7" s="109" customFormat="1" ht="15" hidden="1" outlineLevel="1">
      <c r="A362" s="98" t="str">
        <f t="shared" si="88"/>
        <v>B.1.1.1.3.S.10.1</v>
      </c>
      <c r="B362" s="126" t="s">
        <v>312</v>
      </c>
      <c r="C362" s="269" t="s">
        <v>2409</v>
      </c>
      <c r="D362" s="119"/>
      <c r="E362" s="107"/>
      <c r="F362" s="108"/>
      <c r="G362" s="108"/>
    </row>
    <row r="363" spans="1:7" s="109" customFormat="1" ht="25.5" hidden="1" outlineLevel="1">
      <c r="A363" s="98" t="str">
        <f t="shared" si="88"/>
        <v>B.1.1.1.3.S.10.1.1</v>
      </c>
      <c r="B363" s="126" t="s">
        <v>2475</v>
      </c>
      <c r="C363" s="269" t="s">
        <v>3316</v>
      </c>
      <c r="D363" s="119" t="s">
        <v>90</v>
      </c>
      <c r="E363" s="107">
        <v>1</v>
      </c>
      <c r="F363" s="108"/>
      <c r="G363" s="108">
        <f aca="true" t="shared" si="89" ref="G363:G368">E363*F363</f>
        <v>0</v>
      </c>
    </row>
    <row r="364" spans="1:7" s="109" customFormat="1" ht="25.5" hidden="1" outlineLevel="1">
      <c r="A364" s="98" t="str">
        <f t="shared" si="88"/>
        <v>B.1.1.1.3.S.10.1.2</v>
      </c>
      <c r="B364" s="126" t="s">
        <v>2476</v>
      </c>
      <c r="C364" s="269" t="s">
        <v>3317</v>
      </c>
      <c r="D364" s="119" t="s">
        <v>90</v>
      </c>
      <c r="E364" s="107">
        <v>1</v>
      </c>
      <c r="F364" s="108"/>
      <c r="G364" s="108">
        <f t="shared" si="89"/>
        <v>0</v>
      </c>
    </row>
    <row r="365" spans="1:7" s="109" customFormat="1" ht="25.5" hidden="1" outlineLevel="1">
      <c r="A365" s="98" t="str">
        <f t="shared" si="88"/>
        <v>B.1.1.1.3.S.10.1.3</v>
      </c>
      <c r="B365" s="126" t="s">
        <v>2477</v>
      </c>
      <c r="C365" s="269" t="s">
        <v>3318</v>
      </c>
      <c r="D365" s="119" t="s">
        <v>90</v>
      </c>
      <c r="E365" s="107">
        <v>1</v>
      </c>
      <c r="F365" s="108"/>
      <c r="G365" s="108">
        <f t="shared" si="89"/>
        <v>0</v>
      </c>
    </row>
    <row r="366" spans="1:7" s="109" customFormat="1" ht="25.5" hidden="1" outlineLevel="1">
      <c r="A366" s="98" t="str">
        <f t="shared" si="88"/>
        <v>B.1.1.1.3.S.10.1.4</v>
      </c>
      <c r="B366" s="126" t="s">
        <v>2478</v>
      </c>
      <c r="C366" s="269" t="s">
        <v>3319</v>
      </c>
      <c r="D366" s="119" t="s">
        <v>90</v>
      </c>
      <c r="E366" s="107">
        <v>2</v>
      </c>
      <c r="F366" s="108"/>
      <c r="G366" s="108">
        <f t="shared" si="89"/>
        <v>0</v>
      </c>
    </row>
    <row r="367" spans="1:7" s="109" customFormat="1" ht="25.5" hidden="1" outlineLevel="1">
      <c r="A367" s="98" t="str">
        <f t="shared" si="88"/>
        <v>B.1.1.1.3.S.10.1.5</v>
      </c>
      <c r="B367" s="126" t="s">
        <v>2479</v>
      </c>
      <c r="C367" s="269" t="s">
        <v>3320</v>
      </c>
      <c r="D367" s="119" t="s">
        <v>90</v>
      </c>
      <c r="E367" s="107">
        <v>1</v>
      </c>
      <c r="F367" s="108"/>
      <c r="G367" s="108">
        <f t="shared" si="89"/>
        <v>0</v>
      </c>
    </row>
    <row r="368" spans="1:7" s="109" customFormat="1" ht="25.5" hidden="1" outlineLevel="1">
      <c r="A368" s="98" t="str">
        <f t="shared" si="88"/>
        <v>B.1.1.1.3.S.10.1.6</v>
      </c>
      <c r="B368" s="126" t="s">
        <v>2480</v>
      </c>
      <c r="C368" s="269" t="s">
        <v>3321</v>
      </c>
      <c r="D368" s="119" t="s">
        <v>90</v>
      </c>
      <c r="E368" s="107">
        <v>3</v>
      </c>
      <c r="F368" s="108"/>
      <c r="G368" s="108">
        <f t="shared" si="89"/>
        <v>0</v>
      </c>
    </row>
    <row r="369" spans="1:7" s="109" customFormat="1" ht="76.5" hidden="1" outlineLevel="1">
      <c r="A369" s="98" t="str">
        <f t="shared" si="88"/>
        <v>B.1.1.1.3.S.11</v>
      </c>
      <c r="B369" s="139" t="s">
        <v>219</v>
      </c>
      <c r="C369" s="269" t="s">
        <v>2481</v>
      </c>
      <c r="D369" s="143"/>
      <c r="E369" s="107"/>
      <c r="F369" s="108"/>
      <c r="G369" s="108"/>
    </row>
    <row r="370" spans="1:7" s="109" customFormat="1" ht="15" hidden="1" outlineLevel="1">
      <c r="A370" s="98" t="str">
        <f t="shared" si="88"/>
        <v>B.1.1.1.3.S.11.1</v>
      </c>
      <c r="B370" s="139" t="s">
        <v>298</v>
      </c>
      <c r="C370" s="269" t="s">
        <v>2482</v>
      </c>
      <c r="D370" s="143" t="s">
        <v>90</v>
      </c>
      <c r="E370" s="107">
        <v>3</v>
      </c>
      <c r="F370" s="108"/>
      <c r="G370" s="108">
        <f aca="true" t="shared" si="90" ref="G370:G376">E370*F370</f>
        <v>0</v>
      </c>
    </row>
    <row r="371" spans="1:7" s="109" customFormat="1" ht="15" hidden="1" outlineLevel="1">
      <c r="A371" s="98" t="str">
        <f t="shared" si="88"/>
        <v>B.1.1.1.3.S.11.2</v>
      </c>
      <c r="B371" s="139" t="s">
        <v>299</v>
      </c>
      <c r="C371" s="269" t="s">
        <v>2483</v>
      </c>
      <c r="D371" s="143" t="s">
        <v>90</v>
      </c>
      <c r="E371" s="107">
        <v>8</v>
      </c>
      <c r="F371" s="108"/>
      <c r="G371" s="108"/>
    </row>
    <row r="372" spans="1:7" s="109" customFormat="1" ht="127.5" hidden="1" outlineLevel="1">
      <c r="A372" s="98" t="str">
        <f>""&amp;$B$346&amp;"."&amp;B372&amp;""</f>
        <v>B.1.1.2.2.S.13</v>
      </c>
      <c r="B372" s="126" t="s">
        <v>221</v>
      </c>
      <c r="C372" s="275" t="s">
        <v>3322</v>
      </c>
      <c r="D372" s="134" t="s">
        <v>90</v>
      </c>
      <c r="E372" s="107">
        <v>15</v>
      </c>
      <c r="F372" s="108"/>
      <c r="G372" s="108">
        <f>E372*F372</f>
        <v>0</v>
      </c>
    </row>
    <row r="373" spans="1:7" s="109" customFormat="1" ht="27.75" hidden="1" outlineLevel="1">
      <c r="A373" s="98" t="str">
        <f>""&amp;$B$346&amp;"."&amp;B373&amp;""</f>
        <v>B.1.1.2.2.S.13.1</v>
      </c>
      <c r="B373" s="126" t="s">
        <v>253</v>
      </c>
      <c r="C373" s="275" t="s">
        <v>3323</v>
      </c>
      <c r="D373" s="134" t="s">
        <v>90</v>
      </c>
      <c r="E373" s="107">
        <v>5</v>
      </c>
      <c r="F373" s="108"/>
      <c r="G373" s="108">
        <f>E373*F373</f>
        <v>0</v>
      </c>
    </row>
    <row r="374" spans="1:7" s="109" customFormat="1" ht="25.5" hidden="1" outlineLevel="1">
      <c r="A374" s="98" t="str">
        <f aca="true" t="shared" si="91" ref="A374:A375">""&amp;$B$346&amp;"."&amp;B374&amp;""</f>
        <v>B.1.1.2.2.S.13.2</v>
      </c>
      <c r="B374" s="126" t="s">
        <v>254</v>
      </c>
      <c r="C374" s="275" t="s">
        <v>3324</v>
      </c>
      <c r="D374" s="134" t="s">
        <v>90</v>
      </c>
      <c r="E374" s="107">
        <v>10</v>
      </c>
      <c r="F374" s="108"/>
      <c r="G374" s="108">
        <f>E374*F374</f>
        <v>0</v>
      </c>
    </row>
    <row r="375" spans="1:7" s="109" customFormat="1" ht="25.5" hidden="1" outlineLevel="1">
      <c r="A375" s="98" t="str">
        <f t="shared" si="91"/>
        <v>B.1.1.2.2.S.13.3</v>
      </c>
      <c r="B375" s="126" t="s">
        <v>434</v>
      </c>
      <c r="C375" s="275" t="s">
        <v>3325</v>
      </c>
      <c r="D375" s="134" t="s">
        <v>90</v>
      </c>
      <c r="E375" s="107">
        <v>1</v>
      </c>
      <c r="F375" s="108"/>
      <c r="G375" s="108">
        <f>E375*F375</f>
        <v>0</v>
      </c>
    </row>
    <row r="376" spans="1:7" s="109" customFormat="1" ht="63.75" hidden="1" outlineLevel="1">
      <c r="A376" s="98" t="str">
        <f t="shared" si="88"/>
        <v>B.1.1.1.3.S.14</v>
      </c>
      <c r="B376" s="139" t="s">
        <v>222</v>
      </c>
      <c r="C376" s="269" t="s">
        <v>2900</v>
      </c>
      <c r="D376" s="134" t="s">
        <v>24</v>
      </c>
      <c r="E376" s="107">
        <v>10</v>
      </c>
      <c r="F376" s="108"/>
      <c r="G376" s="108">
        <f t="shared" si="90"/>
        <v>0</v>
      </c>
    </row>
    <row r="377" spans="1:7" s="97" customFormat="1" ht="15" collapsed="1">
      <c r="A377" s="90" t="str">
        <f aca="true" t="shared" si="92" ref="A377">B377</f>
        <v>B.1.1.2.3</v>
      </c>
      <c r="B377" s="91" t="s">
        <v>2484</v>
      </c>
      <c r="C377" s="92" t="s">
        <v>20</v>
      </c>
      <c r="D377" s="93"/>
      <c r="E377" s="124"/>
      <c r="F377" s="125"/>
      <c r="G377" s="96"/>
    </row>
    <row r="378" spans="1:7" s="109" customFormat="1" ht="153" hidden="1" outlineLevel="1">
      <c r="A378" s="98" t="str">
        <f>""&amp;$B$377&amp;"."&amp;B378&amp;""</f>
        <v>B.1.1.2.3.S.1</v>
      </c>
      <c r="B378" s="139" t="s">
        <v>206</v>
      </c>
      <c r="C378" s="112" t="str">
        <f aca="true" t="shared" si="93" ref="C378:C385">C126</f>
        <v>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Iskaz količina ugrađenog asfalta: za samostalni rov s jednom instalacijom (kanalizacija ili vodovod) količina se iskazuje za tu instalaciju, a na mjestima gdje je zajednički rov količina se iskazuje na način: 2/3 kanalizacija, 1/3 vodovod.
Obračun po m² ugrađenog sloja.</v>
      </c>
      <c r="D378" s="128"/>
      <c r="E378" s="107"/>
      <c r="F378" s="108"/>
      <c r="G378" s="108"/>
    </row>
    <row r="379" spans="1:7" s="109" customFormat="1" ht="15" hidden="1" outlineLevel="1">
      <c r="A379" s="98" t="str">
        <f aca="true" t="shared" si="94" ref="A379:A385">""&amp;$B$377&amp;"."&amp;B379&amp;""</f>
        <v>B.1.1.2.3.S.1.1</v>
      </c>
      <c r="B379" s="139" t="s">
        <v>226</v>
      </c>
      <c r="C379" s="112" t="str">
        <f t="shared" si="93"/>
        <v>ŽUPANIJSKA CESTA, LOKALNA CESTA</v>
      </c>
      <c r="D379" s="128"/>
      <c r="E379" s="107"/>
      <c r="F379" s="108"/>
      <c r="G379" s="108"/>
    </row>
    <row r="380" spans="1:7" s="109" customFormat="1" ht="15" hidden="1" outlineLevel="1">
      <c r="A380" s="98" t="str">
        <f t="shared" si="94"/>
        <v>B.1.1.2.3.S.1.1.1</v>
      </c>
      <c r="B380" s="139" t="s">
        <v>237</v>
      </c>
      <c r="C380" s="112" t="str">
        <f t="shared" si="93"/>
        <v>Nosivi sloj - AC 22 base 50/70, debljine 6,0 cm</v>
      </c>
      <c r="D380" s="128" t="s">
        <v>25</v>
      </c>
      <c r="E380" s="107">
        <v>1003</v>
      </c>
      <c r="F380" s="108"/>
      <c r="G380" s="108">
        <f aca="true" t="shared" si="95" ref="G380:G381">E380*F380</f>
        <v>0</v>
      </c>
    </row>
    <row r="381" spans="1:7" s="109" customFormat="1" ht="15" hidden="1" outlineLevel="1">
      <c r="A381" s="98" t="str">
        <f t="shared" si="94"/>
        <v>B.1.1.2.3.S.1.1.2</v>
      </c>
      <c r="B381" s="139" t="s">
        <v>238</v>
      </c>
      <c r="C381" s="112" t="str">
        <f t="shared" si="93"/>
        <v>Habajući sloj - AC 11 surf 50/70, debljine 4,0 cm</v>
      </c>
      <c r="D381" s="128" t="s">
        <v>25</v>
      </c>
      <c r="E381" s="107">
        <v>1003</v>
      </c>
      <c r="F381" s="108"/>
      <c r="G381" s="108">
        <f t="shared" si="95"/>
        <v>0</v>
      </c>
    </row>
    <row r="382" spans="1:7" s="109" customFormat="1" ht="127.5" hidden="1" outlineLevel="1">
      <c r="A382" s="98" t="str">
        <f t="shared" si="94"/>
        <v>B.1.1.2.3.S.2</v>
      </c>
      <c r="B382" s="139" t="s">
        <v>207</v>
      </c>
      <c r="C382" s="112" t="str">
        <f t="shared" si="93"/>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382" s="128"/>
      <c r="E382" s="107"/>
      <c r="F382" s="108"/>
      <c r="G382" s="108"/>
    </row>
    <row r="383" spans="1:7" s="109" customFormat="1" ht="25.5" hidden="1" outlineLevel="1">
      <c r="A383" s="98" t="str">
        <f t="shared" si="94"/>
        <v>B.1.1.2.3.S.2.1</v>
      </c>
      <c r="B383" s="139" t="s">
        <v>228</v>
      </c>
      <c r="C383" s="112" t="str">
        <f t="shared" si="93"/>
        <v>Bitumenizirani nosivo-habajući sloj
AC 16 surf 50/70, debljine 6,0 cm</v>
      </c>
      <c r="D383" s="128" t="s">
        <v>25</v>
      </c>
      <c r="E383" s="107">
        <v>1260</v>
      </c>
      <c r="F383" s="108"/>
      <c r="G383" s="108">
        <f aca="true" t="shared" si="96" ref="G383">E383*F383</f>
        <v>0</v>
      </c>
    </row>
    <row r="384" spans="1:7" s="109" customFormat="1" ht="114.75" hidden="1" outlineLevel="1">
      <c r="A384" s="98" t="str">
        <f t="shared" si="94"/>
        <v>B.1.1.2.3.S.3</v>
      </c>
      <c r="B384" s="139" t="s">
        <v>208</v>
      </c>
      <c r="C384" s="112" t="str">
        <f t="shared" si="93"/>
        <v>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v>
      </c>
      <c r="D384" s="128"/>
      <c r="E384" s="107"/>
      <c r="F384" s="108"/>
      <c r="G384" s="108"/>
    </row>
    <row r="385" spans="1:7" s="109" customFormat="1" ht="25.5" hidden="1" outlineLevel="1">
      <c r="A385" s="98" t="str">
        <f t="shared" si="94"/>
        <v>B.1.1.2.3.S.3.1</v>
      </c>
      <c r="B385" s="139" t="s">
        <v>244</v>
      </c>
      <c r="C385" s="112" t="str">
        <f t="shared" si="93"/>
        <v>Bitumenizirani nosivo-habajući sloj
AC 8 surf 50/70, debljine 4,0 cm</v>
      </c>
      <c r="D385" s="128" t="s">
        <v>25</v>
      </c>
      <c r="E385" s="107">
        <v>50</v>
      </c>
      <c r="F385" s="108"/>
      <c r="G385" s="108">
        <f aca="true" t="shared" si="97" ref="G385">E385*F385</f>
        <v>0</v>
      </c>
    </row>
    <row r="386" spans="1:7" s="97" customFormat="1" ht="15" collapsed="1">
      <c r="A386" s="90" t="str">
        <f aca="true" t="shared" si="98" ref="A386">B386</f>
        <v>B.1.1.2.4</v>
      </c>
      <c r="B386" s="91" t="s">
        <v>2485</v>
      </c>
      <c r="C386" s="92" t="s">
        <v>2844</v>
      </c>
      <c r="D386" s="93"/>
      <c r="E386" s="94"/>
      <c r="F386" s="95"/>
      <c r="G386" s="96"/>
    </row>
    <row r="387" spans="1:7" s="109" customFormat="1" ht="102" hidden="1" outlineLevel="1">
      <c r="A387" s="98" t="str">
        <f aca="true" t="shared" si="99" ref="A387:A445">""&amp;$B$386&amp;"."&amp;B387&amp;""</f>
        <v>B.1.1.2.4.S.1</v>
      </c>
      <c r="B387" s="139" t="s">
        <v>206</v>
      </c>
      <c r="C387" s="112" t="s">
        <v>2947</v>
      </c>
      <c r="D387" s="113"/>
      <c r="E387" s="107"/>
      <c r="F387" s="108"/>
      <c r="G387" s="108"/>
    </row>
    <row r="388" spans="1:7" s="109" customFormat="1" ht="15" hidden="1" outlineLevel="1">
      <c r="A388" s="98" t="str">
        <f t="shared" si="99"/>
        <v>B.1.1.2.4.S.1.1</v>
      </c>
      <c r="B388" s="139" t="s">
        <v>226</v>
      </c>
      <c r="C388" s="146" t="s">
        <v>105</v>
      </c>
      <c r="D388" s="143"/>
      <c r="E388" s="107"/>
      <c r="F388" s="108"/>
      <c r="G388" s="108"/>
    </row>
    <row r="389" spans="1:7" s="109" customFormat="1" ht="25.5" hidden="1" outlineLevel="1">
      <c r="A389" s="98" t="str">
        <f t="shared" si="99"/>
        <v>B.1.1.2.4.S.1.1.1</v>
      </c>
      <c r="B389" s="139" t="s">
        <v>237</v>
      </c>
      <c r="C389" s="271" t="s">
        <v>3326</v>
      </c>
      <c r="D389" s="143"/>
      <c r="E389" s="107"/>
      <c r="F389" s="108"/>
      <c r="G389" s="108"/>
    </row>
    <row r="390" spans="1:7" s="109" customFormat="1" ht="15" hidden="1" outlineLevel="1">
      <c r="A390" s="98" t="str">
        <f t="shared" si="99"/>
        <v>B.1.1.2.4.S.1.1.1.1</v>
      </c>
      <c r="B390" s="139" t="s">
        <v>2486</v>
      </c>
      <c r="C390" s="142" t="s">
        <v>2487</v>
      </c>
      <c r="D390" s="143" t="s">
        <v>22</v>
      </c>
      <c r="E390" s="107">
        <v>20</v>
      </c>
      <c r="F390" s="108"/>
      <c r="G390" s="108">
        <f aca="true" t="shared" si="100" ref="G390:G396">E390*F390</f>
        <v>0</v>
      </c>
    </row>
    <row r="391" spans="1:7" s="109" customFormat="1" ht="15" hidden="1" outlineLevel="1">
      <c r="A391" s="98" t="str">
        <f t="shared" si="99"/>
        <v>B.1.1.2.4.S.1.1.1.2</v>
      </c>
      <c r="B391" s="139" t="s">
        <v>2488</v>
      </c>
      <c r="C391" s="142" t="s">
        <v>339</v>
      </c>
      <c r="D391" s="143" t="s">
        <v>22</v>
      </c>
      <c r="E391" s="107">
        <v>360</v>
      </c>
      <c r="F391" s="108"/>
      <c r="G391" s="108">
        <f t="shared" si="100"/>
        <v>0</v>
      </c>
    </row>
    <row r="392" spans="1:7" s="109" customFormat="1" ht="15" hidden="1" outlineLevel="1">
      <c r="A392" s="98" t="str">
        <f t="shared" si="99"/>
        <v>B.1.1.2.4.S.1.1.1.3</v>
      </c>
      <c r="B392" s="139" t="s">
        <v>2489</v>
      </c>
      <c r="C392" s="142" t="s">
        <v>1337</v>
      </c>
      <c r="D392" s="143" t="s">
        <v>22</v>
      </c>
      <c r="E392" s="107">
        <v>246</v>
      </c>
      <c r="F392" s="108"/>
      <c r="G392" s="108">
        <f t="shared" si="100"/>
        <v>0</v>
      </c>
    </row>
    <row r="393" spans="1:7" s="109" customFormat="1" ht="25.5" hidden="1" outlineLevel="1">
      <c r="A393" s="98" t="str">
        <f t="shared" si="99"/>
        <v>B.1.1.2.4.S.1.1.2</v>
      </c>
      <c r="B393" s="139" t="s">
        <v>238</v>
      </c>
      <c r="C393" s="271" t="s">
        <v>2490</v>
      </c>
      <c r="D393" s="143"/>
      <c r="E393" s="107"/>
      <c r="F393" s="108"/>
      <c r="G393" s="108"/>
    </row>
    <row r="394" spans="1:7" s="109" customFormat="1" ht="15" hidden="1" outlineLevel="1">
      <c r="A394" s="98" t="str">
        <f t="shared" si="99"/>
        <v>B.1.1.2.4.S.1.1.2.1</v>
      </c>
      <c r="B394" s="139" t="s">
        <v>2491</v>
      </c>
      <c r="C394" s="271" t="s">
        <v>2487</v>
      </c>
      <c r="D394" s="143" t="s">
        <v>22</v>
      </c>
      <c r="E394" s="107">
        <v>18</v>
      </c>
      <c r="F394" s="108"/>
      <c r="G394" s="108"/>
    </row>
    <row r="395" spans="1:7" s="109" customFormat="1" ht="15" hidden="1" outlineLevel="1">
      <c r="A395" s="98" t="str">
        <f t="shared" si="99"/>
        <v>B.1.1.2.4.S.1.1.2.2</v>
      </c>
      <c r="B395" s="139" t="s">
        <v>2492</v>
      </c>
      <c r="C395" s="271" t="s">
        <v>2493</v>
      </c>
      <c r="D395" s="143" t="s">
        <v>22</v>
      </c>
      <c r="E395" s="107">
        <v>24</v>
      </c>
      <c r="F395" s="108"/>
      <c r="G395" s="108">
        <f t="shared" si="100"/>
        <v>0</v>
      </c>
    </row>
    <row r="396" spans="1:7" s="109" customFormat="1" ht="15" hidden="1" outlineLevel="1">
      <c r="A396" s="98" t="str">
        <f t="shared" si="99"/>
        <v>B.1.1.2.4.S.1.1.2.3</v>
      </c>
      <c r="B396" s="139" t="s">
        <v>2494</v>
      </c>
      <c r="C396" s="271" t="s">
        <v>2495</v>
      </c>
      <c r="D396" s="143" t="s">
        <v>22</v>
      </c>
      <c r="E396" s="107">
        <v>325</v>
      </c>
      <c r="F396" s="108"/>
      <c r="G396" s="108">
        <f t="shared" si="100"/>
        <v>0</v>
      </c>
    </row>
    <row r="397" spans="1:7" s="109" customFormat="1" ht="102" hidden="1" outlineLevel="1">
      <c r="A397" s="98" t="str">
        <f t="shared" si="99"/>
        <v>B.1.1.2.4.S.2</v>
      </c>
      <c r="B397" s="139" t="s">
        <v>207</v>
      </c>
      <c r="C397" s="112" t="s">
        <v>2948</v>
      </c>
      <c r="D397" s="113"/>
      <c r="E397" s="107"/>
      <c r="F397" s="108"/>
      <c r="G397" s="108"/>
    </row>
    <row r="398" spans="1:7" s="109" customFormat="1" ht="15" hidden="1" outlineLevel="1">
      <c r="A398" s="98" t="str">
        <f t="shared" si="99"/>
        <v>B.1.1.2.4.S.2.1</v>
      </c>
      <c r="B398" s="139" t="s">
        <v>228</v>
      </c>
      <c r="C398" s="333" t="s">
        <v>105</v>
      </c>
      <c r="D398" s="143"/>
      <c r="E398" s="107"/>
      <c r="F398" s="108"/>
      <c r="G398" s="108"/>
    </row>
    <row r="399" spans="1:7" s="109" customFormat="1" ht="15" hidden="1" outlineLevel="1">
      <c r="A399" s="98" t="str">
        <f t="shared" si="99"/>
        <v>B.1.1.2.4.S.2.1.1</v>
      </c>
      <c r="B399" s="139" t="s">
        <v>229</v>
      </c>
      <c r="C399" s="272" t="s">
        <v>143</v>
      </c>
      <c r="D399" s="142"/>
      <c r="E399" s="107"/>
      <c r="F399" s="108"/>
      <c r="G399" s="108"/>
    </row>
    <row r="400" spans="1:7" s="109" customFormat="1" ht="15" hidden="1" outlineLevel="1">
      <c r="A400" s="98" t="str">
        <f t="shared" si="99"/>
        <v>B.1.1.2.4.S.2.1.1.1</v>
      </c>
      <c r="B400" s="139" t="s">
        <v>340</v>
      </c>
      <c r="C400" s="271" t="s">
        <v>108</v>
      </c>
      <c r="D400" s="143" t="s">
        <v>90</v>
      </c>
      <c r="E400" s="107">
        <v>3</v>
      </c>
      <c r="F400" s="108"/>
      <c r="G400" s="108">
        <f aca="true" t="shared" si="101" ref="G400:G416">E400*F400</f>
        <v>0</v>
      </c>
    </row>
    <row r="401" spans="1:7" s="109" customFormat="1" ht="15" hidden="1" outlineLevel="1">
      <c r="A401" s="98" t="str">
        <f t="shared" si="99"/>
        <v>B.1.1.2.4.S.2.1.1.2</v>
      </c>
      <c r="B401" s="139" t="s">
        <v>341</v>
      </c>
      <c r="C401" s="271" t="s">
        <v>109</v>
      </c>
      <c r="D401" s="143" t="s">
        <v>90</v>
      </c>
      <c r="E401" s="107">
        <v>1</v>
      </c>
      <c r="F401" s="108"/>
      <c r="G401" s="108">
        <f t="shared" si="101"/>
        <v>0</v>
      </c>
    </row>
    <row r="402" spans="1:7" s="109" customFormat="1" ht="15" hidden="1" outlineLevel="1">
      <c r="A402" s="98" t="str">
        <f t="shared" si="99"/>
        <v>B.1.1.2.4.S.2.1.1.3</v>
      </c>
      <c r="B402" s="139" t="s">
        <v>342</v>
      </c>
      <c r="C402" s="271" t="s">
        <v>690</v>
      </c>
      <c r="D402" s="143" t="s">
        <v>90</v>
      </c>
      <c r="E402" s="107">
        <v>14</v>
      </c>
      <c r="F402" s="108"/>
      <c r="G402" s="108">
        <f t="shared" si="101"/>
        <v>0</v>
      </c>
    </row>
    <row r="403" spans="1:7" s="109" customFormat="1" ht="15" hidden="1" outlineLevel="1">
      <c r="A403" s="98" t="str">
        <f t="shared" si="99"/>
        <v>B.1.1.2.4.S.2.1.1.4</v>
      </c>
      <c r="B403" s="139" t="s">
        <v>2261</v>
      </c>
      <c r="C403" s="271" t="s">
        <v>110</v>
      </c>
      <c r="D403" s="143" t="s">
        <v>90</v>
      </c>
      <c r="E403" s="107">
        <v>8</v>
      </c>
      <c r="F403" s="108"/>
      <c r="G403" s="108">
        <f t="shared" si="101"/>
        <v>0</v>
      </c>
    </row>
    <row r="404" spans="1:7" s="109" customFormat="1" ht="15" hidden="1" outlineLevel="1">
      <c r="A404" s="98" t="str">
        <f t="shared" si="99"/>
        <v>B.1.1.2.4.S.2.1.2</v>
      </c>
      <c r="B404" s="139" t="s">
        <v>230</v>
      </c>
      <c r="C404" s="272" t="s">
        <v>144</v>
      </c>
      <c r="D404" s="143"/>
      <c r="E404" s="107"/>
      <c r="F404" s="108"/>
      <c r="G404" s="108"/>
    </row>
    <row r="405" spans="1:7" s="109" customFormat="1" ht="15" hidden="1" outlineLevel="1">
      <c r="A405" s="98" t="str">
        <f t="shared" si="99"/>
        <v>B.1.1.2.4.S.2.1.2.1</v>
      </c>
      <c r="B405" s="139" t="s">
        <v>343</v>
      </c>
      <c r="C405" s="271" t="s">
        <v>109</v>
      </c>
      <c r="D405" s="143" t="s">
        <v>90</v>
      </c>
      <c r="E405" s="107">
        <v>2</v>
      </c>
      <c r="F405" s="108"/>
      <c r="G405" s="108">
        <f t="shared" si="101"/>
        <v>0</v>
      </c>
    </row>
    <row r="406" spans="1:7" s="109" customFormat="1" ht="15" hidden="1" outlineLevel="1">
      <c r="A406" s="98" t="str">
        <f t="shared" si="99"/>
        <v>B.1.1.2.4.S.2.1.2.2</v>
      </c>
      <c r="B406" s="139" t="s">
        <v>344</v>
      </c>
      <c r="C406" s="271" t="s">
        <v>2496</v>
      </c>
      <c r="D406" s="143" t="s">
        <v>90</v>
      </c>
      <c r="E406" s="107">
        <v>4</v>
      </c>
      <c r="F406" s="108"/>
      <c r="G406" s="108">
        <f t="shared" si="101"/>
        <v>0</v>
      </c>
    </row>
    <row r="407" spans="1:7" s="109" customFormat="1" ht="15" hidden="1" outlineLevel="1">
      <c r="A407" s="98" t="str">
        <f t="shared" si="99"/>
        <v>B.1.1.2.4.S.2.1.3</v>
      </c>
      <c r="B407" s="139" t="s">
        <v>691</v>
      </c>
      <c r="C407" s="272" t="s">
        <v>692</v>
      </c>
      <c r="D407" s="143"/>
      <c r="E407" s="107"/>
      <c r="F407" s="108"/>
      <c r="G407" s="108"/>
    </row>
    <row r="408" spans="1:7" s="109" customFormat="1" ht="15" hidden="1" outlineLevel="1">
      <c r="A408" s="98" t="str">
        <f t="shared" si="99"/>
        <v>B.1.1.2.4.S.2.1.3.1</v>
      </c>
      <c r="B408" s="139" t="s">
        <v>693</v>
      </c>
      <c r="C408" s="271" t="s">
        <v>2497</v>
      </c>
      <c r="D408" s="143" t="s">
        <v>90</v>
      </c>
      <c r="E408" s="107">
        <v>2</v>
      </c>
      <c r="F408" s="108"/>
      <c r="G408" s="108">
        <f t="shared" si="101"/>
        <v>0</v>
      </c>
    </row>
    <row r="409" spans="1:7" s="109" customFormat="1" ht="15" hidden="1" outlineLevel="1">
      <c r="A409" s="98" t="str">
        <f t="shared" si="99"/>
        <v>B.1.1.2.4.S.2.1.3.2</v>
      </c>
      <c r="B409" s="139" t="s">
        <v>1339</v>
      </c>
      <c r="C409" s="271" t="s">
        <v>690</v>
      </c>
      <c r="D409" s="143" t="s">
        <v>90</v>
      </c>
      <c r="E409" s="107">
        <v>4</v>
      </c>
      <c r="F409" s="108"/>
      <c r="G409" s="108">
        <f t="shared" si="101"/>
        <v>0</v>
      </c>
    </row>
    <row r="410" spans="1:7" s="109" customFormat="1" ht="15" hidden="1" outlineLevel="1">
      <c r="A410" s="98" t="str">
        <f t="shared" si="99"/>
        <v>B.1.1.2.4.S.2.1.3.3</v>
      </c>
      <c r="B410" s="139" t="s">
        <v>1399</v>
      </c>
      <c r="C410" s="271" t="s">
        <v>110</v>
      </c>
      <c r="D410" s="143" t="s">
        <v>90</v>
      </c>
      <c r="E410" s="107">
        <v>2</v>
      </c>
      <c r="F410" s="108"/>
      <c r="G410" s="108">
        <f t="shared" si="101"/>
        <v>0</v>
      </c>
    </row>
    <row r="411" spans="1:7" s="109" customFormat="1" ht="15" hidden="1" outlineLevel="1">
      <c r="A411" s="98" t="str">
        <f t="shared" si="99"/>
        <v>B.1.1.2.4.S.2.1.4</v>
      </c>
      <c r="B411" s="139" t="s">
        <v>694</v>
      </c>
      <c r="C411" s="272" t="s">
        <v>695</v>
      </c>
      <c r="D411" s="143"/>
      <c r="E411" s="107"/>
      <c r="F411" s="108"/>
      <c r="G411" s="108"/>
    </row>
    <row r="412" spans="1:7" s="109" customFormat="1" ht="15" hidden="1" outlineLevel="1">
      <c r="A412" s="98" t="str">
        <f t="shared" si="99"/>
        <v>B.1.1.2.4.S.2.1.4.1</v>
      </c>
      <c r="B412" s="139" t="s">
        <v>696</v>
      </c>
      <c r="C412" s="271" t="s">
        <v>109</v>
      </c>
      <c r="D412" s="143" t="s">
        <v>90</v>
      </c>
      <c r="E412" s="107">
        <v>5</v>
      </c>
      <c r="F412" s="108"/>
      <c r="G412" s="108">
        <f t="shared" si="101"/>
        <v>0</v>
      </c>
    </row>
    <row r="413" spans="1:7" s="109" customFormat="1" ht="15" hidden="1" outlineLevel="1">
      <c r="A413" s="98" t="str">
        <f t="shared" si="99"/>
        <v>B.1.1.2.4.S.2.1.4.3</v>
      </c>
      <c r="B413" s="139" t="s">
        <v>1400</v>
      </c>
      <c r="C413" s="271" t="s">
        <v>690</v>
      </c>
      <c r="D413" s="143" t="s">
        <v>90</v>
      </c>
      <c r="E413" s="107">
        <v>8</v>
      </c>
      <c r="F413" s="108"/>
      <c r="G413" s="108">
        <f t="shared" si="101"/>
        <v>0</v>
      </c>
    </row>
    <row r="414" spans="1:7" s="109" customFormat="1" ht="15" hidden="1" outlineLevel="1">
      <c r="A414" s="98" t="str">
        <f t="shared" si="99"/>
        <v>B.1.1.2.4.S.2.1.4.5</v>
      </c>
      <c r="B414" s="139" t="s">
        <v>2498</v>
      </c>
      <c r="C414" s="271" t="s">
        <v>110</v>
      </c>
      <c r="D414" s="143" t="s">
        <v>90</v>
      </c>
      <c r="E414" s="107">
        <v>4</v>
      </c>
      <c r="F414" s="108"/>
      <c r="G414" s="108">
        <f t="shared" si="101"/>
        <v>0</v>
      </c>
    </row>
    <row r="415" spans="1:7" s="109" customFormat="1" ht="15" hidden="1" outlineLevel="1">
      <c r="A415" s="98" t="str">
        <f t="shared" si="99"/>
        <v>B.1.1.2.4.S.2.1.5.</v>
      </c>
      <c r="B415" s="139" t="s">
        <v>2499</v>
      </c>
      <c r="C415" s="272" t="s">
        <v>2500</v>
      </c>
      <c r="D415" s="143"/>
      <c r="E415" s="107"/>
      <c r="F415" s="108"/>
      <c r="G415" s="108"/>
    </row>
    <row r="416" spans="1:7" s="109" customFormat="1" ht="15" hidden="1" outlineLevel="1">
      <c r="A416" s="98" t="str">
        <f t="shared" si="99"/>
        <v>B.1.1.2.4.S.2.1.5.1</v>
      </c>
      <c r="B416" s="139" t="s">
        <v>873</v>
      </c>
      <c r="C416" s="271" t="s">
        <v>108</v>
      </c>
      <c r="D416" s="143" t="s">
        <v>90</v>
      </c>
      <c r="E416" s="107">
        <v>3</v>
      </c>
      <c r="F416" s="108"/>
      <c r="G416" s="108">
        <f t="shared" si="101"/>
        <v>0</v>
      </c>
    </row>
    <row r="417" spans="1:7" s="109" customFormat="1" ht="165.75" hidden="1" outlineLevel="1">
      <c r="A417" s="98" t="str">
        <f t="shared" si="99"/>
        <v>B.1.1.2.4.S.3</v>
      </c>
      <c r="B417" s="139" t="s">
        <v>208</v>
      </c>
      <c r="C417" s="112" t="s">
        <v>2949</v>
      </c>
      <c r="D417" s="113"/>
      <c r="E417" s="107"/>
      <c r="F417" s="108"/>
      <c r="G417" s="108"/>
    </row>
    <row r="418" spans="1:7" s="109" customFormat="1" ht="15" hidden="1" outlineLevel="1">
      <c r="A418" s="98" t="str">
        <f t="shared" si="99"/>
        <v>B.1.1.2.4.S.3.1</v>
      </c>
      <c r="B418" s="139" t="s">
        <v>244</v>
      </c>
      <c r="C418" s="145" t="s">
        <v>105</v>
      </c>
      <c r="D418" s="143"/>
      <c r="E418" s="107"/>
      <c r="F418" s="108"/>
      <c r="G418" s="108"/>
    </row>
    <row r="419" spans="1:7" s="109" customFormat="1" ht="15" hidden="1" outlineLevel="1">
      <c r="A419" s="98" t="str">
        <f t="shared" si="99"/>
        <v>B.1.1.2.4.S.3.1.1</v>
      </c>
      <c r="B419" s="139" t="s">
        <v>322</v>
      </c>
      <c r="C419" s="145" t="s">
        <v>137</v>
      </c>
      <c r="D419" s="143"/>
      <c r="E419" s="107"/>
      <c r="F419" s="108"/>
      <c r="G419" s="108"/>
    </row>
    <row r="420" spans="1:7" s="109" customFormat="1" ht="15" hidden="1" outlineLevel="1">
      <c r="A420" s="98" t="str">
        <f t="shared" si="99"/>
        <v>B.1.1.2.4.S.3.1.1.2</v>
      </c>
      <c r="B420" s="139" t="s">
        <v>346</v>
      </c>
      <c r="C420" s="142" t="s">
        <v>2501</v>
      </c>
      <c r="D420" s="143" t="s">
        <v>90</v>
      </c>
      <c r="E420" s="107">
        <v>4</v>
      </c>
      <c r="F420" s="108"/>
      <c r="G420" s="108">
        <f aca="true" t="shared" si="102" ref="G420:G431">E420*F420</f>
        <v>0</v>
      </c>
    </row>
    <row r="421" spans="1:7" s="109" customFormat="1" ht="15" hidden="1" outlineLevel="1">
      <c r="A421" s="98" t="str">
        <f t="shared" si="99"/>
        <v>B.1.1.2.4.S.3.1.1.3</v>
      </c>
      <c r="B421" s="139" t="s">
        <v>347</v>
      </c>
      <c r="C421" s="142" t="s">
        <v>101</v>
      </c>
      <c r="D421" s="143" t="s">
        <v>90</v>
      </c>
      <c r="E421" s="107">
        <v>9</v>
      </c>
      <c r="F421" s="108"/>
      <c r="G421" s="108">
        <f t="shared" si="102"/>
        <v>0</v>
      </c>
    </row>
    <row r="422" spans="1:7" s="109" customFormat="1" ht="15" hidden="1" outlineLevel="1">
      <c r="A422" s="98" t="str">
        <f t="shared" si="99"/>
        <v>B.1.1.2.4.S.3.1.1.4</v>
      </c>
      <c r="B422" s="139" t="s">
        <v>348</v>
      </c>
      <c r="C422" s="142" t="s">
        <v>1346</v>
      </c>
      <c r="D422" s="143" t="s">
        <v>90</v>
      </c>
      <c r="E422" s="107">
        <v>1</v>
      </c>
      <c r="F422" s="108"/>
      <c r="G422" s="108">
        <f t="shared" si="102"/>
        <v>0</v>
      </c>
    </row>
    <row r="423" spans="1:7" s="109" customFormat="1" ht="15" hidden="1" outlineLevel="1">
      <c r="A423" s="98" t="str">
        <f t="shared" si="99"/>
        <v>B.1.1.2.4.S.3.1.1.5</v>
      </c>
      <c r="B423" s="139" t="s">
        <v>349</v>
      </c>
      <c r="C423" s="142" t="s">
        <v>2502</v>
      </c>
      <c r="D423" s="143" t="s">
        <v>90</v>
      </c>
      <c r="E423" s="107">
        <v>1</v>
      </c>
      <c r="F423" s="108"/>
      <c r="G423" s="108">
        <f t="shared" si="102"/>
        <v>0</v>
      </c>
    </row>
    <row r="424" spans="1:7" s="109" customFormat="1" ht="15" hidden="1" outlineLevel="1">
      <c r="A424" s="98" t="str">
        <f t="shared" si="99"/>
        <v>B.1.1.2.4.S.3.1.1.6</v>
      </c>
      <c r="B424" s="139" t="s">
        <v>350</v>
      </c>
      <c r="C424" s="142" t="s">
        <v>959</v>
      </c>
      <c r="D424" s="143" t="s">
        <v>90</v>
      </c>
      <c r="E424" s="107">
        <v>1</v>
      </c>
      <c r="F424" s="108"/>
      <c r="G424" s="108">
        <f t="shared" si="102"/>
        <v>0</v>
      </c>
    </row>
    <row r="425" spans="1:7" s="109" customFormat="1" ht="15" hidden="1" outlineLevel="1">
      <c r="A425" s="98" t="str">
        <f t="shared" si="99"/>
        <v>B.1.1.2.4.S.3.1.1.7</v>
      </c>
      <c r="B425" s="139" t="s">
        <v>351</v>
      </c>
      <c r="C425" s="142" t="s">
        <v>642</v>
      </c>
      <c r="D425" s="143" t="s">
        <v>90</v>
      </c>
      <c r="E425" s="107">
        <v>1</v>
      </c>
      <c r="F425" s="108"/>
      <c r="G425" s="108">
        <f t="shared" si="102"/>
        <v>0</v>
      </c>
    </row>
    <row r="426" spans="1:7" s="109" customFormat="1" ht="15" hidden="1" outlineLevel="1">
      <c r="A426" s="98" t="str">
        <f t="shared" si="99"/>
        <v>B.1.1.2.4.S.3.1.1.8</v>
      </c>
      <c r="B426" s="139" t="s">
        <v>1221</v>
      </c>
      <c r="C426" s="142" t="s">
        <v>641</v>
      </c>
      <c r="D426" s="143" t="s">
        <v>90</v>
      </c>
      <c r="E426" s="107">
        <v>4</v>
      </c>
      <c r="F426" s="108"/>
      <c r="G426" s="108">
        <f t="shared" si="102"/>
        <v>0</v>
      </c>
    </row>
    <row r="427" spans="1:7" s="109" customFormat="1" ht="15" hidden="1" outlineLevel="1">
      <c r="A427" s="98" t="str">
        <f t="shared" si="99"/>
        <v>B.1.1.2.4.S.3.1.1.9</v>
      </c>
      <c r="B427" s="139" t="s">
        <v>1222</v>
      </c>
      <c r="C427" s="142" t="s">
        <v>874</v>
      </c>
      <c r="D427" s="143" t="s">
        <v>90</v>
      </c>
      <c r="E427" s="107">
        <v>2</v>
      </c>
      <c r="F427" s="108"/>
      <c r="G427" s="108">
        <f t="shared" si="102"/>
        <v>0</v>
      </c>
    </row>
    <row r="428" spans="1:7" s="109" customFormat="1" ht="15" hidden="1" outlineLevel="1">
      <c r="A428" s="98" t="str">
        <f t="shared" si="99"/>
        <v>B.1.1.2.4.S.3.1.1.10</v>
      </c>
      <c r="B428" s="139" t="s">
        <v>1343</v>
      </c>
      <c r="C428" s="142" t="s">
        <v>698</v>
      </c>
      <c r="D428" s="143" t="s">
        <v>90</v>
      </c>
      <c r="E428" s="107">
        <v>11</v>
      </c>
      <c r="F428" s="108"/>
      <c r="G428" s="108">
        <f t="shared" si="102"/>
        <v>0</v>
      </c>
    </row>
    <row r="429" spans="1:7" s="109" customFormat="1" ht="15" hidden="1" outlineLevel="1">
      <c r="A429" s="98" t="str">
        <f t="shared" si="99"/>
        <v>B.1.1.2.4.S.3.1.1.11</v>
      </c>
      <c r="B429" s="139" t="s">
        <v>1344</v>
      </c>
      <c r="C429" s="142" t="s">
        <v>875</v>
      </c>
      <c r="D429" s="143" t="s">
        <v>90</v>
      </c>
      <c r="E429" s="107">
        <v>5</v>
      </c>
      <c r="F429" s="108"/>
      <c r="G429" s="108">
        <f t="shared" si="102"/>
        <v>0</v>
      </c>
    </row>
    <row r="430" spans="1:7" s="109" customFormat="1" ht="15" hidden="1" outlineLevel="1">
      <c r="A430" s="98" t="str">
        <f t="shared" si="99"/>
        <v>B.1.1.2.4.S.3.1.1.12</v>
      </c>
      <c r="B430" s="139" t="s">
        <v>1345</v>
      </c>
      <c r="C430" s="142" t="s">
        <v>1341</v>
      </c>
      <c r="D430" s="143" t="s">
        <v>90</v>
      </c>
      <c r="E430" s="107">
        <v>3</v>
      </c>
      <c r="F430" s="108"/>
      <c r="G430" s="108">
        <f t="shared" si="102"/>
        <v>0</v>
      </c>
    </row>
    <row r="431" spans="1:7" s="109" customFormat="1" ht="15" hidden="1" outlineLevel="1">
      <c r="A431" s="98" t="str">
        <f t="shared" si="99"/>
        <v>B.1.1.2.4.S.3.1.1.13</v>
      </c>
      <c r="B431" s="139" t="s">
        <v>1347</v>
      </c>
      <c r="C431" s="142" t="s">
        <v>2274</v>
      </c>
      <c r="D431" s="143" t="s">
        <v>90</v>
      </c>
      <c r="E431" s="107">
        <v>1</v>
      </c>
      <c r="F431" s="108"/>
      <c r="G431" s="108">
        <f t="shared" si="102"/>
        <v>0</v>
      </c>
    </row>
    <row r="432" spans="1:7" s="109" customFormat="1" ht="15" hidden="1" outlineLevel="1">
      <c r="A432" s="98" t="str">
        <f t="shared" si="99"/>
        <v>B.1.1.2.4.S.3.1.2</v>
      </c>
      <c r="B432" s="139" t="s">
        <v>381</v>
      </c>
      <c r="C432" s="145" t="s">
        <v>138</v>
      </c>
      <c r="D432" s="143"/>
      <c r="E432" s="107"/>
      <c r="F432" s="108"/>
      <c r="G432" s="108"/>
    </row>
    <row r="433" spans="1:7" s="109" customFormat="1" ht="15" hidden="1" outlineLevel="1">
      <c r="A433" s="98" t="str">
        <f t="shared" si="99"/>
        <v>B.1.1.2.4.S.3.1.2.1</v>
      </c>
      <c r="B433" s="139" t="s">
        <v>646</v>
      </c>
      <c r="C433" s="142" t="s">
        <v>108</v>
      </c>
      <c r="D433" s="143" t="s">
        <v>90</v>
      </c>
      <c r="E433" s="107">
        <v>14</v>
      </c>
      <c r="F433" s="108"/>
      <c r="G433" s="108">
        <f aca="true" t="shared" si="103" ref="G433:G475">E433*F433</f>
        <v>0</v>
      </c>
    </row>
    <row r="434" spans="1:7" s="109" customFormat="1" ht="15" hidden="1" outlineLevel="1">
      <c r="A434" s="98" t="str">
        <f t="shared" si="99"/>
        <v>B.1.1.2.4.S.3.1.2.2</v>
      </c>
      <c r="B434" s="139" t="s">
        <v>876</v>
      </c>
      <c r="C434" s="142" t="s">
        <v>109</v>
      </c>
      <c r="D434" s="143" t="s">
        <v>90</v>
      </c>
      <c r="E434" s="107">
        <v>5</v>
      </c>
      <c r="F434" s="108"/>
      <c r="G434" s="108">
        <f t="shared" si="103"/>
        <v>0</v>
      </c>
    </row>
    <row r="435" spans="1:7" s="109" customFormat="1" ht="15" hidden="1" outlineLevel="1">
      <c r="A435" s="98" t="str">
        <f t="shared" si="99"/>
        <v>B.1.1.2.4.S.3.1.2.3</v>
      </c>
      <c r="B435" s="139" t="s">
        <v>1348</v>
      </c>
      <c r="C435" s="142" t="s">
        <v>690</v>
      </c>
      <c r="D435" s="143" t="s">
        <v>90</v>
      </c>
      <c r="E435" s="107">
        <v>11</v>
      </c>
      <c r="F435" s="108"/>
      <c r="G435" s="108">
        <f t="shared" si="103"/>
        <v>0</v>
      </c>
    </row>
    <row r="436" spans="1:7" s="109" customFormat="1" ht="15" hidden="1" outlineLevel="1">
      <c r="A436" s="98" t="str">
        <f t="shared" si="99"/>
        <v>B.1.1.2.4.S.3.1.2.4</v>
      </c>
      <c r="B436" s="139" t="s">
        <v>2371</v>
      </c>
      <c r="C436" s="142" t="s">
        <v>110</v>
      </c>
      <c r="D436" s="143" t="s">
        <v>90</v>
      </c>
      <c r="E436" s="107">
        <v>7</v>
      </c>
      <c r="F436" s="108"/>
      <c r="G436" s="108">
        <f t="shared" si="103"/>
        <v>0</v>
      </c>
    </row>
    <row r="437" spans="1:7" s="109" customFormat="1" ht="15" hidden="1" outlineLevel="1">
      <c r="A437" s="98" t="str">
        <f t="shared" si="99"/>
        <v>B.1.1.2.4.S.3.1.3</v>
      </c>
      <c r="B437" s="139" t="s">
        <v>647</v>
      </c>
      <c r="C437" s="145" t="s">
        <v>824</v>
      </c>
      <c r="D437" s="143"/>
      <c r="E437" s="107"/>
      <c r="F437" s="108"/>
      <c r="G437" s="108"/>
    </row>
    <row r="438" spans="1:7" s="109" customFormat="1" ht="15" hidden="1" outlineLevel="1">
      <c r="A438" s="98" t="str">
        <f t="shared" si="99"/>
        <v>B.1.1.2.4.S.3.1.3.1</v>
      </c>
      <c r="B438" s="139" t="s">
        <v>649</v>
      </c>
      <c r="C438" s="142" t="s">
        <v>109</v>
      </c>
      <c r="D438" s="143" t="s">
        <v>90</v>
      </c>
      <c r="E438" s="107">
        <v>4</v>
      </c>
      <c r="F438" s="108"/>
      <c r="G438" s="108">
        <f aca="true" t="shared" si="104" ref="G438:G440">E438*F438</f>
        <v>0</v>
      </c>
    </row>
    <row r="439" spans="1:7" s="109" customFormat="1" ht="15" hidden="1" outlineLevel="1">
      <c r="A439" s="98" t="str">
        <f t="shared" si="99"/>
        <v>B.1.1.2.4.S.3.1.3.3</v>
      </c>
      <c r="B439" s="139" t="s">
        <v>701</v>
      </c>
      <c r="C439" s="142" t="s">
        <v>690</v>
      </c>
      <c r="D439" s="143" t="s">
        <v>90</v>
      </c>
      <c r="E439" s="107">
        <v>10</v>
      </c>
      <c r="F439" s="108"/>
      <c r="G439" s="108">
        <f t="shared" si="104"/>
        <v>0</v>
      </c>
    </row>
    <row r="440" spans="1:7" s="109" customFormat="1" ht="15" hidden="1" outlineLevel="1">
      <c r="A440" s="98" t="str">
        <f t="shared" si="99"/>
        <v>B.1.1.2.4.S.3.1.3.5</v>
      </c>
      <c r="B440" s="139" t="s">
        <v>2503</v>
      </c>
      <c r="C440" s="142" t="s">
        <v>110</v>
      </c>
      <c r="D440" s="143" t="s">
        <v>90</v>
      </c>
      <c r="E440" s="107">
        <v>2</v>
      </c>
      <c r="F440" s="108"/>
      <c r="G440" s="108">
        <f t="shared" si="104"/>
        <v>0</v>
      </c>
    </row>
    <row r="441" spans="1:7" s="109" customFormat="1" ht="15" hidden="1" outlineLevel="1">
      <c r="A441" s="98" t="str">
        <f t="shared" si="99"/>
        <v>B.1.1.2.4.S.3.1.4</v>
      </c>
      <c r="B441" s="139" t="s">
        <v>651</v>
      </c>
      <c r="C441" s="145" t="s">
        <v>2504</v>
      </c>
      <c r="D441" s="143"/>
      <c r="E441" s="107"/>
      <c r="F441" s="108"/>
      <c r="G441" s="108"/>
    </row>
    <row r="442" spans="1:7" s="109" customFormat="1" ht="15" hidden="1" outlineLevel="1">
      <c r="A442" s="98" t="str">
        <f t="shared" si="99"/>
        <v>B.1.1.2.4.S.3.1.4.1</v>
      </c>
      <c r="B442" s="139" t="s">
        <v>653</v>
      </c>
      <c r="C442" s="142" t="s">
        <v>2505</v>
      </c>
      <c r="D442" s="143" t="s">
        <v>90</v>
      </c>
      <c r="E442" s="107">
        <v>1</v>
      </c>
      <c r="F442" s="108"/>
      <c r="G442" s="108">
        <f aca="true" t="shared" si="105" ref="G442:G445">E442*F442</f>
        <v>0</v>
      </c>
    </row>
    <row r="443" spans="1:7" s="109" customFormat="1" ht="15" hidden="1" outlineLevel="1">
      <c r="A443" s="98" t="str">
        <f t="shared" si="99"/>
        <v>B.1.1.2.4.S.3.1.4.2</v>
      </c>
      <c r="B443" s="139" t="s">
        <v>822</v>
      </c>
      <c r="C443" s="142" t="s">
        <v>2506</v>
      </c>
      <c r="D443" s="143" t="s">
        <v>90</v>
      </c>
      <c r="E443" s="107">
        <v>2</v>
      </c>
      <c r="F443" s="108"/>
      <c r="G443" s="108">
        <f t="shared" si="105"/>
        <v>0</v>
      </c>
    </row>
    <row r="444" spans="1:7" s="109" customFormat="1" ht="15" hidden="1" outlineLevel="1">
      <c r="A444" s="98" t="str">
        <f t="shared" si="99"/>
        <v>B.1.1.2.4.S.3.1.4.3</v>
      </c>
      <c r="B444" s="139" t="s">
        <v>823</v>
      </c>
      <c r="C444" s="142" t="s">
        <v>2507</v>
      </c>
      <c r="D444" s="143" t="s">
        <v>90</v>
      </c>
      <c r="E444" s="107">
        <v>1</v>
      </c>
      <c r="F444" s="108"/>
      <c r="G444" s="108">
        <f t="shared" si="105"/>
        <v>0</v>
      </c>
    </row>
    <row r="445" spans="1:7" s="109" customFormat="1" ht="15" hidden="1" outlineLevel="1">
      <c r="A445" s="98" t="str">
        <f t="shared" si="99"/>
        <v>B.1.1.2.4.S.3.1.4.4</v>
      </c>
      <c r="B445" s="139" t="s">
        <v>877</v>
      </c>
      <c r="C445" s="142" t="s">
        <v>2508</v>
      </c>
      <c r="D445" s="143" t="s">
        <v>90</v>
      </c>
      <c r="E445" s="107">
        <v>10</v>
      </c>
      <c r="F445" s="108"/>
      <c r="G445" s="108">
        <f t="shared" si="105"/>
        <v>0</v>
      </c>
    </row>
    <row r="446" spans="1:7" s="109" customFormat="1" ht="15" hidden="1" outlineLevel="1">
      <c r="A446" s="98" t="str">
        <f>""&amp;$B$386&amp;"."&amp;B446&amp;""</f>
        <v>B.1.1.2.4.S.3.1.5</v>
      </c>
      <c r="B446" s="139" t="s">
        <v>654</v>
      </c>
      <c r="C446" s="145" t="s">
        <v>139</v>
      </c>
      <c r="D446" s="143"/>
      <c r="E446" s="107"/>
      <c r="F446" s="108"/>
      <c r="G446" s="108"/>
    </row>
    <row r="447" spans="1:7" s="109" customFormat="1" ht="15" hidden="1" outlineLevel="1">
      <c r="A447" s="98" t="str">
        <f>""&amp;$B$386&amp;"."&amp;B447&amp;""</f>
        <v>B.1.1.2.4.S.3.1.5.1</v>
      </c>
      <c r="B447" s="139" t="s">
        <v>656</v>
      </c>
      <c r="C447" s="142" t="s">
        <v>108</v>
      </c>
      <c r="D447" s="143" t="s">
        <v>90</v>
      </c>
      <c r="E447" s="107">
        <v>12</v>
      </c>
      <c r="F447" s="108"/>
      <c r="G447" s="108">
        <f t="shared" si="103"/>
        <v>0</v>
      </c>
    </row>
    <row r="448" spans="1:7" s="109" customFormat="1" ht="15" hidden="1" outlineLevel="1">
      <c r="A448" s="98" t="str">
        <f>""&amp;$B$386&amp;"."&amp;B448&amp;""</f>
        <v>B.1.1.2.4.S.3.1.6</v>
      </c>
      <c r="B448" s="139" t="s">
        <v>659</v>
      </c>
      <c r="C448" s="145" t="s">
        <v>140</v>
      </c>
      <c r="D448" s="143"/>
      <c r="E448" s="107"/>
      <c r="F448" s="108"/>
      <c r="G448" s="108"/>
    </row>
    <row r="449" spans="1:7" s="109" customFormat="1" ht="15" hidden="1" outlineLevel="1">
      <c r="A449" s="98" t="str">
        <f>""&amp;$B$386&amp;"."&amp;B449&amp;""</f>
        <v>B.1.1.2.4.S.3.1.6.1</v>
      </c>
      <c r="B449" s="139" t="s">
        <v>661</v>
      </c>
      <c r="C449" s="142" t="s">
        <v>702</v>
      </c>
      <c r="D449" s="143" t="s">
        <v>90</v>
      </c>
      <c r="E449" s="107">
        <v>1</v>
      </c>
      <c r="F449" s="108"/>
      <c r="G449" s="108">
        <f t="shared" si="103"/>
        <v>0</v>
      </c>
    </row>
    <row r="450" spans="1:7" s="109" customFormat="1" ht="15" hidden="1" outlineLevel="1">
      <c r="A450" s="98" t="str">
        <f>""&amp;$B$386&amp;"."&amp;B450&amp;""</f>
        <v>B.1.1.2.4.S.3.1.6.2</v>
      </c>
      <c r="B450" s="139" t="s">
        <v>662</v>
      </c>
      <c r="C450" s="142" t="s">
        <v>145</v>
      </c>
      <c r="D450" s="143" t="s">
        <v>90</v>
      </c>
      <c r="E450" s="107">
        <v>2</v>
      </c>
      <c r="F450" s="108"/>
      <c r="G450" s="108">
        <f t="shared" si="103"/>
        <v>0</v>
      </c>
    </row>
    <row r="451" spans="1:7" s="109" customFormat="1" ht="15" hidden="1" outlineLevel="1">
      <c r="A451" s="98" t="str">
        <f aca="true" t="shared" si="106" ref="A451:A454">""&amp;$B$386&amp;"."&amp;B451&amp;""</f>
        <v>B.1.1.2.4.S.3.1.6.3</v>
      </c>
      <c r="B451" s="139" t="s">
        <v>710</v>
      </c>
      <c r="C451" s="142" t="s">
        <v>704</v>
      </c>
      <c r="D451" s="143" t="s">
        <v>90</v>
      </c>
      <c r="E451" s="107">
        <v>4</v>
      </c>
      <c r="F451" s="108"/>
      <c r="G451" s="108">
        <f t="shared" si="103"/>
        <v>0</v>
      </c>
    </row>
    <row r="452" spans="1:7" s="109" customFormat="1" ht="15" hidden="1" outlineLevel="1">
      <c r="A452" s="98" t="str">
        <f t="shared" si="106"/>
        <v>B.1.1.2.4.S.3.1.6.4</v>
      </c>
      <c r="B452" s="139" t="s">
        <v>712</v>
      </c>
      <c r="C452" s="142" t="s">
        <v>719</v>
      </c>
      <c r="D452" s="143" t="s">
        <v>90</v>
      </c>
      <c r="E452" s="107">
        <v>3</v>
      </c>
      <c r="F452" s="108"/>
      <c r="G452" s="108">
        <f t="shared" si="103"/>
        <v>0</v>
      </c>
    </row>
    <row r="453" spans="1:7" s="109" customFormat="1" ht="15" hidden="1" outlineLevel="1">
      <c r="A453" s="98" t="str">
        <f t="shared" si="106"/>
        <v>B.1.1.2.4.S.3.1.6.5</v>
      </c>
      <c r="B453" s="139" t="s">
        <v>713</v>
      </c>
      <c r="C453" s="142" t="s">
        <v>708</v>
      </c>
      <c r="D453" s="143" t="s">
        <v>90</v>
      </c>
      <c r="E453" s="107">
        <v>3</v>
      </c>
      <c r="F453" s="108"/>
      <c r="G453" s="108">
        <f t="shared" si="103"/>
        <v>0</v>
      </c>
    </row>
    <row r="454" spans="1:7" s="109" customFormat="1" ht="15" hidden="1" outlineLevel="1">
      <c r="A454" s="98" t="str">
        <f t="shared" si="106"/>
        <v>B.1.1.2.4.S.3.1.6.6</v>
      </c>
      <c r="B454" s="139" t="s">
        <v>2509</v>
      </c>
      <c r="C454" s="142" t="s">
        <v>2275</v>
      </c>
      <c r="D454" s="143" t="s">
        <v>90</v>
      </c>
      <c r="E454" s="107">
        <v>2</v>
      </c>
      <c r="F454" s="108"/>
      <c r="G454" s="108">
        <f t="shared" si="103"/>
        <v>0</v>
      </c>
    </row>
    <row r="455" spans="1:7" s="109" customFormat="1" ht="15" hidden="1" outlineLevel="1">
      <c r="A455" s="98" t="str">
        <f>""&amp;$B$386&amp;"."&amp;B455&amp;""</f>
        <v>B.1.1.2.4.S.3.1.5</v>
      </c>
      <c r="B455" s="139" t="s">
        <v>654</v>
      </c>
      <c r="C455" s="145" t="s">
        <v>141</v>
      </c>
      <c r="D455" s="143"/>
      <c r="E455" s="107"/>
      <c r="F455" s="108"/>
      <c r="G455" s="108"/>
    </row>
    <row r="456" spans="1:7" s="109" customFormat="1" ht="15" hidden="1" outlineLevel="1">
      <c r="A456" s="98" t="str">
        <f aca="true" t="shared" si="107" ref="A456:A475">""&amp;$B$386&amp;"."&amp;B456&amp;""</f>
        <v>B.1.1.2.4.S.3.1.5.1</v>
      </c>
      <c r="B456" s="139" t="s">
        <v>656</v>
      </c>
      <c r="C456" s="142" t="s">
        <v>2275</v>
      </c>
      <c r="D456" s="143" t="s">
        <v>90</v>
      </c>
      <c r="E456" s="107">
        <v>2</v>
      </c>
      <c r="F456" s="108"/>
      <c r="G456" s="108">
        <f t="shared" si="103"/>
        <v>0</v>
      </c>
    </row>
    <row r="457" spans="1:7" s="109" customFormat="1" ht="15" hidden="1" outlineLevel="1">
      <c r="A457" s="98" t="str">
        <f t="shared" si="107"/>
        <v>B.1.1.2.4.S.3.1.6</v>
      </c>
      <c r="B457" s="139" t="s">
        <v>659</v>
      </c>
      <c r="C457" s="145" t="s">
        <v>142</v>
      </c>
      <c r="D457" s="143"/>
      <c r="E457" s="107"/>
      <c r="F457" s="108"/>
      <c r="G457" s="108"/>
    </row>
    <row r="458" spans="1:7" s="109" customFormat="1" ht="15" hidden="1" outlineLevel="1">
      <c r="A458" s="98" t="str">
        <f t="shared" si="107"/>
        <v>B.1.1.2.4.S.3.1.6.1</v>
      </c>
      <c r="B458" s="139" t="s">
        <v>661</v>
      </c>
      <c r="C458" s="142" t="s">
        <v>719</v>
      </c>
      <c r="D458" s="143" t="s">
        <v>90</v>
      </c>
      <c r="E458" s="107">
        <v>2</v>
      </c>
      <c r="F458" s="108"/>
      <c r="G458" s="108">
        <f t="shared" si="103"/>
        <v>0</v>
      </c>
    </row>
    <row r="459" spans="1:7" s="109" customFormat="1" ht="15" hidden="1" outlineLevel="1">
      <c r="A459" s="98" t="str">
        <f t="shared" si="107"/>
        <v>B.1.1.2.4.S.3.1.6.2</v>
      </c>
      <c r="B459" s="139" t="s">
        <v>662</v>
      </c>
      <c r="C459" s="142" t="s">
        <v>1350</v>
      </c>
      <c r="D459" s="143" t="s">
        <v>90</v>
      </c>
      <c r="E459" s="107">
        <v>3</v>
      </c>
      <c r="F459" s="108"/>
      <c r="G459" s="108">
        <f t="shared" si="103"/>
        <v>0</v>
      </c>
    </row>
    <row r="460" spans="1:7" s="109" customFormat="1" ht="15" hidden="1" outlineLevel="1">
      <c r="A460" s="98" t="str">
        <f t="shared" si="107"/>
        <v>B.1.1.2.4.S.3.1.7</v>
      </c>
      <c r="B460" s="139" t="s">
        <v>715</v>
      </c>
      <c r="C460" s="145" t="s">
        <v>3109</v>
      </c>
      <c r="D460" s="143"/>
      <c r="E460" s="107"/>
      <c r="F460" s="108"/>
      <c r="G460" s="108"/>
    </row>
    <row r="461" spans="1:7" s="109" customFormat="1" ht="15" hidden="1" outlineLevel="1">
      <c r="A461" s="98" t="str">
        <f t="shared" si="107"/>
        <v>B.1.1.2.4.S.3.1.7.1</v>
      </c>
      <c r="B461" s="139" t="s">
        <v>716</v>
      </c>
      <c r="C461" s="142" t="s">
        <v>2510</v>
      </c>
      <c r="D461" s="143" t="s">
        <v>90</v>
      </c>
      <c r="E461" s="107">
        <v>3</v>
      </c>
      <c r="F461" s="108"/>
      <c r="G461" s="108">
        <f t="shared" si="103"/>
        <v>0</v>
      </c>
    </row>
    <row r="462" spans="1:7" s="109" customFormat="1" ht="15" hidden="1" outlineLevel="1">
      <c r="A462" s="98" t="str">
        <f t="shared" si="107"/>
        <v>B.1.1.2.4.S.3.1.7.2</v>
      </c>
      <c r="B462" s="139" t="s">
        <v>717</v>
      </c>
      <c r="C462" s="142" t="s">
        <v>881</v>
      </c>
      <c r="D462" s="143" t="s">
        <v>90</v>
      </c>
      <c r="E462" s="107">
        <v>1</v>
      </c>
      <c r="F462" s="108"/>
      <c r="G462" s="108">
        <f t="shared" si="103"/>
        <v>0</v>
      </c>
    </row>
    <row r="463" spans="1:7" s="109" customFormat="1" ht="15" hidden="1" outlineLevel="1">
      <c r="A463" s="98" t="str">
        <f t="shared" si="107"/>
        <v>B.1.1.2.4.S.3.1.8</v>
      </c>
      <c r="B463" s="139" t="s">
        <v>720</v>
      </c>
      <c r="C463" s="145" t="s">
        <v>2511</v>
      </c>
      <c r="D463" s="143"/>
      <c r="E463" s="107"/>
      <c r="F463" s="108"/>
      <c r="G463" s="108"/>
    </row>
    <row r="464" spans="1:7" s="109" customFormat="1" ht="15" hidden="1" outlineLevel="1">
      <c r="A464" s="98" t="str">
        <f t="shared" si="107"/>
        <v>B.1.1.2.4.S.3.1.8.1</v>
      </c>
      <c r="B464" s="139" t="s">
        <v>722</v>
      </c>
      <c r="C464" s="142" t="s">
        <v>108</v>
      </c>
      <c r="D464" s="143" t="s">
        <v>90</v>
      </c>
      <c r="E464" s="107">
        <v>2</v>
      </c>
      <c r="F464" s="108"/>
      <c r="G464" s="108">
        <f t="shared" si="103"/>
        <v>0</v>
      </c>
    </row>
    <row r="465" spans="1:7" s="109" customFormat="1" ht="15" hidden="1" outlineLevel="1">
      <c r="A465" s="98" t="str">
        <f t="shared" si="107"/>
        <v>B.1.1.2.4.S.3.1.9</v>
      </c>
      <c r="B465" s="139" t="s">
        <v>723</v>
      </c>
      <c r="C465" s="145" t="s">
        <v>2512</v>
      </c>
      <c r="D465" s="143"/>
      <c r="E465" s="107"/>
      <c r="F465" s="108"/>
      <c r="G465" s="108"/>
    </row>
    <row r="466" spans="1:7" s="109" customFormat="1" ht="15" hidden="1" outlineLevel="1">
      <c r="A466" s="98" t="str">
        <f t="shared" si="107"/>
        <v>B.1.1.2.4.S.3.1.9.1</v>
      </c>
      <c r="B466" s="139" t="s">
        <v>725</v>
      </c>
      <c r="C466" s="142" t="s">
        <v>702</v>
      </c>
      <c r="D466" s="143" t="s">
        <v>90</v>
      </c>
      <c r="E466" s="107">
        <v>2</v>
      </c>
      <c r="F466" s="108"/>
      <c r="G466" s="108">
        <f t="shared" si="103"/>
        <v>0</v>
      </c>
    </row>
    <row r="467" spans="1:7" s="109" customFormat="1" ht="15" hidden="1" outlineLevel="1">
      <c r="A467" s="98" t="str">
        <f t="shared" si="107"/>
        <v>B.1.1.2.4.S.3.1.10</v>
      </c>
      <c r="B467" s="139" t="s">
        <v>727</v>
      </c>
      <c r="C467" s="145" t="s">
        <v>2513</v>
      </c>
      <c r="D467" s="143"/>
      <c r="E467" s="107"/>
      <c r="F467" s="108"/>
      <c r="G467" s="108"/>
    </row>
    <row r="468" spans="1:7" s="109" customFormat="1" ht="15" hidden="1" outlineLevel="1">
      <c r="A468" s="98" t="str">
        <f t="shared" si="107"/>
        <v>B.1.1.2.4.S.3.1.10.1</v>
      </c>
      <c r="B468" s="139" t="s">
        <v>729</v>
      </c>
      <c r="C468" s="142" t="s">
        <v>1077</v>
      </c>
      <c r="D468" s="143" t="s">
        <v>90</v>
      </c>
      <c r="E468" s="107">
        <v>1</v>
      </c>
      <c r="F468" s="108"/>
      <c r="G468" s="108">
        <f t="shared" si="103"/>
        <v>0</v>
      </c>
    </row>
    <row r="469" spans="1:7" s="109" customFormat="1" ht="15" hidden="1" outlineLevel="1">
      <c r="A469" s="98" t="str">
        <f t="shared" si="107"/>
        <v>B.1.1.2.4.S.3.1.11</v>
      </c>
      <c r="B469" s="139" t="s">
        <v>731</v>
      </c>
      <c r="C469" s="145" t="s">
        <v>2514</v>
      </c>
      <c r="D469" s="143"/>
      <c r="E469" s="107"/>
      <c r="F469" s="108"/>
      <c r="G469" s="108"/>
    </row>
    <row r="470" spans="1:7" s="109" customFormat="1" ht="15" hidden="1" outlineLevel="1">
      <c r="A470" s="98" t="str">
        <f t="shared" si="107"/>
        <v>B.1.1.2.4.S.3.1.11.1</v>
      </c>
      <c r="B470" s="139" t="s">
        <v>733</v>
      </c>
      <c r="C470" s="142" t="s">
        <v>690</v>
      </c>
      <c r="D470" s="143" t="s">
        <v>90</v>
      </c>
      <c r="E470" s="107">
        <v>1</v>
      </c>
      <c r="F470" s="108"/>
      <c r="G470" s="108">
        <f t="shared" si="103"/>
        <v>0</v>
      </c>
    </row>
    <row r="471" spans="1:7" s="109" customFormat="1" ht="15" hidden="1" outlineLevel="1">
      <c r="A471" s="98" t="str">
        <f t="shared" si="107"/>
        <v>B.1.1.2.4.S.3.1.11.2</v>
      </c>
      <c r="B471" s="139" t="s">
        <v>1357</v>
      </c>
      <c r="C471" s="142" t="s">
        <v>109</v>
      </c>
      <c r="D471" s="143" t="s">
        <v>90</v>
      </c>
      <c r="E471" s="107">
        <v>1</v>
      </c>
      <c r="F471" s="108"/>
      <c r="G471" s="108">
        <f t="shared" si="103"/>
        <v>0</v>
      </c>
    </row>
    <row r="472" spans="1:7" s="109" customFormat="1" ht="15" hidden="1" outlineLevel="1">
      <c r="A472" s="98" t="str">
        <f t="shared" si="107"/>
        <v>B.1.1.2.4.S.3.1.12</v>
      </c>
      <c r="B472" s="139" t="s">
        <v>734</v>
      </c>
      <c r="C472" s="145" t="s">
        <v>2515</v>
      </c>
      <c r="D472" s="143"/>
      <c r="E472" s="107"/>
      <c r="F472" s="108"/>
      <c r="G472" s="108"/>
    </row>
    <row r="473" spans="1:7" s="109" customFormat="1" ht="15" hidden="1" outlineLevel="1">
      <c r="A473" s="98" t="str">
        <f t="shared" si="107"/>
        <v>B.1.1.2.4.S.3.1.12.1</v>
      </c>
      <c r="B473" s="139" t="s">
        <v>736</v>
      </c>
      <c r="C473" s="142" t="s">
        <v>109</v>
      </c>
      <c r="D473" s="143" t="s">
        <v>90</v>
      </c>
      <c r="E473" s="107">
        <v>1</v>
      </c>
      <c r="F473" s="108"/>
      <c r="G473" s="108">
        <f t="shared" si="103"/>
        <v>0</v>
      </c>
    </row>
    <row r="474" spans="1:7" s="109" customFormat="1" ht="15" hidden="1" outlineLevel="1">
      <c r="A474" s="98" t="str">
        <f t="shared" si="107"/>
        <v>B.1.1.2.4.S.3.1.12.2</v>
      </c>
      <c r="B474" s="139" t="s">
        <v>1228</v>
      </c>
      <c r="C474" s="142" t="s">
        <v>690</v>
      </c>
      <c r="D474" s="143" t="s">
        <v>90</v>
      </c>
      <c r="E474" s="107">
        <v>4</v>
      </c>
      <c r="F474" s="108"/>
      <c r="G474" s="108">
        <f t="shared" si="103"/>
        <v>0</v>
      </c>
    </row>
    <row r="475" spans="1:7" s="109" customFormat="1" ht="15" hidden="1" outlineLevel="1">
      <c r="A475" s="98" t="str">
        <f t="shared" si="107"/>
        <v>B.1.1.2.4.S.3.1.12.3</v>
      </c>
      <c r="B475" s="139" t="s">
        <v>1229</v>
      </c>
      <c r="C475" s="142" t="s">
        <v>110</v>
      </c>
      <c r="D475" s="143" t="s">
        <v>90</v>
      </c>
      <c r="E475" s="107">
        <v>3</v>
      </c>
      <c r="F475" s="108"/>
      <c r="G475" s="108">
        <f t="shared" si="103"/>
        <v>0</v>
      </c>
    </row>
    <row r="476" spans="1:7" s="109" customFormat="1" ht="76.5" hidden="1" outlineLevel="1">
      <c r="A476" s="98" t="str">
        <f>""&amp;$B$386&amp;"."&amp;B476&amp;""</f>
        <v>B.1.1.2.4.S.4</v>
      </c>
      <c r="B476" s="139" t="s">
        <v>209</v>
      </c>
      <c r="C476" s="112" t="s">
        <v>2931</v>
      </c>
      <c r="D476" s="113"/>
      <c r="E476" s="107"/>
      <c r="F476" s="108"/>
      <c r="G476" s="108"/>
    </row>
    <row r="477" spans="1:7" s="109" customFormat="1" ht="15" hidden="1" outlineLevel="1">
      <c r="A477" s="98" t="str">
        <f aca="true" t="shared" si="108" ref="A477:A505">""&amp;$B$386&amp;"."&amp;B477&amp;""</f>
        <v>B.1.1.2.4.S.4.1</v>
      </c>
      <c r="B477" s="139" t="s">
        <v>240</v>
      </c>
      <c r="C477" s="146" t="s">
        <v>105</v>
      </c>
      <c r="D477" s="143"/>
      <c r="E477" s="107"/>
      <c r="F477" s="108"/>
      <c r="G477" s="108"/>
    </row>
    <row r="478" spans="1:7" s="109" customFormat="1" ht="15" hidden="1" outlineLevel="1">
      <c r="A478" s="98" t="str">
        <f t="shared" si="108"/>
        <v>B.1.1.2.4.S.4.1.1</v>
      </c>
      <c r="B478" s="139" t="s">
        <v>241</v>
      </c>
      <c r="C478" s="140" t="s">
        <v>148</v>
      </c>
      <c r="D478" s="113"/>
      <c r="E478" s="107"/>
      <c r="F478" s="108"/>
      <c r="G478" s="108"/>
    </row>
    <row r="479" spans="1:7" s="109" customFormat="1" ht="15" hidden="1" outlineLevel="1">
      <c r="A479" s="98" t="str">
        <f t="shared" si="108"/>
        <v>B.1.1.2.4.S.4.1.1.1</v>
      </c>
      <c r="B479" s="139" t="s">
        <v>324</v>
      </c>
      <c r="C479" s="112" t="s">
        <v>744</v>
      </c>
      <c r="D479" s="143" t="s">
        <v>90</v>
      </c>
      <c r="E479" s="107">
        <v>6</v>
      </c>
      <c r="F479" s="108"/>
      <c r="G479" s="108">
        <f aca="true" t="shared" si="109" ref="G479:G483">E479*F479</f>
        <v>0</v>
      </c>
    </row>
    <row r="480" spans="1:7" s="109" customFormat="1" ht="15" hidden="1" outlineLevel="1">
      <c r="A480" s="98" t="str">
        <f t="shared" si="108"/>
        <v>B.1.1.2.4.S.4.1.1.2</v>
      </c>
      <c r="B480" s="139" t="s">
        <v>325</v>
      </c>
      <c r="C480" s="112" t="s">
        <v>108</v>
      </c>
      <c r="D480" s="143" t="s">
        <v>90</v>
      </c>
      <c r="E480" s="107">
        <v>3</v>
      </c>
      <c r="F480" s="108"/>
      <c r="G480" s="108">
        <f t="shared" si="109"/>
        <v>0</v>
      </c>
    </row>
    <row r="481" spans="1:7" s="109" customFormat="1" ht="15" hidden="1" outlineLevel="1">
      <c r="A481" s="98" t="str">
        <f t="shared" si="108"/>
        <v>B.1.1.2.4.S.4.1.1.3</v>
      </c>
      <c r="B481" s="139" t="s">
        <v>326</v>
      </c>
      <c r="C481" s="112" t="s">
        <v>109</v>
      </c>
      <c r="D481" s="143" t="s">
        <v>90</v>
      </c>
      <c r="E481" s="107">
        <v>3</v>
      </c>
      <c r="F481" s="108"/>
      <c r="G481" s="108">
        <f t="shared" si="109"/>
        <v>0</v>
      </c>
    </row>
    <row r="482" spans="1:7" s="109" customFormat="1" ht="15" hidden="1" outlineLevel="1">
      <c r="A482" s="98" t="str">
        <f t="shared" si="108"/>
        <v>B.1.1.2.4.S.4.1.1.4</v>
      </c>
      <c r="B482" s="139" t="s">
        <v>327</v>
      </c>
      <c r="C482" s="112" t="s">
        <v>690</v>
      </c>
      <c r="D482" s="143" t="s">
        <v>90</v>
      </c>
      <c r="E482" s="107">
        <v>3</v>
      </c>
      <c r="F482" s="108"/>
      <c r="G482" s="108">
        <f t="shared" si="109"/>
        <v>0</v>
      </c>
    </row>
    <row r="483" spans="1:7" s="109" customFormat="1" ht="15" hidden="1" outlineLevel="1">
      <c r="A483" s="98" t="str">
        <f t="shared" si="108"/>
        <v>B.1.1.2.4.S.4.1.1.5</v>
      </c>
      <c r="B483" s="139" t="s">
        <v>328</v>
      </c>
      <c r="C483" s="112" t="s">
        <v>110</v>
      </c>
      <c r="D483" s="143" t="s">
        <v>90</v>
      </c>
      <c r="E483" s="107">
        <v>1</v>
      </c>
      <c r="F483" s="108"/>
      <c r="G483" s="108">
        <f t="shared" si="109"/>
        <v>0</v>
      </c>
    </row>
    <row r="484" spans="1:7" s="109" customFormat="1" ht="15" hidden="1" outlineLevel="1">
      <c r="A484" s="98" t="str">
        <f t="shared" si="108"/>
        <v>B.1.1.2.4.S.4.1.2</v>
      </c>
      <c r="B484" s="139" t="s">
        <v>242</v>
      </c>
      <c r="C484" s="140" t="s">
        <v>2516</v>
      </c>
      <c r="D484" s="113"/>
      <c r="E484" s="107"/>
      <c r="F484" s="108"/>
      <c r="G484" s="108"/>
    </row>
    <row r="485" spans="1:7" s="109" customFormat="1" ht="15" hidden="1" outlineLevel="1">
      <c r="A485" s="98" t="str">
        <f t="shared" si="108"/>
        <v>B.1.1.2.4.S.4.1.2.1</v>
      </c>
      <c r="B485" s="354" t="s">
        <v>360</v>
      </c>
      <c r="C485" s="112" t="s">
        <v>108</v>
      </c>
      <c r="D485" s="143" t="s">
        <v>90</v>
      </c>
      <c r="E485" s="107">
        <v>8</v>
      </c>
      <c r="F485" s="108"/>
      <c r="G485" s="108">
        <f aca="true" t="shared" si="110" ref="G485:G487">E485*F485</f>
        <v>0</v>
      </c>
    </row>
    <row r="486" spans="1:7" s="109" customFormat="1" ht="15" hidden="1" outlineLevel="1">
      <c r="A486" s="98" t="str">
        <f t="shared" si="108"/>
        <v>B.1.1.2.4.S.4.1.2.2</v>
      </c>
      <c r="B486" s="354" t="s">
        <v>768</v>
      </c>
      <c r="C486" s="112" t="s">
        <v>109</v>
      </c>
      <c r="D486" s="143" t="s">
        <v>90</v>
      </c>
      <c r="E486" s="107">
        <v>1</v>
      </c>
      <c r="F486" s="108"/>
      <c r="G486" s="108">
        <f t="shared" si="110"/>
        <v>0</v>
      </c>
    </row>
    <row r="487" spans="1:7" s="109" customFormat="1" ht="15" hidden="1" outlineLevel="1">
      <c r="A487" s="98" t="str">
        <f t="shared" si="108"/>
        <v>B.1.1.2.4.S.4.1.2.3</v>
      </c>
      <c r="B487" s="354" t="s">
        <v>769</v>
      </c>
      <c r="C487" s="112" t="s">
        <v>690</v>
      </c>
      <c r="D487" s="143" t="s">
        <v>90</v>
      </c>
      <c r="E487" s="107">
        <v>1</v>
      </c>
      <c r="F487" s="108"/>
      <c r="G487" s="108">
        <f t="shared" si="110"/>
        <v>0</v>
      </c>
    </row>
    <row r="488" spans="1:7" s="109" customFormat="1" ht="15" hidden="1" outlineLevel="1">
      <c r="A488" s="98" t="str">
        <f t="shared" si="108"/>
        <v>B.1.1.2.4.S.4.1.3</v>
      </c>
      <c r="B488" s="139" t="s">
        <v>356</v>
      </c>
      <c r="C488" s="140" t="s">
        <v>150</v>
      </c>
      <c r="D488" s="113"/>
      <c r="E488" s="107"/>
      <c r="F488" s="108"/>
      <c r="G488" s="108"/>
    </row>
    <row r="489" spans="1:7" s="109" customFormat="1" ht="15" hidden="1" outlineLevel="1">
      <c r="A489" s="98" t="str">
        <f t="shared" si="108"/>
        <v>B.1.1.2.4.S.4.1.3.1</v>
      </c>
      <c r="B489" s="139" t="s">
        <v>361</v>
      </c>
      <c r="C489" s="112" t="s">
        <v>109</v>
      </c>
      <c r="D489" s="143" t="s">
        <v>90</v>
      </c>
      <c r="E489" s="107">
        <v>3</v>
      </c>
      <c r="F489" s="108"/>
      <c r="G489" s="108">
        <f aca="true" t="shared" si="111" ref="G489:G493">E489*F489</f>
        <v>0</v>
      </c>
    </row>
    <row r="490" spans="1:7" s="109" customFormat="1" ht="15" hidden="1" outlineLevel="1">
      <c r="A490" s="98" t="str">
        <f t="shared" si="108"/>
        <v>B.1.1.2.4.S.4.1.3.2</v>
      </c>
      <c r="B490" s="139" t="s">
        <v>770</v>
      </c>
      <c r="C490" s="112" t="s">
        <v>690</v>
      </c>
      <c r="D490" s="143" t="s">
        <v>90</v>
      </c>
      <c r="E490" s="107">
        <v>3</v>
      </c>
      <c r="F490" s="108"/>
      <c r="G490" s="108">
        <f t="shared" si="111"/>
        <v>0</v>
      </c>
    </row>
    <row r="491" spans="1:7" s="109" customFormat="1" ht="15" hidden="1" outlineLevel="1">
      <c r="A491" s="98" t="str">
        <f t="shared" si="108"/>
        <v>B.1.1.2.4.S.4.1.3.3</v>
      </c>
      <c r="B491" s="139" t="s">
        <v>2517</v>
      </c>
      <c r="C491" s="112" t="s">
        <v>110</v>
      </c>
      <c r="D491" s="143" t="s">
        <v>90</v>
      </c>
      <c r="E491" s="107">
        <v>1</v>
      </c>
      <c r="F491" s="108"/>
      <c r="G491" s="108">
        <f t="shared" si="111"/>
        <v>0</v>
      </c>
    </row>
    <row r="492" spans="1:7" s="109" customFormat="1" ht="15" hidden="1" outlineLevel="1">
      <c r="A492" s="98" t="str">
        <f t="shared" si="108"/>
        <v>B.1.1.2.4.S.4.1.4</v>
      </c>
      <c r="B492" s="139" t="s">
        <v>357</v>
      </c>
      <c r="C492" s="140" t="s">
        <v>2518</v>
      </c>
      <c r="D492" s="143"/>
      <c r="E492" s="107"/>
      <c r="F492" s="108"/>
      <c r="G492" s="108"/>
    </row>
    <row r="493" spans="1:7" s="109" customFormat="1" ht="15" hidden="1" outlineLevel="1">
      <c r="A493" s="98" t="str">
        <f t="shared" si="108"/>
        <v>B.1.1.2.4.S.4.1.4.1</v>
      </c>
      <c r="B493" s="139" t="s">
        <v>362</v>
      </c>
      <c r="C493" s="112" t="s">
        <v>744</v>
      </c>
      <c r="D493" s="143" t="s">
        <v>90</v>
      </c>
      <c r="E493" s="107">
        <v>6</v>
      </c>
      <c r="F493" s="108"/>
      <c r="G493" s="108">
        <f t="shared" si="111"/>
        <v>0</v>
      </c>
    </row>
    <row r="494" spans="1:7" s="109" customFormat="1" ht="15" hidden="1" outlineLevel="1">
      <c r="A494" s="98" t="str">
        <f t="shared" si="108"/>
        <v>B.1.1.2.4.S.4.1.4</v>
      </c>
      <c r="B494" s="139" t="s">
        <v>357</v>
      </c>
      <c r="C494" s="140" t="s">
        <v>151</v>
      </c>
      <c r="D494" s="319"/>
      <c r="E494" s="107"/>
      <c r="F494" s="108"/>
      <c r="G494" s="108"/>
    </row>
    <row r="495" spans="1:7" s="109" customFormat="1" ht="15" hidden="1" outlineLevel="1">
      <c r="A495" s="98" t="str">
        <f t="shared" si="108"/>
        <v>B.1.1.2.4.S.4.1.4.1</v>
      </c>
      <c r="B495" s="139" t="s">
        <v>362</v>
      </c>
      <c r="C495" s="112" t="s">
        <v>771</v>
      </c>
      <c r="D495" s="143" t="s">
        <v>90</v>
      </c>
      <c r="E495" s="107">
        <v>3</v>
      </c>
      <c r="F495" s="108"/>
      <c r="G495" s="108">
        <f aca="true" t="shared" si="112" ref="G495:G500">E495*F495</f>
        <v>0</v>
      </c>
    </row>
    <row r="496" spans="1:7" s="109" customFormat="1" ht="15" hidden="1" outlineLevel="1">
      <c r="A496" s="98" t="str">
        <f t="shared" si="108"/>
        <v>B.1.1.2.4.S.4.1.4.2</v>
      </c>
      <c r="B496" s="139" t="s">
        <v>772</v>
      </c>
      <c r="C496" s="112" t="s">
        <v>147</v>
      </c>
      <c r="D496" s="143" t="s">
        <v>90</v>
      </c>
      <c r="E496" s="107">
        <v>4</v>
      </c>
      <c r="F496" s="108"/>
      <c r="G496" s="108">
        <f t="shared" si="112"/>
        <v>0</v>
      </c>
    </row>
    <row r="497" spans="1:7" s="109" customFormat="1" ht="15" hidden="1" outlineLevel="1">
      <c r="A497" s="98" t="str">
        <f t="shared" si="108"/>
        <v>B.1.1.2.4.S.4.1.4.3</v>
      </c>
      <c r="B497" s="139" t="s">
        <v>1359</v>
      </c>
      <c r="C497" s="112" t="s">
        <v>887</v>
      </c>
      <c r="D497" s="143" t="s">
        <v>90</v>
      </c>
      <c r="E497" s="107">
        <v>1</v>
      </c>
      <c r="F497" s="108"/>
      <c r="G497" s="108">
        <f t="shared" si="112"/>
        <v>0</v>
      </c>
    </row>
    <row r="498" spans="1:7" s="109" customFormat="1" ht="15" hidden="1" outlineLevel="1">
      <c r="A498" s="98" t="str">
        <f t="shared" si="108"/>
        <v>B.1.1.2.4.S.4.1.5</v>
      </c>
      <c r="B498" s="139" t="s">
        <v>358</v>
      </c>
      <c r="C498" s="140" t="s">
        <v>905</v>
      </c>
      <c r="D498" s="143"/>
      <c r="E498" s="107"/>
      <c r="F498" s="108"/>
      <c r="G498" s="108"/>
    </row>
    <row r="499" spans="1:7" s="109" customFormat="1" ht="15" hidden="1" outlineLevel="1">
      <c r="A499" s="98" t="str">
        <f t="shared" si="108"/>
        <v>B.1.1.2.4.S.4.1.5.1</v>
      </c>
      <c r="B499" s="139" t="s">
        <v>363</v>
      </c>
      <c r="C499" s="112" t="s">
        <v>147</v>
      </c>
      <c r="D499" s="143" t="s">
        <v>90</v>
      </c>
      <c r="E499" s="107">
        <v>3</v>
      </c>
      <c r="F499" s="108"/>
      <c r="G499" s="108">
        <f t="shared" si="112"/>
        <v>0</v>
      </c>
    </row>
    <row r="500" spans="1:7" s="109" customFormat="1" ht="15" hidden="1" outlineLevel="1">
      <c r="A500" s="98" t="str">
        <f t="shared" si="108"/>
        <v>B.1.1.2.4.S.4.1.6</v>
      </c>
      <c r="B500" s="139" t="s">
        <v>359</v>
      </c>
      <c r="C500" s="140" t="s">
        <v>2387</v>
      </c>
      <c r="D500" s="143" t="s">
        <v>90</v>
      </c>
      <c r="E500" s="107">
        <v>3</v>
      </c>
      <c r="F500" s="108"/>
      <c r="G500" s="108">
        <f t="shared" si="112"/>
        <v>0</v>
      </c>
    </row>
    <row r="501" spans="1:7" s="109" customFormat="1" ht="15" hidden="1" outlineLevel="1">
      <c r="A501" s="98" t="str">
        <f t="shared" si="108"/>
        <v>B.1.1.2.4.S.4.1.5</v>
      </c>
      <c r="B501" s="139" t="s">
        <v>358</v>
      </c>
      <c r="C501" s="140" t="s">
        <v>3327</v>
      </c>
      <c r="D501" s="113"/>
      <c r="E501" s="107"/>
      <c r="F501" s="108"/>
      <c r="G501" s="108"/>
    </row>
    <row r="502" spans="1:7" s="109" customFormat="1" ht="15" hidden="1" outlineLevel="1">
      <c r="A502" s="98" t="str">
        <f t="shared" si="108"/>
        <v>B.1.1.2.4.S.4.1.5.1</v>
      </c>
      <c r="B502" s="139" t="s">
        <v>363</v>
      </c>
      <c r="C502" s="112" t="s">
        <v>2519</v>
      </c>
      <c r="D502" s="143" t="s">
        <v>90</v>
      </c>
      <c r="E502" s="107">
        <v>5</v>
      </c>
      <c r="F502" s="108"/>
      <c r="G502" s="108">
        <f aca="true" t="shared" si="113" ref="G502:G505">E502*F502</f>
        <v>0</v>
      </c>
    </row>
    <row r="503" spans="1:7" s="109" customFormat="1" ht="15" hidden="1" outlineLevel="1">
      <c r="A503" s="98" t="str">
        <f t="shared" si="108"/>
        <v>B.1.1.2.4.S.4.1.5.2</v>
      </c>
      <c r="B503" s="139" t="s">
        <v>827</v>
      </c>
      <c r="C503" s="112" t="s">
        <v>2520</v>
      </c>
      <c r="D503" s="143" t="s">
        <v>90</v>
      </c>
      <c r="E503" s="107">
        <v>4</v>
      </c>
      <c r="F503" s="108"/>
      <c r="G503" s="108">
        <f t="shared" si="113"/>
        <v>0</v>
      </c>
    </row>
    <row r="504" spans="1:7" s="109" customFormat="1" ht="15" hidden="1" outlineLevel="1">
      <c r="A504" s="98" t="str">
        <f t="shared" si="108"/>
        <v>B.1.1.2.4.S.4.1.5.3</v>
      </c>
      <c r="B504" s="139" t="s">
        <v>2521</v>
      </c>
      <c r="C504" s="112" t="s">
        <v>2522</v>
      </c>
      <c r="D504" s="143" t="s">
        <v>90</v>
      </c>
      <c r="E504" s="107">
        <v>1</v>
      </c>
      <c r="F504" s="108"/>
      <c r="G504" s="108">
        <f t="shared" si="113"/>
        <v>0</v>
      </c>
    </row>
    <row r="505" spans="1:7" s="109" customFormat="1" ht="15" hidden="1" outlineLevel="1">
      <c r="A505" s="98" t="str">
        <f t="shared" si="108"/>
        <v>B.1.1.2.4.S.4.1.6</v>
      </c>
      <c r="B505" s="139" t="s">
        <v>359</v>
      </c>
      <c r="C505" s="140" t="s">
        <v>153</v>
      </c>
      <c r="D505" s="143" t="s">
        <v>90</v>
      </c>
      <c r="E505" s="107">
        <v>10</v>
      </c>
      <c r="F505" s="108"/>
      <c r="G505" s="108">
        <f t="shared" si="113"/>
        <v>0</v>
      </c>
    </row>
    <row r="506" spans="1:7" s="109" customFormat="1" ht="140.25" hidden="1" outlineLevel="1">
      <c r="A506" s="98" t="str">
        <f aca="true" t="shared" si="114" ref="A506:A512">""&amp;$B$386&amp;"."&amp;B506&amp;""</f>
        <v>B.1.1.2.4.S.5</v>
      </c>
      <c r="B506" s="139" t="s">
        <v>213</v>
      </c>
      <c r="C506" s="115" t="s">
        <v>3462</v>
      </c>
      <c r="D506" s="128"/>
      <c r="E506" s="107"/>
      <c r="F506" s="108"/>
      <c r="G506" s="108"/>
    </row>
    <row r="507" spans="1:7" s="109" customFormat="1" ht="15" hidden="1" outlineLevel="1">
      <c r="A507" s="98" t="str">
        <f t="shared" si="114"/>
        <v>B.1.1.2.4.S.5.1</v>
      </c>
      <c r="B507" s="139" t="s">
        <v>315</v>
      </c>
      <c r="C507" s="154" t="s">
        <v>2523</v>
      </c>
      <c r="D507" s="143" t="s">
        <v>90</v>
      </c>
      <c r="E507" s="107">
        <v>1</v>
      </c>
      <c r="F507" s="108"/>
      <c r="G507" s="143" t="s">
        <v>90</v>
      </c>
    </row>
    <row r="508" spans="1:7" s="109" customFormat="1" ht="15" hidden="1" outlineLevel="1">
      <c r="A508" s="98" t="str">
        <f t="shared" si="114"/>
        <v>B.1.1.2.4.S.5.2</v>
      </c>
      <c r="B508" s="139" t="s">
        <v>316</v>
      </c>
      <c r="C508" s="154" t="s">
        <v>2524</v>
      </c>
      <c r="D508" s="143" t="s">
        <v>90</v>
      </c>
      <c r="E508" s="107">
        <v>8</v>
      </c>
      <c r="F508" s="108"/>
      <c r="G508" s="143" t="s">
        <v>90</v>
      </c>
    </row>
    <row r="509" spans="1:7" s="109" customFormat="1" ht="15" hidden="1" outlineLevel="1">
      <c r="A509" s="98" t="str">
        <f t="shared" si="114"/>
        <v>B.1.1.2.4.S.5.3</v>
      </c>
      <c r="B509" s="139" t="s">
        <v>317</v>
      </c>
      <c r="C509" s="154" t="s">
        <v>3110</v>
      </c>
      <c r="D509" s="143" t="s">
        <v>90</v>
      </c>
      <c r="E509" s="107">
        <v>2</v>
      </c>
      <c r="F509" s="108"/>
      <c r="G509" s="143" t="s">
        <v>90</v>
      </c>
    </row>
    <row r="510" spans="1:7" s="109" customFormat="1" ht="63.75" hidden="1" outlineLevel="1">
      <c r="A510" s="98" t="str">
        <f t="shared" si="114"/>
        <v>B.1.1.2.4.S.6</v>
      </c>
      <c r="B510" s="139" t="s">
        <v>214</v>
      </c>
      <c r="C510" s="269" t="s">
        <v>2950</v>
      </c>
      <c r="D510" s="143"/>
      <c r="E510" s="107"/>
      <c r="F510" s="108"/>
      <c r="G510" s="108"/>
    </row>
    <row r="511" spans="1:7" s="109" customFormat="1" ht="15" hidden="1" outlineLevel="1">
      <c r="A511" s="98" t="str">
        <f t="shared" si="114"/>
        <v>B.1.1.2.4.S.6.1</v>
      </c>
      <c r="B511" s="139" t="s">
        <v>319</v>
      </c>
      <c r="C511" s="269" t="s">
        <v>2482</v>
      </c>
      <c r="D511" s="143" t="s">
        <v>90</v>
      </c>
      <c r="E511" s="107">
        <v>3</v>
      </c>
      <c r="F511" s="108"/>
      <c r="G511" s="108">
        <f aca="true" t="shared" si="115" ref="G511:G512">E511*F511</f>
        <v>0</v>
      </c>
    </row>
    <row r="512" spans="1:7" s="109" customFormat="1" ht="15" hidden="1" outlineLevel="1">
      <c r="A512" s="98" t="str">
        <f t="shared" si="114"/>
        <v>B.1.1.2.4.S.6.2</v>
      </c>
      <c r="B512" s="139" t="s">
        <v>320</v>
      </c>
      <c r="C512" s="269" t="s">
        <v>2483</v>
      </c>
      <c r="D512" s="143" t="s">
        <v>90</v>
      </c>
      <c r="E512" s="107">
        <v>8</v>
      </c>
      <c r="F512" s="108"/>
      <c r="G512" s="108">
        <f t="shared" si="115"/>
        <v>0</v>
      </c>
    </row>
    <row r="513" spans="1:7" s="97" customFormat="1" ht="15" collapsed="1">
      <c r="A513" s="90" t="str">
        <f aca="true" t="shared" si="116" ref="A513">B513</f>
        <v>B.1.1.2.5</v>
      </c>
      <c r="B513" s="91" t="s">
        <v>2525</v>
      </c>
      <c r="C513" s="165" t="s">
        <v>121</v>
      </c>
      <c r="D513" s="166"/>
      <c r="E513" s="94"/>
      <c r="F513" s="95"/>
      <c r="G513" s="96"/>
    </row>
    <row r="514" spans="1:7" s="109" customFormat="1" ht="165.75" hidden="1" outlineLevel="1">
      <c r="A514" s="98" t="str">
        <f aca="true" t="shared" si="117" ref="A514:A529">""&amp;$B$513&amp;"."&amp;B514&amp;""</f>
        <v>B.1.1.2.5.S.1</v>
      </c>
      <c r="B514" s="139" t="s">
        <v>206</v>
      </c>
      <c r="C514" s="112" t="s">
        <v>3546</v>
      </c>
      <c r="D514" s="113"/>
      <c r="E514" s="107"/>
      <c r="F514" s="108"/>
      <c r="G514" s="206"/>
    </row>
    <row r="515" spans="1:7" s="109" customFormat="1" ht="15" hidden="1" outlineLevel="1">
      <c r="A515" s="98" t="str">
        <f t="shared" si="117"/>
        <v>B.1.1.2.5.S.1.1</v>
      </c>
      <c r="B515" s="139" t="s">
        <v>226</v>
      </c>
      <c r="C515" s="142" t="s">
        <v>393</v>
      </c>
      <c r="D515" s="143" t="s">
        <v>22</v>
      </c>
      <c r="E515" s="107">
        <v>38</v>
      </c>
      <c r="F515" s="108"/>
      <c r="G515" s="108">
        <f aca="true" t="shared" si="118" ref="G515:G529">E515*F515</f>
        <v>0</v>
      </c>
    </row>
    <row r="516" spans="1:7" s="109" customFormat="1" ht="15" hidden="1" outlineLevel="1">
      <c r="A516" s="98" t="str">
        <f t="shared" si="117"/>
        <v>B.1.1.2.5.S.1.2</v>
      </c>
      <c r="B516" s="139" t="s">
        <v>227</v>
      </c>
      <c r="C516" s="112" t="s">
        <v>124</v>
      </c>
      <c r="D516" s="143" t="s">
        <v>22</v>
      </c>
      <c r="E516" s="107">
        <v>24</v>
      </c>
      <c r="F516" s="108"/>
      <c r="G516" s="108">
        <f t="shared" si="118"/>
        <v>0</v>
      </c>
    </row>
    <row r="517" spans="1:7" s="109" customFormat="1" ht="15" hidden="1" outlineLevel="1">
      <c r="A517" s="98" t="str">
        <f t="shared" si="117"/>
        <v>B.1.1.2.5.S.1.3</v>
      </c>
      <c r="B517" s="139" t="s">
        <v>265</v>
      </c>
      <c r="C517" s="112" t="s">
        <v>366</v>
      </c>
      <c r="D517" s="143" t="s">
        <v>22</v>
      </c>
      <c r="E517" s="107">
        <v>685</v>
      </c>
      <c r="F517" s="108"/>
      <c r="G517" s="108">
        <f t="shared" si="118"/>
        <v>0</v>
      </c>
    </row>
    <row r="518" spans="1:7" s="109" customFormat="1" ht="15" hidden="1" outlineLevel="1">
      <c r="A518" s="98" t="str">
        <f t="shared" si="117"/>
        <v>B.1.1.2.5.S.1.4</v>
      </c>
      <c r="B518" s="139" t="s">
        <v>627</v>
      </c>
      <c r="C518" s="112" t="s">
        <v>1086</v>
      </c>
      <c r="D518" s="143" t="s">
        <v>22</v>
      </c>
      <c r="E518" s="107">
        <v>246</v>
      </c>
      <c r="F518" s="108"/>
      <c r="G518" s="108">
        <f t="shared" si="118"/>
        <v>0</v>
      </c>
    </row>
    <row r="519" spans="1:7" s="109" customFormat="1" ht="127.5" hidden="1" outlineLevel="1">
      <c r="A519" s="98" t="str">
        <f t="shared" si="117"/>
        <v>B.1.1.2.5.S.2</v>
      </c>
      <c r="B519" s="139" t="s">
        <v>207</v>
      </c>
      <c r="C519" s="112" t="s">
        <v>2526</v>
      </c>
      <c r="D519" s="113"/>
      <c r="E519" s="107"/>
      <c r="F519" s="108"/>
      <c r="G519" s="206"/>
    </row>
    <row r="520" spans="1:7" s="109" customFormat="1" ht="15" hidden="1" outlineLevel="1">
      <c r="A520" s="98" t="str">
        <f t="shared" si="117"/>
        <v>B.1.1.2.5.S.2.1</v>
      </c>
      <c r="B520" s="139" t="s">
        <v>228</v>
      </c>
      <c r="C520" s="112" t="s">
        <v>125</v>
      </c>
      <c r="D520" s="113" t="s">
        <v>90</v>
      </c>
      <c r="E520" s="107">
        <v>174</v>
      </c>
      <c r="F520" s="108"/>
      <c r="G520" s="108">
        <f t="shared" si="118"/>
        <v>0</v>
      </c>
    </row>
    <row r="521" spans="1:7" s="109" customFormat="1" ht="15" hidden="1" outlineLevel="1">
      <c r="A521" s="98" t="str">
        <f t="shared" si="117"/>
        <v>B.1.1.2.5.S.2.2</v>
      </c>
      <c r="B521" s="139" t="s">
        <v>261</v>
      </c>
      <c r="C521" s="112" t="s">
        <v>369</v>
      </c>
      <c r="D521" s="113" t="s">
        <v>90</v>
      </c>
      <c r="E521" s="107">
        <v>37</v>
      </c>
      <c r="F521" s="108"/>
      <c r="G521" s="108">
        <f t="shared" si="118"/>
        <v>0</v>
      </c>
    </row>
    <row r="522" spans="1:7" s="109" customFormat="1" ht="15" hidden="1" outlineLevel="1">
      <c r="A522" s="98" t="str">
        <f t="shared" si="117"/>
        <v>B.1.1.2.5.S.2.3</v>
      </c>
      <c r="B522" s="139" t="s">
        <v>367</v>
      </c>
      <c r="C522" s="112" t="s">
        <v>368</v>
      </c>
      <c r="D522" s="113" t="s">
        <v>90</v>
      </c>
      <c r="E522" s="107">
        <v>114</v>
      </c>
      <c r="F522" s="108"/>
      <c r="G522" s="108">
        <f t="shared" si="118"/>
        <v>0</v>
      </c>
    </row>
    <row r="523" spans="1:7" s="109" customFormat="1" ht="89.25" hidden="1" outlineLevel="1">
      <c r="A523" s="98" t="str">
        <f t="shared" si="117"/>
        <v>B.1.1.2.5.S.3</v>
      </c>
      <c r="B523" s="139" t="s">
        <v>208</v>
      </c>
      <c r="C523" s="112" t="s">
        <v>3213</v>
      </c>
      <c r="D523" s="113"/>
      <c r="E523" s="107"/>
      <c r="F523" s="108"/>
      <c r="G523" s="206"/>
    </row>
    <row r="524" spans="1:7" s="109" customFormat="1" ht="15" hidden="1" outlineLevel="1">
      <c r="A524" s="98" t="str">
        <f t="shared" si="117"/>
        <v>B.1.1.2.5.S.3.1</v>
      </c>
      <c r="B524" s="139" t="s">
        <v>244</v>
      </c>
      <c r="C524" s="112" t="s">
        <v>126</v>
      </c>
      <c r="D524" s="113" t="s">
        <v>90</v>
      </c>
      <c r="E524" s="107">
        <v>8</v>
      </c>
      <c r="F524" s="108"/>
      <c r="G524" s="108">
        <f t="shared" si="118"/>
        <v>0</v>
      </c>
    </row>
    <row r="525" spans="1:7" s="109" customFormat="1" ht="15" hidden="1" outlineLevel="1">
      <c r="A525" s="98" t="str">
        <f t="shared" si="117"/>
        <v>B.1.1.2.5.S.3.2</v>
      </c>
      <c r="B525" s="139" t="s">
        <v>245</v>
      </c>
      <c r="C525" s="112" t="s">
        <v>127</v>
      </c>
      <c r="D525" s="113" t="s">
        <v>90</v>
      </c>
      <c r="E525" s="107">
        <v>3</v>
      </c>
      <c r="F525" s="108"/>
      <c r="G525" s="108">
        <f t="shared" si="118"/>
        <v>0</v>
      </c>
    </row>
    <row r="526" spans="1:7" s="109" customFormat="1" ht="216.75" hidden="1" outlineLevel="1">
      <c r="A526" s="98" t="str">
        <f t="shared" si="117"/>
        <v>B.1.1.2.5.S.4</v>
      </c>
      <c r="B526" s="139" t="s">
        <v>209</v>
      </c>
      <c r="C526" s="122" t="s">
        <v>3483</v>
      </c>
      <c r="D526" s="113"/>
      <c r="E526" s="107"/>
      <c r="F526" s="108"/>
      <c r="G526" s="108"/>
    </row>
    <row r="527" spans="1:7" s="109" customFormat="1" ht="15" hidden="1" outlineLevel="1">
      <c r="A527" s="98" t="str">
        <f t="shared" si="117"/>
        <v>B.1.1.2.5.S.4.1</v>
      </c>
      <c r="B527" s="139" t="s">
        <v>240</v>
      </c>
      <c r="C527" s="122" t="s">
        <v>450</v>
      </c>
      <c r="D527" s="113" t="s">
        <v>22</v>
      </c>
      <c r="E527" s="107">
        <v>50</v>
      </c>
      <c r="F527" s="108"/>
      <c r="G527" s="108">
        <f aca="true" t="shared" si="119" ref="G527:G528">E527*F527</f>
        <v>0</v>
      </c>
    </row>
    <row r="528" spans="1:7" s="109" customFormat="1" ht="15" hidden="1" outlineLevel="1">
      <c r="A528" s="98" t="str">
        <f t="shared" si="117"/>
        <v>B.1.1.2.5.S.4.2</v>
      </c>
      <c r="B528" s="139" t="s">
        <v>260</v>
      </c>
      <c r="C528" s="122" t="s">
        <v>3111</v>
      </c>
      <c r="D528" s="113" t="s">
        <v>22</v>
      </c>
      <c r="E528" s="107">
        <v>250</v>
      </c>
      <c r="F528" s="108"/>
      <c r="G528" s="108">
        <f t="shared" si="119"/>
        <v>0</v>
      </c>
    </row>
    <row r="529" spans="1:7" s="109" customFormat="1" ht="102" hidden="1" outlineLevel="1">
      <c r="A529" s="98" t="str">
        <f t="shared" si="117"/>
        <v>B.1.1.2.5.S.5</v>
      </c>
      <c r="B529" s="139" t="s">
        <v>213</v>
      </c>
      <c r="C529" s="207" t="s">
        <v>3485</v>
      </c>
      <c r="D529" s="113" t="s">
        <v>90</v>
      </c>
      <c r="E529" s="107">
        <v>35</v>
      </c>
      <c r="F529" s="108"/>
      <c r="G529" s="108">
        <f t="shared" si="118"/>
        <v>0</v>
      </c>
    </row>
    <row r="530" spans="1:7" s="97" customFormat="1" ht="15" collapsed="1">
      <c r="A530" s="90" t="str">
        <f aca="true" t="shared" si="120" ref="A530">B530</f>
        <v>B.1.1.2.6</v>
      </c>
      <c r="B530" s="91" t="s">
        <v>2527</v>
      </c>
      <c r="C530" s="169" t="s">
        <v>122</v>
      </c>
      <c r="D530" s="170"/>
      <c r="E530" s="94"/>
      <c r="F530" s="95"/>
      <c r="G530" s="96"/>
    </row>
    <row r="531" spans="1:7" s="109" customFormat="1" ht="89.25" hidden="1" outlineLevel="1">
      <c r="A531" s="98" t="str">
        <f aca="true" t="shared" si="121" ref="A531:A550">""&amp;$B$530&amp;"."&amp;B531&amp;""</f>
        <v>B.1.1.2.6.S.1</v>
      </c>
      <c r="B531" s="139" t="s">
        <v>206</v>
      </c>
      <c r="C531" s="207" t="s">
        <v>2802</v>
      </c>
      <c r="D531" s="148"/>
      <c r="E531" s="107"/>
      <c r="F531" s="108"/>
      <c r="G531" s="206"/>
    </row>
    <row r="532" spans="1:7" s="109" customFormat="1" ht="15" hidden="1" outlineLevel="1">
      <c r="A532" s="98" t="str">
        <f t="shared" si="121"/>
        <v>B.1.1.2.6.S.1.1</v>
      </c>
      <c r="B532" s="139" t="s">
        <v>226</v>
      </c>
      <c r="C532" s="207" t="s">
        <v>131</v>
      </c>
      <c r="D532" s="148" t="s">
        <v>91</v>
      </c>
      <c r="E532" s="107">
        <v>2</v>
      </c>
      <c r="F532" s="108"/>
      <c r="G532" s="108">
        <f aca="true" t="shared" si="122" ref="G532:G534">E532*F532</f>
        <v>0</v>
      </c>
    </row>
    <row r="533" spans="1:7" s="109" customFormat="1" ht="15" hidden="1" outlineLevel="1">
      <c r="A533" s="98" t="str">
        <f t="shared" si="121"/>
        <v>B.1.1.2.6.S.1.2</v>
      </c>
      <c r="B533" s="139" t="s">
        <v>227</v>
      </c>
      <c r="C533" s="207" t="s">
        <v>788</v>
      </c>
      <c r="D533" s="148" t="s">
        <v>91</v>
      </c>
      <c r="E533" s="107">
        <v>6</v>
      </c>
      <c r="F533" s="108"/>
      <c r="G533" s="108">
        <f t="shared" si="122"/>
        <v>0</v>
      </c>
    </row>
    <row r="534" spans="1:7" s="109" customFormat="1" ht="15" hidden="1" outlineLevel="1">
      <c r="A534" s="98" t="str">
        <f t="shared" si="121"/>
        <v>B.1.1.2.6.S.1.3</v>
      </c>
      <c r="B534" s="139" t="s">
        <v>265</v>
      </c>
      <c r="C534" s="207" t="s">
        <v>1084</v>
      </c>
      <c r="D534" s="148" t="s">
        <v>91</v>
      </c>
      <c r="E534" s="107">
        <v>3</v>
      </c>
      <c r="F534" s="108"/>
      <c r="G534" s="108">
        <f t="shared" si="122"/>
        <v>0</v>
      </c>
    </row>
    <row r="535" spans="1:7" s="109" customFormat="1" ht="114.75" hidden="1" outlineLevel="1">
      <c r="A535" s="98" t="str">
        <f t="shared" si="121"/>
        <v>B.1.1.2.6.S.2</v>
      </c>
      <c r="B535" s="139" t="s">
        <v>207</v>
      </c>
      <c r="C535" s="207" t="s">
        <v>186</v>
      </c>
      <c r="D535" s="143"/>
      <c r="E535" s="107"/>
      <c r="F535" s="108"/>
      <c r="G535" s="206"/>
    </row>
    <row r="536" spans="1:7" s="109" customFormat="1" ht="15" hidden="1" outlineLevel="1">
      <c r="A536" s="98" t="str">
        <f t="shared" si="121"/>
        <v>B.1.1.2.6.S.2.1</v>
      </c>
      <c r="B536" s="139" t="s">
        <v>228</v>
      </c>
      <c r="C536" s="112" t="s">
        <v>2528</v>
      </c>
      <c r="D536" s="143" t="s">
        <v>22</v>
      </c>
      <c r="E536" s="107">
        <v>175</v>
      </c>
      <c r="F536" s="108"/>
      <c r="G536" s="108">
        <f aca="true" t="shared" si="123" ref="G536:G557">E536*F536</f>
        <v>0</v>
      </c>
    </row>
    <row r="537" spans="1:7" s="109" customFormat="1" ht="15" hidden="1" outlineLevel="1">
      <c r="A537" s="98" t="str">
        <f t="shared" si="121"/>
        <v>B.1.1.2.6.S.2.2</v>
      </c>
      <c r="B537" s="139" t="s">
        <v>261</v>
      </c>
      <c r="C537" s="112" t="s">
        <v>791</v>
      </c>
      <c r="D537" s="143" t="s">
        <v>22</v>
      </c>
      <c r="E537" s="107">
        <v>38</v>
      </c>
      <c r="F537" s="108"/>
      <c r="G537" s="108">
        <f t="shared" si="123"/>
        <v>0</v>
      </c>
    </row>
    <row r="538" spans="1:7" s="109" customFormat="1" ht="15" hidden="1" outlineLevel="1">
      <c r="A538" s="98" t="str">
        <f t="shared" si="121"/>
        <v>B.1.1.2.6.S.2.3</v>
      </c>
      <c r="B538" s="139" t="s">
        <v>367</v>
      </c>
      <c r="C538" s="112" t="s">
        <v>124</v>
      </c>
      <c r="D538" s="143" t="s">
        <v>22</v>
      </c>
      <c r="E538" s="107">
        <v>24</v>
      </c>
      <c r="F538" s="108"/>
      <c r="G538" s="108">
        <f t="shared" si="123"/>
        <v>0</v>
      </c>
    </row>
    <row r="539" spans="1:7" s="109" customFormat="1" ht="15" hidden="1" outlineLevel="1">
      <c r="A539" s="98" t="str">
        <f t="shared" si="121"/>
        <v>B.1.1.2.6.S.2.4</v>
      </c>
      <c r="B539" s="139" t="s">
        <v>400</v>
      </c>
      <c r="C539" s="112" t="s">
        <v>366</v>
      </c>
      <c r="D539" s="143" t="s">
        <v>22</v>
      </c>
      <c r="E539" s="107">
        <v>685</v>
      </c>
      <c r="F539" s="108"/>
      <c r="G539" s="108">
        <f t="shared" si="123"/>
        <v>0</v>
      </c>
    </row>
    <row r="540" spans="1:7" s="109" customFormat="1" ht="15" hidden="1" outlineLevel="1">
      <c r="A540" s="98" t="str">
        <f t="shared" si="121"/>
        <v>B.1.1.2.6.S.2.5</v>
      </c>
      <c r="B540" s="139" t="s">
        <v>1687</v>
      </c>
      <c r="C540" s="161" t="s">
        <v>1086</v>
      </c>
      <c r="D540" s="143" t="s">
        <v>22</v>
      </c>
      <c r="E540" s="107">
        <v>246</v>
      </c>
      <c r="F540" s="108"/>
      <c r="G540" s="108">
        <f t="shared" si="123"/>
        <v>0</v>
      </c>
    </row>
    <row r="541" spans="1:7" s="109" customFormat="1" ht="76.5" hidden="1" outlineLevel="1">
      <c r="A541" s="98" t="str">
        <f t="shared" si="121"/>
        <v>B.1.1.2.6.S.3</v>
      </c>
      <c r="B541" s="139" t="s">
        <v>208</v>
      </c>
      <c r="C541" s="207" t="s">
        <v>187</v>
      </c>
      <c r="D541" s="143"/>
      <c r="E541" s="107"/>
      <c r="F541" s="108"/>
      <c r="G541" s="206"/>
    </row>
    <row r="542" spans="1:7" s="109" customFormat="1" ht="15" hidden="1" outlineLevel="1">
      <c r="A542" s="98" t="str">
        <f t="shared" si="121"/>
        <v>B.1.1.2.6.S.3.1</v>
      </c>
      <c r="B542" s="139" t="s">
        <v>244</v>
      </c>
      <c r="C542" s="112" t="s">
        <v>2528</v>
      </c>
      <c r="D542" s="143" t="s">
        <v>22</v>
      </c>
      <c r="E542" s="107">
        <v>175</v>
      </c>
      <c r="F542" s="108"/>
      <c r="G542" s="108">
        <f t="shared" si="123"/>
        <v>0</v>
      </c>
    </row>
    <row r="543" spans="1:7" s="109" customFormat="1" ht="15" hidden="1" outlineLevel="1">
      <c r="A543" s="98" t="str">
        <f t="shared" si="121"/>
        <v>B.1.1.2.6.S.3.2</v>
      </c>
      <c r="B543" s="139" t="s">
        <v>245</v>
      </c>
      <c r="C543" s="161" t="s">
        <v>791</v>
      </c>
      <c r="D543" s="143" t="s">
        <v>22</v>
      </c>
      <c r="E543" s="107">
        <v>38</v>
      </c>
      <c r="F543" s="108"/>
      <c r="G543" s="108">
        <f t="shared" si="123"/>
        <v>0</v>
      </c>
    </row>
    <row r="544" spans="1:7" s="109" customFormat="1" ht="15" hidden="1" outlineLevel="1">
      <c r="A544" s="98" t="str">
        <f t="shared" si="121"/>
        <v>B.1.1.2.6.S.3.3</v>
      </c>
      <c r="B544" s="139" t="s">
        <v>246</v>
      </c>
      <c r="C544" s="112" t="s">
        <v>124</v>
      </c>
      <c r="D544" s="143" t="s">
        <v>22</v>
      </c>
      <c r="E544" s="107">
        <v>24</v>
      </c>
      <c r="F544" s="108"/>
      <c r="G544" s="108">
        <f t="shared" si="123"/>
        <v>0</v>
      </c>
    </row>
    <row r="545" spans="1:7" s="109" customFormat="1" ht="15" hidden="1" outlineLevel="1">
      <c r="A545" s="98" t="str">
        <f t="shared" si="121"/>
        <v>B.1.1.2.6.S.3.4</v>
      </c>
      <c r="B545" s="139" t="s">
        <v>792</v>
      </c>
      <c r="C545" s="112" t="s">
        <v>366</v>
      </c>
      <c r="D545" s="143" t="s">
        <v>22</v>
      </c>
      <c r="E545" s="107">
        <v>685</v>
      </c>
      <c r="F545" s="108"/>
      <c r="G545" s="108">
        <f t="shared" si="123"/>
        <v>0</v>
      </c>
    </row>
    <row r="546" spans="1:7" s="109" customFormat="1" ht="15" hidden="1" outlineLevel="1">
      <c r="A546" s="98" t="str">
        <f t="shared" si="121"/>
        <v>B.1.1.2.6.S.3.5</v>
      </c>
      <c r="B546" s="139" t="s">
        <v>2393</v>
      </c>
      <c r="C546" s="161" t="s">
        <v>1086</v>
      </c>
      <c r="D546" s="143" t="s">
        <v>22</v>
      </c>
      <c r="E546" s="107">
        <v>246</v>
      </c>
      <c r="F546" s="108"/>
      <c r="G546" s="108">
        <f t="shared" si="123"/>
        <v>0</v>
      </c>
    </row>
    <row r="547" spans="1:7" s="109" customFormat="1" ht="102" hidden="1" outlineLevel="1">
      <c r="A547" s="98" t="str">
        <f t="shared" si="121"/>
        <v>B.1.1.2.6.S.4</v>
      </c>
      <c r="B547" s="139" t="s">
        <v>209</v>
      </c>
      <c r="C547" s="112" t="s">
        <v>188</v>
      </c>
      <c r="D547" s="143"/>
      <c r="E547" s="107"/>
      <c r="F547" s="108"/>
      <c r="G547" s="206"/>
    </row>
    <row r="548" spans="1:7" s="109" customFormat="1" ht="15" hidden="1" outlineLevel="1">
      <c r="A548" s="98" t="str">
        <f t="shared" si="121"/>
        <v>B.1.1.2.6.S.4.1</v>
      </c>
      <c r="B548" s="139" t="s">
        <v>240</v>
      </c>
      <c r="C548" s="112" t="s">
        <v>126</v>
      </c>
      <c r="D548" s="113" t="s">
        <v>90</v>
      </c>
      <c r="E548" s="107">
        <v>8</v>
      </c>
      <c r="F548" s="108"/>
      <c r="G548" s="108">
        <f t="shared" si="123"/>
        <v>0</v>
      </c>
    </row>
    <row r="549" spans="1:7" s="109" customFormat="1" ht="63.75" hidden="1" outlineLevel="1">
      <c r="A549" s="98" t="str">
        <f t="shared" si="121"/>
        <v>B.1.1.2.6.S.5</v>
      </c>
      <c r="B549" s="139" t="s">
        <v>213</v>
      </c>
      <c r="C549" s="112" t="s">
        <v>2849</v>
      </c>
      <c r="D549" s="143" t="s">
        <v>22</v>
      </c>
      <c r="E549" s="107">
        <v>993</v>
      </c>
      <c r="F549" s="108"/>
      <c r="G549" s="108">
        <f t="shared" si="123"/>
        <v>0</v>
      </c>
    </row>
    <row r="550" spans="1:7" s="109" customFormat="1" ht="63.75" hidden="1" outlineLevel="1">
      <c r="A550" s="98" t="str">
        <f t="shared" si="121"/>
        <v>B.1.1.2.6.S.6</v>
      </c>
      <c r="B550" s="139" t="s">
        <v>214</v>
      </c>
      <c r="C550" s="112" t="s">
        <v>410</v>
      </c>
      <c r="D550" s="143" t="s">
        <v>22</v>
      </c>
      <c r="E550" s="107">
        <v>993</v>
      </c>
      <c r="F550" s="108"/>
      <c r="G550" s="108">
        <f t="shared" si="123"/>
        <v>0</v>
      </c>
    </row>
    <row r="551" spans="1:7" s="97" customFormat="1" ht="15" collapsed="1">
      <c r="A551" s="90" t="str">
        <f aca="true" t="shared" si="124" ref="A551">B551</f>
        <v>B.1.1.2.7</v>
      </c>
      <c r="B551" s="91" t="s">
        <v>2529</v>
      </c>
      <c r="C551" s="169" t="s">
        <v>205</v>
      </c>
      <c r="D551" s="170"/>
      <c r="E551" s="94"/>
      <c r="F551" s="95"/>
      <c r="G551" s="96"/>
    </row>
    <row r="552" spans="1:7" s="109" customFormat="1" ht="63.75" hidden="1" outlineLevel="1">
      <c r="A552" s="98" t="str">
        <f aca="true" t="shared" si="125" ref="A552:A563">""&amp;$B$551&amp;"."&amp;B552&amp;""</f>
        <v>B.1.1.2.7.S.1</v>
      </c>
      <c r="B552" s="139" t="s">
        <v>206</v>
      </c>
      <c r="C552" s="112" t="s">
        <v>3328</v>
      </c>
      <c r="D552" s="113"/>
      <c r="E552" s="107"/>
      <c r="F552" s="108"/>
      <c r="G552" s="108"/>
    </row>
    <row r="553" spans="1:7" s="109" customFormat="1" ht="76.5" hidden="1" outlineLevel="1">
      <c r="A553" s="98" t="str">
        <f t="shared" si="125"/>
        <v>B.1.1.2.7.S.1.1</v>
      </c>
      <c r="B553" s="139" t="s">
        <v>226</v>
      </c>
      <c r="C553" s="174" t="s">
        <v>182</v>
      </c>
      <c r="D553" s="113" t="s">
        <v>90</v>
      </c>
      <c r="E553" s="107">
        <v>15</v>
      </c>
      <c r="F553" s="108"/>
      <c r="G553" s="108">
        <f aca="true" t="shared" si="126" ref="G553:G554">E553*F553</f>
        <v>0</v>
      </c>
    </row>
    <row r="554" spans="1:7" s="109" customFormat="1" ht="76.5" hidden="1" outlineLevel="1">
      <c r="A554" s="98" t="str">
        <f t="shared" si="125"/>
        <v>B.1.1.2.7.S.1.2</v>
      </c>
      <c r="B554" s="139" t="s">
        <v>227</v>
      </c>
      <c r="C554" s="174" t="s">
        <v>183</v>
      </c>
      <c r="D554" s="113" t="s">
        <v>90</v>
      </c>
      <c r="E554" s="107">
        <v>20</v>
      </c>
      <c r="F554" s="108"/>
      <c r="G554" s="108">
        <f t="shared" si="126"/>
        <v>0</v>
      </c>
    </row>
    <row r="555" spans="1:7" s="109" customFormat="1" ht="140.25" hidden="1" outlineLevel="1">
      <c r="A555" s="98" t="str">
        <f t="shared" si="125"/>
        <v>B.1.1.2.7.S.2</v>
      </c>
      <c r="B555" s="139" t="s">
        <v>207</v>
      </c>
      <c r="C555" s="129" t="s">
        <v>3124</v>
      </c>
      <c r="D555" s="128" t="s">
        <v>90</v>
      </c>
      <c r="E555" s="107">
        <v>5</v>
      </c>
      <c r="F555" s="131"/>
      <c r="G555" s="108">
        <f t="shared" si="123"/>
        <v>0</v>
      </c>
    </row>
    <row r="556" spans="1:7" s="109" customFormat="1" ht="140.25" hidden="1" outlineLevel="1">
      <c r="A556" s="98" t="str">
        <f t="shared" si="125"/>
        <v>B.1.1.2.7.S.3</v>
      </c>
      <c r="B556" s="139" t="s">
        <v>208</v>
      </c>
      <c r="C556" s="129" t="s">
        <v>3125</v>
      </c>
      <c r="D556" s="128" t="s">
        <v>90</v>
      </c>
      <c r="E556" s="107">
        <v>2</v>
      </c>
      <c r="F556" s="131"/>
      <c r="G556" s="108">
        <f t="shared" si="123"/>
        <v>0</v>
      </c>
    </row>
    <row r="557" spans="1:7" s="109" customFormat="1" ht="204" hidden="1" outlineLevel="1">
      <c r="A557" s="98" t="str">
        <f t="shared" si="125"/>
        <v>B.1.1.2.7.S.4</v>
      </c>
      <c r="B557" s="139" t="s">
        <v>209</v>
      </c>
      <c r="C557" s="129" t="s">
        <v>2903</v>
      </c>
      <c r="D557" s="128" t="s">
        <v>90</v>
      </c>
      <c r="E557" s="107">
        <v>35</v>
      </c>
      <c r="F557" s="131"/>
      <c r="G557" s="108">
        <f t="shared" si="123"/>
        <v>0</v>
      </c>
    </row>
    <row r="558" spans="1:7" s="109" customFormat="1" ht="102" hidden="1" outlineLevel="1">
      <c r="A558" s="98" t="str">
        <f t="shared" si="125"/>
        <v>B.1.1.2.7.S.5</v>
      </c>
      <c r="B558" s="139" t="s">
        <v>213</v>
      </c>
      <c r="C558" s="129" t="s">
        <v>2531</v>
      </c>
      <c r="D558" s="128" t="s">
        <v>22</v>
      </c>
      <c r="E558" s="107">
        <v>20</v>
      </c>
      <c r="F558" s="131"/>
      <c r="G558" s="108">
        <f>E558*F558</f>
        <v>0</v>
      </c>
    </row>
    <row r="559" spans="1:7" s="109" customFormat="1" ht="216.75" hidden="1" outlineLevel="1">
      <c r="A559" s="98" t="str">
        <f t="shared" si="125"/>
        <v>B.1.1.2.7.S.6</v>
      </c>
      <c r="B559" s="139" t="s">
        <v>214</v>
      </c>
      <c r="C559" s="129" t="s">
        <v>2904</v>
      </c>
      <c r="D559" s="128" t="s">
        <v>90</v>
      </c>
      <c r="E559" s="107">
        <v>7</v>
      </c>
      <c r="F559" s="131"/>
      <c r="G559" s="108">
        <f>E559*F559</f>
        <v>0</v>
      </c>
    </row>
    <row r="560" spans="1:7" s="109" customFormat="1" ht="204" hidden="1" outlineLevel="1">
      <c r="A560" s="98" t="str">
        <f t="shared" si="125"/>
        <v>B.1.1.2.7.S.7</v>
      </c>
      <c r="B560" s="139" t="s">
        <v>215</v>
      </c>
      <c r="C560" s="267" t="s">
        <v>3122</v>
      </c>
      <c r="D560" s="128" t="s">
        <v>90</v>
      </c>
      <c r="E560" s="107">
        <v>1</v>
      </c>
      <c r="F560" s="131"/>
      <c r="G560" s="108">
        <f>E560*F560</f>
        <v>0</v>
      </c>
    </row>
    <row r="561" spans="1:7" s="109" customFormat="1" ht="216.75" hidden="1" outlineLevel="1">
      <c r="A561" s="98" t="str">
        <f t="shared" si="125"/>
        <v>B.1.1.2.7.S.8</v>
      </c>
      <c r="B561" s="139" t="s">
        <v>216</v>
      </c>
      <c r="C561" s="129" t="s">
        <v>2905</v>
      </c>
      <c r="D561" s="128" t="s">
        <v>90</v>
      </c>
      <c r="E561" s="107">
        <v>1</v>
      </c>
      <c r="F561" s="131"/>
      <c r="G561" s="108">
        <f aca="true" t="shared" si="127" ref="G561:G563">E561*F561</f>
        <v>0</v>
      </c>
    </row>
    <row r="562" spans="1:7" s="109" customFormat="1" ht="216.75" hidden="1" outlineLevel="1">
      <c r="A562" s="98" t="str">
        <f t="shared" si="125"/>
        <v>B.1.1.2.7.S.9</v>
      </c>
      <c r="B562" s="139" t="s">
        <v>217</v>
      </c>
      <c r="C562" s="129" t="s">
        <v>2906</v>
      </c>
      <c r="D562" s="128" t="s">
        <v>90</v>
      </c>
      <c r="E562" s="107">
        <v>7</v>
      </c>
      <c r="F562" s="131"/>
      <c r="G562" s="108">
        <f t="shared" si="127"/>
        <v>0</v>
      </c>
    </row>
    <row r="563" spans="1:7" s="109" customFormat="1" ht="216.75" hidden="1" outlineLevel="1">
      <c r="A563" s="98" t="str">
        <f t="shared" si="125"/>
        <v>B.1.1.2.7.S.10</v>
      </c>
      <c r="B563" s="139" t="s">
        <v>218</v>
      </c>
      <c r="C563" s="267" t="s">
        <v>2907</v>
      </c>
      <c r="D563" s="128" t="s">
        <v>90</v>
      </c>
      <c r="E563" s="107">
        <v>1</v>
      </c>
      <c r="F563" s="131"/>
      <c r="G563" s="108">
        <f t="shared" si="127"/>
        <v>0</v>
      </c>
    </row>
    <row r="564" spans="1:7" s="109" customFormat="1" ht="127.5" hidden="1" outlineLevel="1">
      <c r="A564" s="98" t="str">
        <f>""&amp;$B$551&amp;"."&amp;B564&amp;""</f>
        <v>B.1.1.2.7.S.11</v>
      </c>
      <c r="B564" s="139" t="s">
        <v>219</v>
      </c>
      <c r="C564" s="129" t="s">
        <v>2871</v>
      </c>
      <c r="D564" s="128"/>
      <c r="E564" s="107"/>
      <c r="F564" s="131"/>
      <c r="G564" s="108"/>
    </row>
    <row r="565" spans="1:7" s="109" customFormat="1" ht="15" hidden="1" outlineLevel="1">
      <c r="A565" s="98" t="str">
        <f>""&amp;$B$551&amp;"."&amp;B565&amp;""</f>
        <v>B.1.1.2.7.S11.1</v>
      </c>
      <c r="B565" s="139" t="s">
        <v>2532</v>
      </c>
      <c r="C565" s="267" t="s">
        <v>2533</v>
      </c>
      <c r="D565" s="128" t="s">
        <v>90</v>
      </c>
      <c r="E565" s="107">
        <v>1</v>
      </c>
      <c r="F565" s="131"/>
      <c r="G565" s="108">
        <f aca="true" t="shared" si="128" ref="G565:G567">E565*F565</f>
        <v>0</v>
      </c>
    </row>
    <row r="566" spans="1:7" s="109" customFormat="1" ht="15" hidden="1" outlineLevel="1">
      <c r="A566" s="98" t="str">
        <f>""&amp;$B$551&amp;"."&amp;B566&amp;""</f>
        <v>B.1.1.2.7.S11.2</v>
      </c>
      <c r="B566" s="139" t="s">
        <v>2534</v>
      </c>
      <c r="C566" s="267" t="s">
        <v>2535</v>
      </c>
      <c r="D566" s="128" t="s">
        <v>90</v>
      </c>
      <c r="E566" s="107">
        <v>7</v>
      </c>
      <c r="F566" s="131"/>
      <c r="G566" s="108">
        <f t="shared" si="128"/>
        <v>0</v>
      </c>
    </row>
    <row r="567" spans="1:7" s="109" customFormat="1" ht="15" hidden="1" outlineLevel="1">
      <c r="A567" s="98" t="str">
        <f>""&amp;$B$551&amp;"."&amp;B567&amp;""</f>
        <v>B.1.1.2.7.S11.3</v>
      </c>
      <c r="B567" s="139" t="s">
        <v>2536</v>
      </c>
      <c r="C567" s="267" t="s">
        <v>2537</v>
      </c>
      <c r="D567" s="128" t="s">
        <v>90</v>
      </c>
      <c r="E567" s="107">
        <v>1</v>
      </c>
      <c r="F567" s="131"/>
      <c r="G567" s="108">
        <f t="shared" si="128"/>
        <v>0</v>
      </c>
    </row>
    <row r="568" spans="1:7" s="214" customFormat="1" ht="15" collapsed="1">
      <c r="A568" s="208"/>
      <c r="B568" s="209"/>
      <c r="C568" s="210"/>
      <c r="D568" s="211"/>
      <c r="E568" s="212"/>
      <c r="F568" s="213"/>
      <c r="G568" s="213"/>
    </row>
    <row r="569" spans="1:7" s="109" customFormat="1" ht="15">
      <c r="A569" s="99"/>
      <c r="B569" s="215"/>
      <c r="C569" s="216"/>
      <c r="D569" s="217"/>
      <c r="E569" s="107"/>
      <c r="F569" s="218"/>
      <c r="G569" s="218"/>
    </row>
    <row r="570" spans="1:7" s="109" customFormat="1" ht="15">
      <c r="A570" s="99"/>
      <c r="B570" s="215"/>
      <c r="C570" s="216"/>
      <c r="D570" s="217"/>
      <c r="E570" s="107"/>
      <c r="F570" s="218"/>
      <c r="G570" s="218"/>
    </row>
    <row r="571" spans="1:7" s="109" customFormat="1" ht="15">
      <c r="A571" s="99"/>
      <c r="B571" s="215"/>
      <c r="C571" s="216"/>
      <c r="D571" s="217"/>
      <c r="E571" s="107"/>
      <c r="F571" s="218"/>
      <c r="G571" s="218"/>
    </row>
    <row r="572" spans="1:7" s="109" customFormat="1" ht="15">
      <c r="A572" s="99"/>
      <c r="B572" s="215"/>
      <c r="C572" s="216"/>
      <c r="D572" s="217"/>
      <c r="E572" s="107"/>
      <c r="F572" s="218"/>
      <c r="G572" s="218"/>
    </row>
    <row r="573" spans="1:7" s="109" customFormat="1" ht="15">
      <c r="A573" s="99"/>
      <c r="B573" s="215"/>
      <c r="C573" s="216"/>
      <c r="D573" s="217"/>
      <c r="E573" s="107"/>
      <c r="F573" s="218"/>
      <c r="G573" s="218"/>
    </row>
    <row r="574" spans="1:7" s="109" customFormat="1" ht="15">
      <c r="A574" s="99"/>
      <c r="B574" s="215"/>
      <c r="C574" s="216"/>
      <c r="D574" s="217"/>
      <c r="E574" s="107"/>
      <c r="F574" s="218"/>
      <c r="G574" s="218"/>
    </row>
    <row r="575" spans="1:7" s="109" customFormat="1" ht="15">
      <c r="A575" s="99"/>
      <c r="B575" s="215"/>
      <c r="C575" s="216"/>
      <c r="D575" s="217"/>
      <c r="E575" s="107"/>
      <c r="F575" s="218"/>
      <c r="G575" s="218"/>
    </row>
    <row r="576" spans="1:7" s="109" customFormat="1" ht="15">
      <c r="A576" s="99"/>
      <c r="B576" s="215"/>
      <c r="C576" s="216"/>
      <c r="D576" s="217"/>
      <c r="E576" s="107"/>
      <c r="F576" s="218"/>
      <c r="G576" s="218"/>
    </row>
    <row r="577" spans="1:7" s="109" customFormat="1" ht="15">
      <c r="A577" s="99"/>
      <c r="B577" s="215"/>
      <c r="C577" s="216"/>
      <c r="D577" s="217"/>
      <c r="E577" s="107"/>
      <c r="F577" s="218"/>
      <c r="G577" s="218"/>
    </row>
    <row r="578" spans="1:7" s="109" customFormat="1" ht="15">
      <c r="A578" s="99"/>
      <c r="B578" s="215"/>
      <c r="C578" s="216"/>
      <c r="D578" s="217"/>
      <c r="E578" s="107"/>
      <c r="F578" s="218"/>
      <c r="G578" s="218"/>
    </row>
    <row r="579" spans="1:7" s="109" customFormat="1" ht="15">
      <c r="A579" s="99"/>
      <c r="B579" s="215"/>
      <c r="C579" s="216"/>
      <c r="D579" s="217"/>
      <c r="E579" s="107"/>
      <c r="F579" s="218"/>
      <c r="G579" s="218"/>
    </row>
    <row r="580" spans="1:7" s="109" customFormat="1" ht="15">
      <c r="A580" s="99"/>
      <c r="B580" s="215"/>
      <c r="C580" s="216"/>
      <c r="D580" s="217"/>
      <c r="E580" s="107"/>
      <c r="F580" s="218"/>
      <c r="G580" s="218"/>
    </row>
    <row r="581" spans="1:7" s="109" customFormat="1" ht="15">
      <c r="A581" s="99"/>
      <c r="B581" s="215"/>
      <c r="C581" s="216"/>
      <c r="D581" s="217"/>
      <c r="E581" s="107"/>
      <c r="F581" s="218"/>
      <c r="G581" s="218"/>
    </row>
    <row r="582" spans="1:7" s="109" customFormat="1" ht="15">
      <c r="A582" s="99"/>
      <c r="B582" s="215"/>
      <c r="C582" s="216"/>
      <c r="D582" s="217"/>
      <c r="E582" s="107"/>
      <c r="F582" s="218"/>
      <c r="G582" s="218"/>
    </row>
    <row r="583" spans="1:7" s="109" customFormat="1" ht="15">
      <c r="A583" s="99"/>
      <c r="B583" s="215"/>
      <c r="C583" s="216"/>
      <c r="D583" s="217"/>
      <c r="E583" s="107"/>
      <c r="F583" s="218"/>
      <c r="G583" s="218"/>
    </row>
    <row r="584" spans="1:7" s="109" customFormat="1" ht="15">
      <c r="A584" s="99"/>
      <c r="B584" s="215"/>
      <c r="C584" s="216"/>
      <c r="D584" s="217"/>
      <c r="E584" s="107"/>
      <c r="F584" s="218"/>
      <c r="G584" s="218"/>
    </row>
    <row r="585" spans="1:7" s="109" customFormat="1" ht="15">
      <c r="A585" s="99"/>
      <c r="B585" s="215"/>
      <c r="C585" s="216"/>
      <c r="D585" s="217"/>
      <c r="E585" s="107"/>
      <c r="F585" s="218"/>
      <c r="G585" s="218"/>
    </row>
    <row r="586" spans="1:7" s="109" customFormat="1" ht="15">
      <c r="A586" s="99"/>
      <c r="B586" s="215"/>
      <c r="C586" s="216"/>
      <c r="D586" s="217"/>
      <c r="E586" s="107"/>
      <c r="F586" s="218"/>
      <c r="G586" s="218"/>
    </row>
    <row r="587" spans="1:7" s="109" customFormat="1" ht="15">
      <c r="A587" s="99"/>
      <c r="B587" s="215"/>
      <c r="C587" s="216"/>
      <c r="D587" s="217"/>
      <c r="E587" s="107"/>
      <c r="F587" s="218"/>
      <c r="G587" s="218"/>
    </row>
    <row r="588" spans="1:7" s="109" customFormat="1" ht="15">
      <c r="A588" s="99"/>
      <c r="B588" s="215"/>
      <c r="C588" s="216"/>
      <c r="D588" s="217"/>
      <c r="E588" s="107"/>
      <c r="F588" s="218"/>
      <c r="G588" s="218"/>
    </row>
    <row r="589" spans="1:7" s="109" customFormat="1" ht="15">
      <c r="A589" s="99"/>
      <c r="B589" s="215"/>
      <c r="C589" s="216"/>
      <c r="D589" s="217"/>
      <c r="E589" s="107"/>
      <c r="F589" s="218"/>
      <c r="G589" s="218"/>
    </row>
    <row r="590" spans="1:7" s="109" customFormat="1" ht="15">
      <c r="A590" s="99"/>
      <c r="B590" s="215"/>
      <c r="C590" s="216"/>
      <c r="D590" s="217"/>
      <c r="E590" s="107"/>
      <c r="F590" s="218"/>
      <c r="G590" s="218"/>
    </row>
    <row r="591" spans="1:7" s="109" customFormat="1" ht="15">
      <c r="A591" s="99"/>
      <c r="B591" s="215"/>
      <c r="C591" s="216"/>
      <c r="D591" s="217"/>
      <c r="E591" s="107"/>
      <c r="F591" s="218"/>
      <c r="G591" s="218"/>
    </row>
    <row r="592" spans="1:7" s="109" customFormat="1" ht="15">
      <c r="A592" s="99"/>
      <c r="B592" s="215"/>
      <c r="C592" s="216"/>
      <c r="D592" s="217"/>
      <c r="E592" s="107"/>
      <c r="F592" s="218"/>
      <c r="G592" s="218"/>
    </row>
    <row r="593" spans="1:7" s="109" customFormat="1" ht="15">
      <c r="A593" s="99"/>
      <c r="B593" s="215"/>
      <c r="C593" s="216"/>
      <c r="D593" s="217"/>
      <c r="E593" s="107"/>
      <c r="F593" s="218"/>
      <c r="G593"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57"/>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B.2.1</v>
      </c>
      <c r="B2" s="358" t="s">
        <v>506</v>
      </c>
      <c r="C2" s="365" t="s">
        <v>833</v>
      </c>
      <c r="D2" s="359"/>
      <c r="E2" s="360"/>
      <c r="F2" s="361"/>
      <c r="G2" s="362">
        <f>SUM(G3:G132)</f>
        <v>0</v>
      </c>
    </row>
    <row r="3" spans="1:7" s="89" customFormat="1" ht="15" collapsed="1">
      <c r="A3" s="82" t="str">
        <f aca="true" t="shared" si="0" ref="A3:A4">B3</f>
        <v>B.2.1.1</v>
      </c>
      <c r="B3" s="83" t="s">
        <v>1162</v>
      </c>
      <c r="C3" s="84" t="s">
        <v>135</v>
      </c>
      <c r="D3" s="85"/>
      <c r="E3" s="86"/>
      <c r="F3" s="87"/>
      <c r="G3" s="88"/>
    </row>
    <row r="4" spans="1:7" s="97" customFormat="1" ht="15">
      <c r="A4" s="90" t="str">
        <f t="shared" si="0"/>
        <v>B.2.1.1.1</v>
      </c>
      <c r="B4" s="91" t="s">
        <v>1163</v>
      </c>
      <c r="C4" s="92" t="s">
        <v>17</v>
      </c>
      <c r="D4" s="93"/>
      <c r="E4" s="94"/>
      <c r="F4" s="95"/>
      <c r="G4" s="96"/>
    </row>
    <row r="5" spans="1:7" s="104" customFormat="1" ht="15" hidden="1" outlineLevel="1">
      <c r="A5" s="98" t="str">
        <f>""&amp;$B$4&amp;"."&amp;B5&amp;""</f>
        <v>B.2.1.1.1.S.1</v>
      </c>
      <c r="B5" s="99" t="s">
        <v>206</v>
      </c>
      <c r="C5" s="100" t="s">
        <v>193</v>
      </c>
      <c r="D5" s="101"/>
      <c r="E5" s="102"/>
      <c r="F5" s="103"/>
      <c r="G5" s="103"/>
    </row>
    <row r="6" spans="1:7" s="109" customFormat="1" ht="89.25" hidden="1" outlineLevel="1">
      <c r="A6" s="98" t="str">
        <f>""&amp;$B$4&amp;"."&amp;B6&amp;""</f>
        <v>B.2.1.1.1.S.2</v>
      </c>
      <c r="B6" s="99" t="s">
        <v>207</v>
      </c>
      <c r="C6" s="105" t="s">
        <v>3597</v>
      </c>
      <c r="D6" s="106" t="s">
        <v>90</v>
      </c>
      <c r="E6" s="107">
        <v>2</v>
      </c>
      <c r="F6" s="108"/>
      <c r="G6" s="108">
        <f aca="true" t="shared" si="1" ref="G6:G45">E6*F6</f>
        <v>0</v>
      </c>
    </row>
    <row r="7" spans="1:7" s="109" customFormat="1" ht="140.25" hidden="1" outlineLevel="1">
      <c r="A7" s="98" t="str">
        <f>""&amp;$B$4&amp;"."&amp;B7&amp;""</f>
        <v>B.2.1.1.1.S.3</v>
      </c>
      <c r="B7" s="99" t="s">
        <v>208</v>
      </c>
      <c r="C7" s="105" t="s">
        <v>3134</v>
      </c>
      <c r="D7" s="106" t="s">
        <v>90</v>
      </c>
      <c r="E7" s="107">
        <v>2</v>
      </c>
      <c r="F7" s="108"/>
      <c r="G7" s="108">
        <f t="shared" si="1"/>
        <v>0</v>
      </c>
    </row>
    <row r="8" spans="1:7" s="109" customFormat="1" ht="102" hidden="1" outlineLevel="1">
      <c r="A8" s="98" t="str">
        <f aca="true" t="shared" si="2" ref="A8:A23">""&amp;$B$4&amp;"."&amp;B8&amp;""</f>
        <v>B.2.1.1.1.S.4</v>
      </c>
      <c r="B8" s="99" t="s">
        <v>209</v>
      </c>
      <c r="C8" s="105" t="s">
        <v>3135</v>
      </c>
      <c r="D8" s="106" t="s">
        <v>90</v>
      </c>
      <c r="E8" s="107">
        <v>1</v>
      </c>
      <c r="F8" s="108"/>
      <c r="G8" s="108">
        <f t="shared" si="1"/>
        <v>0</v>
      </c>
    </row>
    <row r="9" spans="1:7" s="109" customFormat="1" ht="165.75" hidden="1" outlineLevel="1">
      <c r="A9" s="98" t="str">
        <f t="shared" si="2"/>
        <v>B.2.1.1.1.S.5</v>
      </c>
      <c r="B9" s="99" t="s">
        <v>213</v>
      </c>
      <c r="C9" s="547" t="s">
        <v>3229</v>
      </c>
      <c r="D9" s="106" t="s">
        <v>91</v>
      </c>
      <c r="E9" s="107">
        <v>1</v>
      </c>
      <c r="F9" s="108"/>
      <c r="G9" s="108">
        <f t="shared" si="1"/>
        <v>0</v>
      </c>
    </row>
    <row r="10" spans="1:7" s="109" customFormat="1" ht="165.75" hidden="1" outlineLevel="1">
      <c r="A10" s="98" t="str">
        <f t="shared" si="2"/>
        <v>B.2.1.1.1.S.6</v>
      </c>
      <c r="B10" s="99" t="s">
        <v>214</v>
      </c>
      <c r="C10" s="111" t="s">
        <v>3528</v>
      </c>
      <c r="D10" s="106" t="s">
        <v>91</v>
      </c>
      <c r="E10" s="107">
        <v>1</v>
      </c>
      <c r="F10" s="108"/>
      <c r="G10" s="108">
        <f t="shared" si="1"/>
        <v>0</v>
      </c>
    </row>
    <row r="11" spans="1:7" s="109" customFormat="1" ht="76.5" hidden="1" outlineLevel="1">
      <c r="A11" s="98" t="str">
        <f t="shared" si="2"/>
        <v>B.2.1.1.1.S.7</v>
      </c>
      <c r="B11" s="99" t="s">
        <v>215</v>
      </c>
      <c r="C11" s="111" t="s">
        <v>3529</v>
      </c>
      <c r="D11" s="106" t="s">
        <v>91</v>
      </c>
      <c r="E11" s="107">
        <v>1</v>
      </c>
      <c r="F11" s="108"/>
      <c r="G11" s="108">
        <f t="shared" si="1"/>
        <v>0</v>
      </c>
    </row>
    <row r="12" spans="1:7" s="109" customFormat="1" ht="89.25" hidden="1" outlineLevel="1">
      <c r="A12" s="98" t="str">
        <f t="shared" si="2"/>
        <v>B.2.1.1.1.S.8</v>
      </c>
      <c r="B12" s="99" t="s">
        <v>216</v>
      </c>
      <c r="C12" s="112" t="s">
        <v>175</v>
      </c>
      <c r="D12" s="113"/>
      <c r="E12" s="107"/>
      <c r="F12" s="108"/>
      <c r="G12" s="108"/>
    </row>
    <row r="13" spans="1:7" s="109" customFormat="1" ht="15" hidden="1" outlineLevel="1">
      <c r="A13" s="98" t="str">
        <f t="shared" si="2"/>
        <v>B.2.1.1.1.S.8.1</v>
      </c>
      <c r="B13" s="99" t="s">
        <v>250</v>
      </c>
      <c r="C13" s="112" t="s">
        <v>190</v>
      </c>
      <c r="D13" s="113" t="s">
        <v>22</v>
      </c>
      <c r="E13" s="107">
        <v>776</v>
      </c>
      <c r="F13" s="108"/>
      <c r="G13" s="108">
        <f aca="true" t="shared" si="3" ref="G13:G14">E13*F13</f>
        <v>0</v>
      </c>
    </row>
    <row r="14" spans="1:7" s="109" customFormat="1" ht="15" hidden="1" outlineLevel="1">
      <c r="A14" s="98" t="str">
        <f t="shared" si="2"/>
        <v>B.2.1.1.1.S.8.2</v>
      </c>
      <c r="B14" s="99" t="s">
        <v>251</v>
      </c>
      <c r="C14" s="112" t="s">
        <v>836</v>
      </c>
      <c r="D14" s="113" t="s">
        <v>22</v>
      </c>
      <c r="E14" s="107">
        <v>776</v>
      </c>
      <c r="F14" s="108"/>
      <c r="G14" s="108">
        <f t="shared" si="3"/>
        <v>0</v>
      </c>
    </row>
    <row r="15" spans="1:7" s="109" customFormat="1" ht="140.25" hidden="1" outlineLevel="1">
      <c r="A15" s="98" t="str">
        <f t="shared" si="2"/>
        <v>B.2.1.1.1.S.9</v>
      </c>
      <c r="B15" s="99" t="s">
        <v>217</v>
      </c>
      <c r="C15" s="548" t="s">
        <v>3230</v>
      </c>
      <c r="D15" s="114" t="s">
        <v>91</v>
      </c>
      <c r="E15" s="107">
        <v>1</v>
      </c>
      <c r="F15" s="108"/>
      <c r="G15" s="108">
        <f t="shared" si="1"/>
        <v>0</v>
      </c>
    </row>
    <row r="16" spans="1:7" s="109" customFormat="1" ht="63.75" hidden="1" outlineLevel="1">
      <c r="A16" s="98" t="str">
        <f t="shared" si="2"/>
        <v>B.2.1.1.1.S.10</v>
      </c>
      <c r="B16" s="99" t="s">
        <v>218</v>
      </c>
      <c r="C16" s="115" t="s">
        <v>92</v>
      </c>
      <c r="D16" s="113" t="s">
        <v>22</v>
      </c>
      <c r="E16" s="107">
        <v>776</v>
      </c>
      <c r="F16" s="108"/>
      <c r="G16" s="108">
        <f t="shared" si="1"/>
        <v>0</v>
      </c>
    </row>
    <row r="17" spans="1:7" s="109" customFormat="1" ht="63.75" hidden="1" outlineLevel="1">
      <c r="A17" s="98" t="str">
        <f t="shared" si="2"/>
        <v>B.2.1.1.1.S.11</v>
      </c>
      <c r="B17" s="99" t="s">
        <v>219</v>
      </c>
      <c r="C17" s="105" t="s">
        <v>168</v>
      </c>
      <c r="D17" s="114" t="s">
        <v>90</v>
      </c>
      <c r="E17" s="107">
        <v>5</v>
      </c>
      <c r="F17" s="108"/>
      <c r="G17" s="108">
        <f t="shared" si="1"/>
        <v>0</v>
      </c>
    </row>
    <row r="18" spans="1:7" s="109" customFormat="1" ht="63.75" hidden="1" outlineLevel="1">
      <c r="A18" s="98" t="str">
        <f t="shared" si="2"/>
        <v>B.2.1.1.1.S.12</v>
      </c>
      <c r="B18" s="99" t="s">
        <v>220</v>
      </c>
      <c r="C18" s="112" t="s">
        <v>3530</v>
      </c>
      <c r="D18" s="113" t="s">
        <v>22</v>
      </c>
      <c r="E18" s="107">
        <f>2*776</f>
        <v>1552</v>
      </c>
      <c r="F18" s="108"/>
      <c r="G18" s="108">
        <f t="shared" si="1"/>
        <v>0</v>
      </c>
    </row>
    <row r="19" spans="1:7" s="109" customFormat="1" ht="76.5" hidden="1" outlineLevel="1">
      <c r="A19" s="98" t="str">
        <f t="shared" si="2"/>
        <v>B.2.1.1.1.S.13</v>
      </c>
      <c r="B19" s="99" t="s">
        <v>221</v>
      </c>
      <c r="C19" s="105" t="s">
        <v>174</v>
      </c>
      <c r="D19" s="114"/>
      <c r="E19" s="107"/>
      <c r="F19" s="108"/>
      <c r="G19" s="108"/>
    </row>
    <row r="20" spans="1:7" s="109" customFormat="1" ht="15" hidden="1" outlineLevel="1">
      <c r="A20" s="98" t="str">
        <f t="shared" si="2"/>
        <v>B.2.1.1.1.S.13.1</v>
      </c>
      <c r="B20" s="99" t="s">
        <v>253</v>
      </c>
      <c r="C20" s="105" t="s">
        <v>276</v>
      </c>
      <c r="D20" s="114" t="s">
        <v>90</v>
      </c>
      <c r="E20" s="107">
        <v>1</v>
      </c>
      <c r="F20" s="108"/>
      <c r="G20" s="108">
        <f t="shared" si="1"/>
        <v>0</v>
      </c>
    </row>
    <row r="21" spans="1:7" s="109" customFormat="1" ht="51" hidden="1" outlineLevel="1">
      <c r="A21" s="98" t="str">
        <f t="shared" si="2"/>
        <v>B.2.1.1.1.S.14</v>
      </c>
      <c r="B21" s="99" t="s">
        <v>222</v>
      </c>
      <c r="C21" s="105" t="s">
        <v>411</v>
      </c>
      <c r="D21" s="114" t="s">
        <v>90</v>
      </c>
      <c r="E21" s="107">
        <v>6</v>
      </c>
      <c r="F21" s="108"/>
      <c r="G21" s="108">
        <f t="shared" si="1"/>
        <v>0</v>
      </c>
    </row>
    <row r="22" spans="1:7" s="109" customFormat="1" ht="63.75" hidden="1" outlineLevel="1">
      <c r="A22" s="98" t="str">
        <f t="shared" si="2"/>
        <v>B.2.1.1.1.S.15</v>
      </c>
      <c r="B22" s="99" t="s">
        <v>223</v>
      </c>
      <c r="C22" s="105" t="s">
        <v>3532</v>
      </c>
      <c r="D22" s="114" t="s">
        <v>90</v>
      </c>
      <c r="E22" s="107">
        <v>4</v>
      </c>
      <c r="F22" s="108"/>
      <c r="G22" s="108">
        <f t="shared" si="1"/>
        <v>0</v>
      </c>
    </row>
    <row r="23" spans="1:7" s="109" customFormat="1" ht="76.5" hidden="1" outlineLevel="1">
      <c r="A23" s="98" t="str">
        <f t="shared" si="2"/>
        <v>B.2.1.1.1.S.16</v>
      </c>
      <c r="B23" s="99" t="s">
        <v>224</v>
      </c>
      <c r="C23" s="120" t="s">
        <v>3136</v>
      </c>
      <c r="D23" s="121" t="s">
        <v>91</v>
      </c>
      <c r="E23" s="107">
        <v>1</v>
      </c>
      <c r="F23" s="108"/>
      <c r="G23" s="108">
        <f t="shared" si="1"/>
        <v>0</v>
      </c>
    </row>
    <row r="24" spans="1:7" s="97" customFormat="1" ht="15" collapsed="1">
      <c r="A24" s="90" t="str">
        <f aca="true" t="shared" si="4" ref="A24">B24</f>
        <v>B.2.1.1.2</v>
      </c>
      <c r="B24" s="91" t="s">
        <v>1164</v>
      </c>
      <c r="C24" s="92" t="s">
        <v>18</v>
      </c>
      <c r="D24" s="93"/>
      <c r="E24" s="124"/>
      <c r="F24" s="125"/>
      <c r="G24" s="96"/>
    </row>
    <row r="25" spans="1:7" s="109" customFormat="1" ht="76.5" hidden="1" outlineLevel="1">
      <c r="A25" s="98" t="str">
        <f>""&amp;$B$24&amp;"."&amp;B25&amp;""</f>
        <v>B.2.1.1.2.S.1</v>
      </c>
      <c r="B25" s="126" t="s">
        <v>206</v>
      </c>
      <c r="C25" s="115" t="s">
        <v>198</v>
      </c>
      <c r="D25" s="113"/>
      <c r="E25" s="107"/>
      <c r="F25" s="108"/>
      <c r="G25" s="108"/>
    </row>
    <row r="26" spans="1:7" s="109" customFormat="1" ht="15" hidden="1" outlineLevel="1">
      <c r="A26" s="98" t="str">
        <f aca="true" t="shared" si="5" ref="A26:A45">""&amp;$B$24&amp;"."&amp;B26&amp;""</f>
        <v>B.2.1.1.2.S.1.1</v>
      </c>
      <c r="B26" s="126" t="s">
        <v>226</v>
      </c>
      <c r="C26" s="115" t="s">
        <v>197</v>
      </c>
      <c r="D26" s="113" t="s">
        <v>22</v>
      </c>
      <c r="E26" s="107">
        <f>(776*4)+(4*8)</f>
        <v>3136</v>
      </c>
      <c r="F26" s="108"/>
      <c r="G26" s="108">
        <f aca="true" t="shared" si="6" ref="G26">E26*F26</f>
        <v>0</v>
      </c>
    </row>
    <row r="27" spans="1:7" s="109" customFormat="1" ht="153" hidden="1" outlineLevel="1">
      <c r="A27" s="98" t="str">
        <f t="shared" si="5"/>
        <v>B.2.1.1.2.S.2</v>
      </c>
      <c r="B27" s="126" t="s">
        <v>207</v>
      </c>
      <c r="C27" s="115" t="s">
        <v>425</v>
      </c>
      <c r="D27" s="113"/>
      <c r="E27" s="107"/>
      <c r="F27" s="108"/>
      <c r="G27" s="108"/>
    </row>
    <row r="28" spans="1:7" s="109" customFormat="1" ht="15" hidden="1" outlineLevel="1">
      <c r="A28" s="98" t="str">
        <f t="shared" si="5"/>
        <v>B.2.1.1.2.S.2.1</v>
      </c>
      <c r="B28" s="126" t="s">
        <v>228</v>
      </c>
      <c r="C28" s="115" t="s">
        <v>282</v>
      </c>
      <c r="D28" s="113"/>
      <c r="E28" s="107"/>
      <c r="F28" s="108"/>
      <c r="G28" s="108"/>
    </row>
    <row r="29" spans="1:7" s="109" customFormat="1" ht="15" hidden="1" outlineLevel="1">
      <c r="A29" s="98" t="str">
        <f t="shared" si="5"/>
        <v>B.2.1.1.2.S.2.1.1</v>
      </c>
      <c r="B29" s="126" t="s">
        <v>229</v>
      </c>
      <c r="C29" s="115" t="s">
        <v>194</v>
      </c>
      <c r="D29" s="113" t="s">
        <v>25</v>
      </c>
      <c r="E29" s="107">
        <f>776*4</f>
        <v>3104</v>
      </c>
      <c r="F29" s="108"/>
      <c r="G29" s="108">
        <f aca="true" t="shared" si="7" ref="G29">E29*F29</f>
        <v>0</v>
      </c>
    </row>
    <row r="30" spans="1:7" s="109" customFormat="1" ht="63.75" hidden="1" outlineLevel="1">
      <c r="A30" s="98" t="str">
        <f t="shared" si="5"/>
        <v>B.2.1.1.2.S.3</v>
      </c>
      <c r="B30" s="126" t="s">
        <v>208</v>
      </c>
      <c r="C30" s="127" t="s">
        <v>3535</v>
      </c>
      <c r="D30" s="113" t="s">
        <v>22</v>
      </c>
      <c r="E30" s="107">
        <v>6</v>
      </c>
      <c r="F30" s="108"/>
      <c r="G30" s="108">
        <f t="shared" si="1"/>
        <v>0</v>
      </c>
    </row>
    <row r="31" spans="1:7" s="109" customFormat="1" ht="178.5" hidden="1" outlineLevel="1">
      <c r="A31" s="98" t="str">
        <f t="shared" si="5"/>
        <v>B.2.1.1.2.S.4</v>
      </c>
      <c r="B31" s="126" t="s">
        <v>209</v>
      </c>
      <c r="C31" s="115" t="s">
        <v>427</v>
      </c>
      <c r="D31" s="128" t="s">
        <v>24</v>
      </c>
      <c r="E31" s="107">
        <v>2114</v>
      </c>
      <c r="F31" s="108"/>
      <c r="G31" s="108">
        <f t="shared" si="1"/>
        <v>0</v>
      </c>
    </row>
    <row r="32" spans="1:7" s="109" customFormat="1" ht="76.5" hidden="1" outlineLevel="1">
      <c r="A32" s="98" t="str">
        <f t="shared" si="5"/>
        <v>B.2.1.1.2.S.5</v>
      </c>
      <c r="B32" s="126" t="s">
        <v>213</v>
      </c>
      <c r="C32" s="115" t="s">
        <v>542</v>
      </c>
      <c r="D32" s="128" t="s">
        <v>24</v>
      </c>
      <c r="E32" s="107">
        <v>142</v>
      </c>
      <c r="F32" s="108"/>
      <c r="G32" s="108">
        <f t="shared" si="1"/>
        <v>0</v>
      </c>
    </row>
    <row r="33" spans="1:7" s="109" customFormat="1" ht="89.25" hidden="1" outlineLevel="1">
      <c r="A33" s="98" t="str">
        <f t="shared" si="5"/>
        <v>B.2.1.1.2.S.6</v>
      </c>
      <c r="B33" s="126" t="s">
        <v>214</v>
      </c>
      <c r="C33" s="129" t="s">
        <v>199</v>
      </c>
      <c r="D33" s="128"/>
      <c r="E33" s="107"/>
      <c r="F33" s="108"/>
      <c r="G33" s="108"/>
    </row>
    <row r="34" spans="1:7" s="109" customFormat="1" ht="15" hidden="1" outlineLevel="1">
      <c r="A34" s="98" t="str">
        <f t="shared" si="5"/>
        <v>B.2.1.1.2.S.6.1</v>
      </c>
      <c r="B34" s="126" t="s">
        <v>319</v>
      </c>
      <c r="C34" s="115" t="s">
        <v>197</v>
      </c>
      <c r="D34" s="128" t="s">
        <v>24</v>
      </c>
      <c r="E34" s="107">
        <v>163</v>
      </c>
      <c r="F34" s="108"/>
      <c r="G34" s="108">
        <f aca="true" t="shared" si="8" ref="G34">E34*F34</f>
        <v>0</v>
      </c>
    </row>
    <row r="35" spans="1:7" s="109" customFormat="1" ht="51" hidden="1" outlineLevel="1">
      <c r="A35" s="98" t="str">
        <f t="shared" si="5"/>
        <v>B.2.1.1.2.S.7</v>
      </c>
      <c r="B35" s="126" t="s">
        <v>215</v>
      </c>
      <c r="C35" s="112" t="s">
        <v>2845</v>
      </c>
      <c r="D35" s="128" t="s">
        <v>24</v>
      </c>
      <c r="E35" s="107">
        <v>80</v>
      </c>
      <c r="F35" s="108"/>
      <c r="G35" s="108">
        <f t="shared" si="1"/>
        <v>0</v>
      </c>
    </row>
    <row r="36" spans="1:7" s="109" customFormat="1" ht="51" hidden="1" outlineLevel="1">
      <c r="A36" s="98" t="str">
        <f t="shared" si="5"/>
        <v>B.2.1.1.2.S.8</v>
      </c>
      <c r="B36" s="126" t="s">
        <v>216</v>
      </c>
      <c r="C36" s="127" t="s">
        <v>3137</v>
      </c>
      <c r="D36" s="128" t="s">
        <v>24</v>
      </c>
      <c r="E36" s="107">
        <v>641</v>
      </c>
      <c r="F36" s="108"/>
      <c r="G36" s="108">
        <f t="shared" si="1"/>
        <v>0</v>
      </c>
    </row>
    <row r="37" spans="1:7" s="109" customFormat="1" ht="63.75" hidden="1" outlineLevel="1">
      <c r="A37" s="98" t="str">
        <f t="shared" si="5"/>
        <v>B.2.1.1.2.S.9</v>
      </c>
      <c r="B37" s="126" t="s">
        <v>217</v>
      </c>
      <c r="C37" s="112" t="s">
        <v>2861</v>
      </c>
      <c r="D37" s="128" t="s">
        <v>24</v>
      </c>
      <c r="E37" s="107">
        <v>8</v>
      </c>
      <c r="F37" s="108"/>
      <c r="G37" s="108">
        <f t="shared" si="1"/>
        <v>0</v>
      </c>
    </row>
    <row r="38" spans="1:7" s="109" customFormat="1" ht="63.75" hidden="1" outlineLevel="1">
      <c r="A38" s="98" t="str">
        <f t="shared" si="5"/>
        <v>B.2.1.1.2.S.10</v>
      </c>
      <c r="B38" s="126" t="s">
        <v>218</v>
      </c>
      <c r="C38" s="127" t="s">
        <v>2862</v>
      </c>
      <c r="D38" s="128" t="s">
        <v>24</v>
      </c>
      <c r="E38" s="107">
        <v>88</v>
      </c>
      <c r="F38" s="108"/>
      <c r="G38" s="108">
        <f t="shared" si="1"/>
        <v>0</v>
      </c>
    </row>
    <row r="39" spans="1:7" s="109" customFormat="1" ht="89.25" hidden="1" outlineLevel="1">
      <c r="A39" s="98" t="str">
        <f t="shared" si="5"/>
        <v>B.2.1.1.2.S.11</v>
      </c>
      <c r="B39" s="126" t="s">
        <v>219</v>
      </c>
      <c r="C39" s="129" t="s">
        <v>3556</v>
      </c>
      <c r="D39" s="128"/>
      <c r="E39" s="107"/>
      <c r="F39" s="108"/>
      <c r="G39" s="108"/>
    </row>
    <row r="40" spans="1:7" s="109" customFormat="1" ht="15" hidden="1" outlineLevel="1">
      <c r="A40" s="98" t="str">
        <f t="shared" si="5"/>
        <v>B.2.1.1.2.S.11.1</v>
      </c>
      <c r="B40" s="126" t="s">
        <v>298</v>
      </c>
      <c r="C40" s="112" t="s">
        <v>177</v>
      </c>
      <c r="D40" s="128" t="s">
        <v>24</v>
      </c>
      <c r="E40" s="107">
        <v>767</v>
      </c>
      <c r="F40" s="108"/>
      <c r="G40" s="108">
        <f t="shared" si="1"/>
        <v>0</v>
      </c>
    </row>
    <row r="41" spans="1:7" s="109" customFormat="1" ht="76.5" hidden="1" outlineLevel="1">
      <c r="A41" s="98" t="str">
        <f t="shared" si="5"/>
        <v>B.2.1.1.2.S.12</v>
      </c>
      <c r="B41" s="126" t="s">
        <v>220</v>
      </c>
      <c r="C41" s="112" t="s">
        <v>2896</v>
      </c>
      <c r="D41" s="128" t="s">
        <v>24</v>
      </c>
      <c r="E41" s="107">
        <v>13</v>
      </c>
      <c r="F41" s="108"/>
      <c r="G41" s="108">
        <f t="shared" si="1"/>
        <v>0</v>
      </c>
    </row>
    <row r="42" spans="1:7" s="109" customFormat="1" ht="114.75" hidden="1" outlineLevel="1">
      <c r="A42" s="98" t="str">
        <f t="shared" si="5"/>
        <v>B.2.1.1.2.S.13</v>
      </c>
      <c r="B42" s="126" t="s">
        <v>221</v>
      </c>
      <c r="C42" s="112" t="s">
        <v>3560</v>
      </c>
      <c r="D42" s="128"/>
      <c r="E42" s="130"/>
      <c r="F42" s="108"/>
      <c r="G42" s="108"/>
    </row>
    <row r="43" spans="1:7" s="109" customFormat="1" ht="15" hidden="1" outlineLevel="1">
      <c r="A43" s="98" t="str">
        <f t="shared" si="5"/>
        <v>B.2.1.1.2.S.13.1</v>
      </c>
      <c r="B43" s="126" t="s">
        <v>253</v>
      </c>
      <c r="C43" s="112" t="s">
        <v>171</v>
      </c>
      <c r="D43" s="128" t="s">
        <v>24</v>
      </c>
      <c r="E43" s="107">
        <v>614</v>
      </c>
      <c r="F43" s="108"/>
      <c r="G43" s="108">
        <f t="shared" si="1"/>
        <v>0</v>
      </c>
    </row>
    <row r="44" spans="1:7" s="109" customFormat="1" ht="51" hidden="1" outlineLevel="1">
      <c r="A44" s="98" t="str">
        <f t="shared" si="5"/>
        <v>B.2.1.1.2.S.14</v>
      </c>
      <c r="B44" s="126" t="s">
        <v>222</v>
      </c>
      <c r="C44" s="129" t="s">
        <v>212</v>
      </c>
      <c r="D44" s="128" t="s">
        <v>25</v>
      </c>
      <c r="E44" s="107">
        <v>5</v>
      </c>
      <c r="F44" s="108"/>
      <c r="G44" s="108">
        <f t="shared" si="1"/>
        <v>0</v>
      </c>
    </row>
    <row r="45" spans="1:7" s="109" customFormat="1" ht="153" hidden="1" outlineLevel="1">
      <c r="A45" s="98" t="str">
        <f t="shared" si="5"/>
        <v>B.2.1.1.2.S.15</v>
      </c>
      <c r="B45" s="126" t="s">
        <v>223</v>
      </c>
      <c r="C45" s="129" t="s">
        <v>211</v>
      </c>
      <c r="D45" s="128" t="s">
        <v>24</v>
      </c>
      <c r="E45" s="107">
        <v>2256</v>
      </c>
      <c r="F45" s="108"/>
      <c r="G45" s="108">
        <f t="shared" si="1"/>
        <v>0</v>
      </c>
    </row>
    <row r="46" spans="1:7" s="97" customFormat="1" ht="15" collapsed="1">
      <c r="A46" s="90" t="str">
        <f aca="true" t="shared" si="9" ref="A46">B46</f>
        <v>B.2.1.1.3</v>
      </c>
      <c r="B46" s="91" t="s">
        <v>1165</v>
      </c>
      <c r="C46" s="92" t="s">
        <v>19</v>
      </c>
      <c r="D46" s="93"/>
      <c r="E46" s="94"/>
      <c r="F46" s="95"/>
      <c r="G46" s="96"/>
    </row>
    <row r="47" spans="1:7" s="109" customFormat="1" ht="178.5" hidden="1" outlineLevel="1">
      <c r="A47" s="98" t="str">
        <f>""&amp;$B$46&amp;"."&amp;B47&amp;""</f>
        <v>B.2.1.1.3.S.1</v>
      </c>
      <c r="B47" s="126" t="s">
        <v>206</v>
      </c>
      <c r="C47" s="120" t="s">
        <v>3118</v>
      </c>
      <c r="D47" s="119"/>
      <c r="E47" s="132"/>
      <c r="F47" s="108"/>
      <c r="G47" s="108"/>
    </row>
    <row r="48" spans="1:7" s="109" customFormat="1" ht="15" hidden="1" outlineLevel="1">
      <c r="A48" s="98" t="str">
        <f aca="true" t="shared" si="10" ref="A48:A57">""&amp;$B$46&amp;"."&amp;B48&amp;""</f>
        <v>B.2.1.1.3.S.1.1</v>
      </c>
      <c r="B48" s="126" t="s">
        <v>226</v>
      </c>
      <c r="C48" s="120" t="s">
        <v>452</v>
      </c>
      <c r="D48" s="119"/>
      <c r="E48" s="132"/>
      <c r="F48" s="108"/>
      <c r="G48" s="108"/>
    </row>
    <row r="49" spans="1:7" s="109" customFormat="1" ht="38.25" hidden="1" outlineLevel="1">
      <c r="A49" s="98" t="str">
        <f t="shared" si="10"/>
        <v>B.2.1.1.3.S.1.1.1</v>
      </c>
      <c r="B49" s="126" t="s">
        <v>237</v>
      </c>
      <c r="C49" s="112" t="s">
        <v>1166</v>
      </c>
      <c r="D49" s="119" t="s">
        <v>90</v>
      </c>
      <c r="E49" s="107">
        <v>1</v>
      </c>
      <c r="F49" s="108"/>
      <c r="G49" s="108">
        <f aca="true" t="shared" si="11" ref="G49:G50">E49*F49</f>
        <v>0</v>
      </c>
    </row>
    <row r="50" spans="1:7" s="109" customFormat="1" ht="38.25" hidden="1" outlineLevel="1">
      <c r="A50" s="98" t="str">
        <f t="shared" si="10"/>
        <v>B.2.1.1.3.S.1.1.2</v>
      </c>
      <c r="B50" s="126" t="s">
        <v>238</v>
      </c>
      <c r="C50" s="112" t="s">
        <v>839</v>
      </c>
      <c r="D50" s="119" t="s">
        <v>90</v>
      </c>
      <c r="E50" s="107">
        <v>2</v>
      </c>
      <c r="F50" s="108"/>
      <c r="G50" s="108">
        <f t="shared" si="11"/>
        <v>0</v>
      </c>
    </row>
    <row r="51" spans="1:7" s="109" customFormat="1" ht="76.5" hidden="1" outlineLevel="1">
      <c r="A51" s="98" t="str">
        <f t="shared" si="10"/>
        <v>B.2.1.1.3.S.2</v>
      </c>
      <c r="B51" s="126" t="s">
        <v>207</v>
      </c>
      <c r="C51" s="112" t="s">
        <v>3458</v>
      </c>
      <c r="D51" s="113"/>
      <c r="E51" s="107"/>
      <c r="F51" s="108"/>
      <c r="G51" s="108"/>
    </row>
    <row r="52" spans="1:7" s="109" customFormat="1" ht="25.5" hidden="1" outlineLevel="1">
      <c r="A52" s="98" t="str">
        <f t="shared" si="10"/>
        <v>B.2.1.1.3.S.2.1</v>
      </c>
      <c r="B52" s="126" t="s">
        <v>228</v>
      </c>
      <c r="C52" s="260" t="s">
        <v>3250</v>
      </c>
      <c r="D52" s="119" t="s">
        <v>90</v>
      </c>
      <c r="E52" s="107">
        <v>6</v>
      </c>
      <c r="F52" s="108"/>
      <c r="G52" s="108">
        <f aca="true" t="shared" si="12" ref="G52:G56">E52*F52</f>
        <v>0</v>
      </c>
    </row>
    <row r="53" spans="1:7" s="109" customFormat="1" ht="15" hidden="1" outlineLevel="1">
      <c r="A53" s="98" t="str">
        <f t="shared" si="10"/>
        <v>B.2.1.1.3.S.2.2</v>
      </c>
      <c r="B53" s="126" t="s">
        <v>261</v>
      </c>
      <c r="C53" s="260" t="s">
        <v>1167</v>
      </c>
      <c r="D53" s="119" t="s">
        <v>90</v>
      </c>
      <c r="E53" s="107">
        <v>6</v>
      </c>
      <c r="F53" s="108"/>
      <c r="G53" s="108">
        <f t="shared" si="12"/>
        <v>0</v>
      </c>
    </row>
    <row r="54" spans="1:7" s="109" customFormat="1" ht="38.25" hidden="1" outlineLevel="1">
      <c r="A54" s="98" t="str">
        <f t="shared" si="10"/>
        <v>B.2.1.1.3.S.3</v>
      </c>
      <c r="B54" s="126" t="s">
        <v>208</v>
      </c>
      <c r="C54" s="120" t="s">
        <v>2884</v>
      </c>
      <c r="D54" s="134" t="s">
        <v>24</v>
      </c>
      <c r="E54" s="107">
        <v>4</v>
      </c>
      <c r="F54" s="108"/>
      <c r="G54" s="108">
        <f>E54*F54</f>
        <v>0</v>
      </c>
    </row>
    <row r="55" spans="1:7" s="109" customFormat="1" ht="89.25" hidden="1" outlineLevel="1">
      <c r="A55" s="98" t="str">
        <f t="shared" si="10"/>
        <v>B.2.1.1.3.S.4</v>
      </c>
      <c r="B55" s="126" t="s">
        <v>209</v>
      </c>
      <c r="C55" s="127" t="s">
        <v>3541</v>
      </c>
      <c r="D55" s="113"/>
      <c r="E55" s="107"/>
      <c r="F55" s="108"/>
      <c r="G55" s="108"/>
    </row>
    <row r="56" spans="1:7" s="109" customFormat="1" ht="15" hidden="1" outlineLevel="1">
      <c r="A56" s="98" t="str">
        <f t="shared" si="10"/>
        <v>B.2.1.1.3.S.4.1</v>
      </c>
      <c r="B56" s="126" t="s">
        <v>240</v>
      </c>
      <c r="C56" s="133" t="s">
        <v>3543</v>
      </c>
      <c r="D56" s="113" t="s">
        <v>22</v>
      </c>
      <c r="E56" s="107">
        <v>6</v>
      </c>
      <c r="F56" s="108"/>
      <c r="G56" s="108">
        <f t="shared" si="12"/>
        <v>0</v>
      </c>
    </row>
    <row r="57" spans="1:7" s="109" customFormat="1" ht="89.25" hidden="1" outlineLevel="1">
      <c r="A57" s="98" t="str">
        <f t="shared" si="10"/>
        <v>B.2.1.1.3.S.5</v>
      </c>
      <c r="B57" s="126" t="s">
        <v>213</v>
      </c>
      <c r="C57" s="261" t="s">
        <v>2976</v>
      </c>
      <c r="D57" s="123" t="s">
        <v>24</v>
      </c>
      <c r="E57" s="107">
        <v>2</v>
      </c>
      <c r="F57" s="108"/>
      <c r="G57" s="108"/>
    </row>
    <row r="58" spans="1:7" s="97" customFormat="1" ht="15" collapsed="1">
      <c r="A58" s="90" t="str">
        <f aca="true" t="shared" si="13" ref="A58">B58</f>
        <v>B.2.1.1.4</v>
      </c>
      <c r="B58" s="91" t="s">
        <v>1168</v>
      </c>
      <c r="C58" s="92" t="s">
        <v>20</v>
      </c>
      <c r="D58" s="93"/>
      <c r="E58" s="124"/>
      <c r="F58" s="125"/>
      <c r="G58" s="96"/>
    </row>
    <row r="59" spans="1:7" s="109" customFormat="1" ht="153" hidden="1" outlineLevel="1">
      <c r="A59" s="98" t="str">
        <f>""&amp;$B$58&amp;"."&amp;B59&amp;""</f>
        <v>B.2.1.1.4.S.1</v>
      </c>
      <c r="B59" s="126" t="s">
        <v>206</v>
      </c>
      <c r="C59" s="112" t="s">
        <v>3140</v>
      </c>
      <c r="D59" s="128"/>
      <c r="E59" s="107"/>
      <c r="F59" s="108"/>
      <c r="G59" s="108"/>
    </row>
    <row r="60" spans="1:7" s="109" customFormat="1" ht="15" hidden="1" outlineLevel="1">
      <c r="A60" s="98" t="str">
        <f aca="true" t="shared" si="14" ref="A60:A66">""&amp;$B$58&amp;"."&amp;B60&amp;""</f>
        <v>B.2.1.1.4.S.1.1</v>
      </c>
      <c r="B60" s="126" t="s">
        <v>226</v>
      </c>
      <c r="C60" s="112" t="s">
        <v>394</v>
      </c>
      <c r="D60" s="128"/>
      <c r="E60" s="107"/>
      <c r="F60" s="108"/>
      <c r="G60" s="108"/>
    </row>
    <row r="61" spans="1:7" s="109" customFormat="1" ht="15" hidden="1" outlineLevel="1">
      <c r="A61" s="98" t="str">
        <f t="shared" si="14"/>
        <v>B.2.1.1.4.S.1.1.1</v>
      </c>
      <c r="B61" s="126" t="s">
        <v>237</v>
      </c>
      <c r="C61" s="138" t="s">
        <v>2822</v>
      </c>
      <c r="D61" s="128" t="s">
        <v>25</v>
      </c>
      <c r="E61" s="107">
        <f>776*4</f>
        <v>3104</v>
      </c>
      <c r="F61" s="108"/>
      <c r="G61" s="108">
        <f aca="true" t="shared" si="15" ref="G61:G62">E61*F61</f>
        <v>0</v>
      </c>
    </row>
    <row r="62" spans="1:7" s="109" customFormat="1" ht="15" hidden="1" outlineLevel="1">
      <c r="A62" s="98" t="str">
        <f t="shared" si="14"/>
        <v>B.2.1.1.4.S.1.1.2</v>
      </c>
      <c r="B62" s="126" t="s">
        <v>238</v>
      </c>
      <c r="C62" s="138" t="s">
        <v>336</v>
      </c>
      <c r="D62" s="128" t="s">
        <v>25</v>
      </c>
      <c r="E62" s="107">
        <f>776*4</f>
        <v>3104</v>
      </c>
      <c r="F62" s="108"/>
      <c r="G62" s="108">
        <f t="shared" si="15"/>
        <v>0</v>
      </c>
    </row>
    <row r="63" spans="1:7" s="109" customFormat="1" ht="127.5" hidden="1" outlineLevel="1">
      <c r="A63" s="98" t="str">
        <f t="shared" si="14"/>
        <v>B.2.1.1.4.S.2</v>
      </c>
      <c r="B63" s="126" t="s">
        <v>207</v>
      </c>
      <c r="C63" s="112" t="s">
        <v>2890</v>
      </c>
      <c r="D63" s="128"/>
      <c r="E63" s="107"/>
      <c r="F63" s="108"/>
      <c r="G63" s="108"/>
    </row>
    <row r="64" spans="1:7" s="109" customFormat="1" ht="25.5" hidden="1" outlineLevel="1">
      <c r="A64" s="98" t="str">
        <f t="shared" si="14"/>
        <v>B.2.1.1.4.S.2.1</v>
      </c>
      <c r="B64" s="126" t="s">
        <v>228</v>
      </c>
      <c r="C64" s="112" t="s">
        <v>947</v>
      </c>
      <c r="D64" s="128" t="s">
        <v>25</v>
      </c>
      <c r="E64" s="107">
        <v>20</v>
      </c>
      <c r="F64" s="108"/>
      <c r="G64" s="108">
        <f aca="true" t="shared" si="16" ref="G64">E64*F64</f>
        <v>0</v>
      </c>
    </row>
    <row r="65" spans="1:7" s="109" customFormat="1" ht="114.75" hidden="1" outlineLevel="1">
      <c r="A65" s="98" t="str">
        <f t="shared" si="14"/>
        <v>B.2.1.1.4.S.3</v>
      </c>
      <c r="B65" s="126" t="s">
        <v>208</v>
      </c>
      <c r="C65" s="112" t="s">
        <v>2891</v>
      </c>
      <c r="D65" s="128"/>
      <c r="E65" s="107"/>
      <c r="F65" s="108"/>
      <c r="G65" s="108"/>
    </row>
    <row r="66" spans="1:7" s="109" customFormat="1" ht="25.5" hidden="1" outlineLevel="1">
      <c r="A66" s="98" t="str">
        <f t="shared" si="14"/>
        <v>B.2.1.1.4.S.3.1</v>
      </c>
      <c r="B66" s="126" t="s">
        <v>244</v>
      </c>
      <c r="C66" s="112" t="s">
        <v>338</v>
      </c>
      <c r="D66" s="128" t="s">
        <v>25</v>
      </c>
      <c r="E66" s="107">
        <v>6</v>
      </c>
      <c r="F66" s="108"/>
      <c r="G66" s="108">
        <f aca="true" t="shared" si="17" ref="G66">E66*F66</f>
        <v>0</v>
      </c>
    </row>
    <row r="67" spans="1:7" s="97" customFormat="1" ht="15" collapsed="1">
      <c r="A67" s="90" t="str">
        <f aca="true" t="shared" si="18" ref="A67">B67</f>
        <v>B.2.1.1.5</v>
      </c>
      <c r="B67" s="91" t="s">
        <v>1169</v>
      </c>
      <c r="C67" s="92" t="s">
        <v>2835</v>
      </c>
      <c r="D67" s="93"/>
      <c r="E67" s="94"/>
      <c r="F67" s="95"/>
      <c r="G67" s="96"/>
    </row>
    <row r="68" spans="1:7" s="109" customFormat="1" ht="63.75" hidden="1" outlineLevel="1">
      <c r="A68" s="98" t="str">
        <f aca="true" t="shared" si="19" ref="A68:A89">""&amp;$B$67&amp;"."&amp;B68&amp;""</f>
        <v>B.2.1.1.5.S.1</v>
      </c>
      <c r="B68" s="139" t="s">
        <v>206</v>
      </c>
      <c r="C68" s="140" t="s">
        <v>438</v>
      </c>
      <c r="D68" s="113"/>
      <c r="E68" s="132"/>
      <c r="F68" s="108"/>
      <c r="G68" s="108"/>
    </row>
    <row r="69" spans="1:7" s="109" customFormat="1" ht="127.5" hidden="1" outlineLevel="1">
      <c r="A69" s="98" t="str">
        <f t="shared" si="19"/>
        <v>B.2.1.1.5.S.2</v>
      </c>
      <c r="B69" s="139" t="s">
        <v>207</v>
      </c>
      <c r="C69" s="112" t="s">
        <v>3509</v>
      </c>
      <c r="D69" s="113"/>
      <c r="E69" s="132"/>
      <c r="F69" s="108"/>
      <c r="G69" s="108"/>
    </row>
    <row r="70" spans="1:7" s="109" customFormat="1" ht="15" hidden="1" outlineLevel="1">
      <c r="A70" s="98" t="str">
        <f t="shared" si="19"/>
        <v>B.2.1.1.5.S.2.1</v>
      </c>
      <c r="B70" s="139" t="s">
        <v>228</v>
      </c>
      <c r="C70" s="133" t="s">
        <v>439</v>
      </c>
      <c r="D70" s="119" t="s">
        <v>90</v>
      </c>
      <c r="E70" s="107">
        <v>9</v>
      </c>
      <c r="F70" s="108"/>
      <c r="G70" s="108">
        <f aca="true" t="shared" si="20" ref="G70">E70*F70</f>
        <v>0</v>
      </c>
    </row>
    <row r="71" spans="1:7" s="109" customFormat="1" ht="89.25" hidden="1" outlineLevel="1">
      <c r="A71" s="98" t="str">
        <f t="shared" si="19"/>
        <v>B.2.1.1.5.S.3</v>
      </c>
      <c r="B71" s="139" t="s">
        <v>208</v>
      </c>
      <c r="C71" s="112" t="s">
        <v>3199</v>
      </c>
      <c r="D71" s="123"/>
      <c r="E71" s="262"/>
      <c r="F71" s="108"/>
      <c r="G71" s="108"/>
    </row>
    <row r="72" spans="1:7" s="109" customFormat="1" ht="15" hidden="1" outlineLevel="1">
      <c r="A72" s="98" t="str">
        <f t="shared" si="19"/>
        <v>B.2.1.1.5.S.3.1</v>
      </c>
      <c r="B72" s="139" t="s">
        <v>244</v>
      </c>
      <c r="C72" s="141" t="s">
        <v>233</v>
      </c>
      <c r="D72" s="123" t="s">
        <v>22</v>
      </c>
      <c r="E72" s="107">
        <v>780</v>
      </c>
      <c r="F72" s="108"/>
      <c r="G72" s="108">
        <f aca="true" t="shared" si="21" ref="G72">E72*F72</f>
        <v>0</v>
      </c>
    </row>
    <row r="73" spans="1:7" s="109" customFormat="1" ht="89.25" hidden="1" outlineLevel="1">
      <c r="A73" s="98" t="str">
        <f t="shared" si="19"/>
        <v>B.2.1.1.5.S.4</v>
      </c>
      <c r="B73" s="139" t="s">
        <v>209</v>
      </c>
      <c r="C73" s="142" t="s">
        <v>2918</v>
      </c>
      <c r="D73" s="143"/>
      <c r="E73" s="107"/>
      <c r="F73" s="108"/>
      <c r="G73" s="108"/>
    </row>
    <row r="74" spans="1:7" s="109" customFormat="1" ht="15" hidden="1" outlineLevel="1">
      <c r="A74" s="98" t="str">
        <f t="shared" si="19"/>
        <v>B.2.1.1.5.S.4.1</v>
      </c>
      <c r="B74" s="139" t="s">
        <v>240</v>
      </c>
      <c r="C74" s="146" t="s">
        <v>105</v>
      </c>
      <c r="D74" s="143"/>
      <c r="E74" s="107"/>
      <c r="F74" s="108"/>
      <c r="G74" s="108"/>
    </row>
    <row r="75" spans="1:7" s="109" customFormat="1" ht="15" hidden="1" outlineLevel="1">
      <c r="A75" s="98" t="str">
        <f t="shared" si="19"/>
        <v>B.2.1.1.5.S.4.1.1</v>
      </c>
      <c r="B75" s="139" t="s">
        <v>241</v>
      </c>
      <c r="C75" s="145" t="s">
        <v>123</v>
      </c>
      <c r="D75" s="143"/>
      <c r="E75" s="107"/>
      <c r="F75" s="108"/>
      <c r="G75" s="108"/>
    </row>
    <row r="76" spans="1:7" s="109" customFormat="1" ht="15" hidden="1" outlineLevel="1">
      <c r="A76" s="98" t="str">
        <f t="shared" si="19"/>
        <v>B.2.1.1.5.S.12.1.1.1</v>
      </c>
      <c r="B76" s="139" t="s">
        <v>402</v>
      </c>
      <c r="C76" s="142" t="s">
        <v>698</v>
      </c>
      <c r="D76" s="143" t="s">
        <v>90</v>
      </c>
      <c r="E76" s="107">
        <v>1</v>
      </c>
      <c r="F76" s="108"/>
      <c r="G76" s="108">
        <f aca="true" t="shared" si="22" ref="G76:G77">E76*F76</f>
        <v>0</v>
      </c>
    </row>
    <row r="77" spans="1:7" s="109" customFormat="1" ht="15" hidden="1" outlineLevel="1">
      <c r="A77" s="98" t="str">
        <f t="shared" si="19"/>
        <v>B.2.1.1.5.S.12.1.1.2</v>
      </c>
      <c r="B77" s="139" t="s">
        <v>403</v>
      </c>
      <c r="C77" s="142" t="s">
        <v>1039</v>
      </c>
      <c r="D77" s="143" t="s">
        <v>90</v>
      </c>
      <c r="E77" s="107">
        <v>1</v>
      </c>
      <c r="F77" s="108"/>
      <c r="G77" s="108">
        <f t="shared" si="22"/>
        <v>0</v>
      </c>
    </row>
    <row r="78" spans="1:7" s="109" customFormat="1" ht="15" hidden="1" outlineLevel="1">
      <c r="A78" s="98" t="str">
        <f t="shared" si="19"/>
        <v>B.2.1.1.5.S.4.1.2</v>
      </c>
      <c r="B78" s="139" t="s">
        <v>242</v>
      </c>
      <c r="C78" s="145" t="s">
        <v>1170</v>
      </c>
      <c r="D78" s="143"/>
      <c r="E78" s="107"/>
      <c r="F78" s="108"/>
      <c r="G78" s="108"/>
    </row>
    <row r="79" spans="1:7" s="109" customFormat="1" ht="15" hidden="1" outlineLevel="1">
      <c r="A79" s="98" t="str">
        <f t="shared" si="19"/>
        <v>B.2.1.1.5.S.4.1.2.1</v>
      </c>
      <c r="B79" s="139" t="s">
        <v>360</v>
      </c>
      <c r="C79" s="142" t="s">
        <v>690</v>
      </c>
      <c r="D79" s="143" t="s">
        <v>90</v>
      </c>
      <c r="E79" s="107">
        <v>1</v>
      </c>
      <c r="F79" s="108"/>
      <c r="G79" s="108">
        <f aca="true" t="shared" si="23" ref="G79:G80">E79*F79</f>
        <v>0</v>
      </c>
    </row>
    <row r="80" spans="1:7" s="109" customFormat="1" ht="15" hidden="1" outlineLevel="1">
      <c r="A80" s="98" t="str">
        <f t="shared" si="19"/>
        <v>B.2.1.1.5.S.4.1.2.2</v>
      </c>
      <c r="B80" s="139" t="s">
        <v>768</v>
      </c>
      <c r="C80" s="142" t="s">
        <v>1024</v>
      </c>
      <c r="D80" s="143" t="s">
        <v>90</v>
      </c>
      <c r="E80" s="107">
        <v>1</v>
      </c>
      <c r="F80" s="108"/>
      <c r="G80" s="108">
        <f t="shared" si="23"/>
        <v>0</v>
      </c>
    </row>
    <row r="81" spans="1:7" s="109" customFormat="1" ht="63.75" hidden="1" outlineLevel="1">
      <c r="A81" s="98" t="str">
        <f t="shared" si="19"/>
        <v>B.2.1.1.5.S.5</v>
      </c>
      <c r="B81" s="139" t="s">
        <v>213</v>
      </c>
      <c r="C81" s="147" t="s">
        <v>3216</v>
      </c>
      <c r="D81" s="148"/>
      <c r="E81" s="107"/>
      <c r="F81" s="108"/>
      <c r="G81" s="108"/>
    </row>
    <row r="82" spans="1:7" s="109" customFormat="1" ht="15" hidden="1" outlineLevel="1">
      <c r="A82" s="98" t="str">
        <f t="shared" si="19"/>
        <v>B.2.1.1.5.S.5.1</v>
      </c>
      <c r="B82" s="139" t="s">
        <v>315</v>
      </c>
      <c r="C82" s="149" t="s">
        <v>303</v>
      </c>
      <c r="D82" s="113" t="s">
        <v>22</v>
      </c>
      <c r="E82" s="107">
        <v>1</v>
      </c>
      <c r="F82" s="108"/>
      <c r="G82" s="108">
        <f aca="true" t="shared" si="24" ref="G82:G85">E82*F82</f>
        <v>0</v>
      </c>
    </row>
    <row r="83" spans="1:7" s="109" customFormat="1" ht="51" hidden="1" outlineLevel="1">
      <c r="A83" s="98" t="str">
        <f t="shared" si="19"/>
        <v>B.2.1.1.5.S.6</v>
      </c>
      <c r="B83" s="139" t="s">
        <v>214</v>
      </c>
      <c r="C83" s="150" t="s">
        <v>2920</v>
      </c>
      <c r="D83" s="151" t="s">
        <v>90</v>
      </c>
      <c r="E83" s="107">
        <v>1</v>
      </c>
      <c r="F83" s="108"/>
      <c r="G83" s="108">
        <f t="shared" si="24"/>
        <v>0</v>
      </c>
    </row>
    <row r="84" spans="1:7" s="109" customFormat="1" ht="204" hidden="1" outlineLevel="1">
      <c r="A84" s="98" t="str">
        <f t="shared" si="19"/>
        <v>B.2.1.1.5.S.7</v>
      </c>
      <c r="B84" s="139" t="s">
        <v>215</v>
      </c>
      <c r="C84" s="115" t="s">
        <v>3464</v>
      </c>
      <c r="D84" s="128"/>
      <c r="E84" s="107"/>
      <c r="F84" s="108"/>
      <c r="G84" s="108"/>
    </row>
    <row r="85" spans="1:7" s="109" customFormat="1" ht="25.5" hidden="1" outlineLevel="1">
      <c r="A85" s="98" t="str">
        <f t="shared" si="19"/>
        <v>B.2.1.1.5.S.7.1</v>
      </c>
      <c r="B85" s="139" t="s">
        <v>364</v>
      </c>
      <c r="C85" s="115" t="s">
        <v>1171</v>
      </c>
      <c r="D85" s="153" t="s">
        <v>90</v>
      </c>
      <c r="E85" s="107">
        <v>6</v>
      </c>
      <c r="F85" s="108"/>
      <c r="G85" s="108">
        <f t="shared" si="24"/>
        <v>0</v>
      </c>
    </row>
    <row r="86" spans="1:7" s="109" customFormat="1" ht="140.25" hidden="1" outlineLevel="1">
      <c r="A86" s="98" t="str">
        <f t="shared" si="19"/>
        <v>B.2.1.1.5.S.8</v>
      </c>
      <c r="B86" s="139" t="s">
        <v>216</v>
      </c>
      <c r="C86" s="115" t="s">
        <v>3461</v>
      </c>
      <c r="D86" s="128"/>
      <c r="E86" s="107"/>
      <c r="F86" s="108"/>
      <c r="G86" s="108"/>
    </row>
    <row r="87" spans="1:7" s="109" customFormat="1" ht="15" hidden="1" outlineLevel="1">
      <c r="A87" s="98" t="str">
        <f t="shared" si="19"/>
        <v>B.2.1.1.5.S.8.1</v>
      </c>
      <c r="B87" s="139" t="s">
        <v>250</v>
      </c>
      <c r="C87" s="263" t="s">
        <v>1172</v>
      </c>
      <c r="D87" s="153" t="s">
        <v>90</v>
      </c>
      <c r="E87" s="107">
        <v>6</v>
      </c>
      <c r="F87" s="108"/>
      <c r="G87" s="108">
        <f aca="true" t="shared" si="25" ref="G87:G89">E87*F87</f>
        <v>0</v>
      </c>
    </row>
    <row r="88" spans="1:7" s="109" customFormat="1" ht="15" hidden="1" outlineLevel="1">
      <c r="A88" s="98" t="str">
        <f t="shared" si="19"/>
        <v>B.2.1.1.5.S.8.2</v>
      </c>
      <c r="B88" s="139" t="s">
        <v>251</v>
      </c>
      <c r="C88" s="263" t="s">
        <v>1173</v>
      </c>
      <c r="D88" s="153" t="s">
        <v>90</v>
      </c>
      <c r="E88" s="107">
        <v>1</v>
      </c>
      <c r="F88" s="108"/>
      <c r="G88" s="108">
        <f t="shared" si="25"/>
        <v>0</v>
      </c>
    </row>
    <row r="89" spans="1:7" s="109" customFormat="1" ht="140.25" hidden="1" outlineLevel="1">
      <c r="A89" s="98" t="str">
        <f t="shared" si="19"/>
        <v>B.2.1.1.5.S.9</v>
      </c>
      <c r="B89" s="139" t="s">
        <v>217</v>
      </c>
      <c r="C89" s="159" t="s">
        <v>3222</v>
      </c>
      <c r="D89" s="113" t="s">
        <v>90</v>
      </c>
      <c r="E89" s="107">
        <v>1</v>
      </c>
      <c r="F89" s="108"/>
      <c r="G89" s="108">
        <f t="shared" si="25"/>
        <v>0</v>
      </c>
    </row>
    <row r="90" spans="1:7" s="97" customFormat="1" ht="15" collapsed="1">
      <c r="A90" s="90" t="str">
        <f aca="true" t="shared" si="26" ref="A90">B90</f>
        <v>B.2.1.1.6</v>
      </c>
      <c r="B90" s="91" t="s">
        <v>1174</v>
      </c>
      <c r="C90" s="165" t="s">
        <v>117</v>
      </c>
      <c r="D90" s="166"/>
      <c r="E90" s="94"/>
      <c r="F90" s="95"/>
      <c r="G90" s="96"/>
    </row>
    <row r="91" spans="1:7" s="109" customFormat="1" ht="114.75" hidden="1" outlineLevel="1">
      <c r="A91" s="98" t="str">
        <f aca="true" t="shared" si="27" ref="A91:A97">""&amp;$B$90&amp;"."&amp;B91&amp;""</f>
        <v>B.2.1.1.6.S.1</v>
      </c>
      <c r="B91" s="139" t="s">
        <v>206</v>
      </c>
      <c r="C91" s="112" t="s">
        <v>178</v>
      </c>
      <c r="D91" s="113"/>
      <c r="E91" s="107"/>
      <c r="F91" s="108"/>
      <c r="G91" s="108"/>
    </row>
    <row r="92" spans="1:7" s="109" customFormat="1" ht="15" hidden="1" outlineLevel="1">
      <c r="A92" s="98" t="str">
        <f t="shared" si="27"/>
        <v>B.2.1.1.6.S.1.1</v>
      </c>
      <c r="B92" s="139" t="s">
        <v>226</v>
      </c>
      <c r="C92" s="133" t="s">
        <v>439</v>
      </c>
      <c r="D92" s="119" t="s">
        <v>90</v>
      </c>
      <c r="E92" s="107">
        <v>9</v>
      </c>
      <c r="F92" s="108"/>
      <c r="G92" s="108">
        <f aca="true" t="shared" si="28" ref="G92">E92*F92</f>
        <v>0</v>
      </c>
    </row>
    <row r="93" spans="1:7" s="109" customFormat="1" ht="89.25" hidden="1" outlineLevel="1">
      <c r="A93" s="98" t="str">
        <f t="shared" si="27"/>
        <v>B.2.1.1.6.S.2</v>
      </c>
      <c r="B93" s="139" t="s">
        <v>207</v>
      </c>
      <c r="C93" s="112" t="s">
        <v>302</v>
      </c>
      <c r="D93" s="113"/>
      <c r="E93" s="107"/>
      <c r="F93" s="108"/>
      <c r="G93" s="108"/>
    </row>
    <row r="94" spans="1:7" s="109" customFormat="1" ht="15" hidden="1" outlineLevel="1">
      <c r="A94" s="98" t="str">
        <f t="shared" si="27"/>
        <v>B.2.1.1.6.S.2.1</v>
      </c>
      <c r="B94" s="139" t="s">
        <v>228</v>
      </c>
      <c r="C94" s="141" t="s">
        <v>233</v>
      </c>
      <c r="D94" s="123" t="s">
        <v>22</v>
      </c>
      <c r="E94" s="107">
        <v>776</v>
      </c>
      <c r="F94" s="108"/>
      <c r="G94" s="108">
        <f aca="true" t="shared" si="29" ref="G94">E94*F94</f>
        <v>0</v>
      </c>
    </row>
    <row r="95" spans="1:7" s="109" customFormat="1" ht="63.75" hidden="1" outlineLevel="1">
      <c r="A95" s="98" t="str">
        <f t="shared" si="27"/>
        <v>B.2.1.1.6.S.3</v>
      </c>
      <c r="B95" s="139" t="s">
        <v>208</v>
      </c>
      <c r="C95" s="168" t="s">
        <v>405</v>
      </c>
      <c r="D95" s="143"/>
      <c r="E95" s="107"/>
      <c r="F95" s="108"/>
      <c r="G95" s="108"/>
    </row>
    <row r="96" spans="1:7" s="109" customFormat="1" ht="15" hidden="1" outlineLevel="1">
      <c r="A96" s="98" t="str">
        <f t="shared" si="27"/>
        <v>B.2.1.1.6.S.3.1</v>
      </c>
      <c r="B96" s="139" t="s">
        <v>244</v>
      </c>
      <c r="C96" s="112" t="s">
        <v>368</v>
      </c>
      <c r="D96" s="113" t="s">
        <v>90</v>
      </c>
      <c r="E96" s="107">
        <v>4</v>
      </c>
      <c r="F96" s="108"/>
      <c r="G96" s="108">
        <f aca="true" t="shared" si="30" ref="G96:G97">E96*F96</f>
        <v>0</v>
      </c>
    </row>
    <row r="97" spans="1:7" s="109" customFormat="1" ht="38.25" hidden="1" outlineLevel="1">
      <c r="A97" s="98" t="str">
        <f t="shared" si="27"/>
        <v>B.2.1.1.6.S.4</v>
      </c>
      <c r="B97" s="139" t="s">
        <v>209</v>
      </c>
      <c r="C97" s="142" t="s">
        <v>397</v>
      </c>
      <c r="D97" s="128" t="s">
        <v>90</v>
      </c>
      <c r="E97" s="107">
        <v>1</v>
      </c>
      <c r="F97" s="108"/>
      <c r="G97" s="108">
        <f t="shared" si="30"/>
        <v>0</v>
      </c>
    </row>
    <row r="98" spans="1:7" s="97" customFormat="1" ht="15" collapsed="1">
      <c r="A98" s="90" t="str">
        <f aca="true" t="shared" si="31" ref="A98">B98</f>
        <v>B.2.1.1.7</v>
      </c>
      <c r="B98" s="91" t="s">
        <v>1175</v>
      </c>
      <c r="C98" s="169" t="s">
        <v>119</v>
      </c>
      <c r="D98" s="170"/>
      <c r="E98" s="94"/>
      <c r="F98" s="95"/>
      <c r="G98" s="96"/>
    </row>
    <row r="99" spans="1:7" s="109" customFormat="1" ht="127.5" hidden="1" outlineLevel="1">
      <c r="A99" s="98" t="str">
        <f>""&amp;$B$98&amp;"."&amp;B99&amp;""</f>
        <v>B.2.1.1.7.S.1</v>
      </c>
      <c r="B99" s="139" t="s">
        <v>206</v>
      </c>
      <c r="C99" s="112" t="s">
        <v>234</v>
      </c>
      <c r="D99" s="113"/>
      <c r="E99" s="132"/>
      <c r="F99" s="108"/>
      <c r="G99" s="108"/>
    </row>
    <row r="100" spans="1:7" s="109" customFormat="1" ht="15" hidden="1" outlineLevel="1">
      <c r="A100" s="98" t="str">
        <f aca="true" t="shared" si="32" ref="A100:A101">""&amp;$B$98&amp;"."&amp;B100&amp;""</f>
        <v>B.2.1.1.7.S.1.1</v>
      </c>
      <c r="B100" s="139" t="s">
        <v>226</v>
      </c>
      <c r="C100" s="141" t="s">
        <v>233</v>
      </c>
      <c r="D100" s="171" t="s">
        <v>22</v>
      </c>
      <c r="E100" s="172">
        <v>776</v>
      </c>
      <c r="F100" s="108"/>
      <c r="G100" s="108">
        <f aca="true" t="shared" si="33" ref="G100:G101">E100*F100</f>
        <v>0</v>
      </c>
    </row>
    <row r="101" spans="1:7" s="109" customFormat="1" ht="102" hidden="1" outlineLevel="1">
      <c r="A101" s="98" t="str">
        <f t="shared" si="32"/>
        <v>B.2.1.1.7.S.2</v>
      </c>
      <c r="B101" s="139" t="s">
        <v>207</v>
      </c>
      <c r="C101" s="112" t="s">
        <v>156</v>
      </c>
      <c r="D101" s="113" t="s">
        <v>22</v>
      </c>
      <c r="E101" s="107">
        <v>776</v>
      </c>
      <c r="F101" s="108"/>
      <c r="G101" s="108">
        <f t="shared" si="33"/>
        <v>0</v>
      </c>
    </row>
    <row r="102" spans="1:7" s="97" customFormat="1" ht="15" collapsed="1">
      <c r="A102" s="90" t="str">
        <f aca="true" t="shared" si="34" ref="A102">B102</f>
        <v>B.2.1.1.8</v>
      </c>
      <c r="B102" s="91" t="s">
        <v>1176</v>
      </c>
      <c r="C102" s="169" t="s">
        <v>118</v>
      </c>
      <c r="D102" s="170"/>
      <c r="E102" s="94"/>
      <c r="F102" s="95"/>
      <c r="G102" s="96"/>
    </row>
    <row r="103" spans="1:7" s="109" customFormat="1" ht="63.75" hidden="1" outlineLevel="1">
      <c r="A103" s="98" t="str">
        <f>""&amp;$B$102&amp;"."&amp;B103&amp;""</f>
        <v>B.2.1.1.8.S.1</v>
      </c>
      <c r="B103" s="139" t="s">
        <v>206</v>
      </c>
      <c r="C103" s="112" t="s">
        <v>3328</v>
      </c>
      <c r="D103" s="113"/>
      <c r="E103" s="107"/>
      <c r="F103" s="108"/>
      <c r="G103" s="108"/>
    </row>
    <row r="104" spans="1:7" s="109" customFormat="1" ht="76.5" hidden="1" outlineLevel="1">
      <c r="A104" s="98" t="str">
        <f aca="true" t="shared" si="35" ref="A104:A107">""&amp;$B$102&amp;"."&amp;B104&amp;""</f>
        <v>B.2.1.1.8.S.1.1</v>
      </c>
      <c r="B104" s="139" t="s">
        <v>226</v>
      </c>
      <c r="C104" s="174" t="s">
        <v>182</v>
      </c>
      <c r="D104" s="113" t="s">
        <v>90</v>
      </c>
      <c r="E104" s="107">
        <v>1</v>
      </c>
      <c r="F104" s="108"/>
      <c r="G104" s="108">
        <f aca="true" t="shared" si="36" ref="G104:G107">E104*F104</f>
        <v>0</v>
      </c>
    </row>
    <row r="105" spans="1:7" s="109" customFormat="1" ht="63.75" hidden="1" outlineLevel="1">
      <c r="A105" s="98" t="str">
        <f t="shared" si="35"/>
        <v>B.2.1.1.8.S.2</v>
      </c>
      <c r="B105" s="139" t="s">
        <v>207</v>
      </c>
      <c r="C105" s="175" t="s">
        <v>3205</v>
      </c>
      <c r="D105" s="148"/>
      <c r="E105" s="130"/>
      <c r="F105" s="108"/>
      <c r="G105" s="108"/>
    </row>
    <row r="106" spans="1:7" s="109" customFormat="1" ht="38.25" hidden="1" outlineLevel="1">
      <c r="A106" s="98" t="str">
        <f t="shared" si="35"/>
        <v>B.2.1.1.8.S.2.1</v>
      </c>
      <c r="B106" s="139" t="s">
        <v>228</v>
      </c>
      <c r="C106" s="176" t="s">
        <v>388</v>
      </c>
      <c r="D106" s="119" t="s">
        <v>90</v>
      </c>
      <c r="E106" s="107">
        <v>1</v>
      </c>
      <c r="F106" s="108"/>
      <c r="G106" s="108">
        <f t="shared" si="36"/>
        <v>0</v>
      </c>
    </row>
    <row r="107" spans="1:7" s="109" customFormat="1" ht="204" hidden="1" outlineLevel="1">
      <c r="A107" s="98" t="str">
        <f t="shared" si="35"/>
        <v>B.2.1.1.8.S.3</v>
      </c>
      <c r="B107" s="139" t="s">
        <v>208</v>
      </c>
      <c r="C107" s="120" t="s">
        <v>3333</v>
      </c>
      <c r="D107" s="119" t="s">
        <v>90</v>
      </c>
      <c r="E107" s="107">
        <v>1</v>
      </c>
      <c r="F107" s="108"/>
      <c r="G107" s="108">
        <f t="shared" si="36"/>
        <v>0</v>
      </c>
    </row>
    <row r="108" spans="1:7" s="97" customFormat="1" ht="15" collapsed="1">
      <c r="A108" s="90" t="str">
        <f aca="true" t="shared" si="37" ref="A108">B108</f>
        <v>B.2.1.1.9</v>
      </c>
      <c r="B108" s="91" t="s">
        <v>1177</v>
      </c>
      <c r="C108" s="92" t="s">
        <v>21</v>
      </c>
      <c r="D108" s="93"/>
      <c r="E108" s="94"/>
      <c r="F108" s="95"/>
      <c r="G108" s="96"/>
    </row>
    <row r="109" spans="1:7" s="104" customFormat="1" ht="15" hidden="1" outlineLevel="1">
      <c r="A109" s="98" t="str">
        <f>""&amp;$B$108&amp;"."&amp;B109&amp;""</f>
        <v>B.2.1.1.9.S.1</v>
      </c>
      <c r="B109" s="139" t="s">
        <v>206</v>
      </c>
      <c r="C109" s="100" t="s">
        <v>210</v>
      </c>
      <c r="D109" s="101"/>
      <c r="E109" s="102"/>
      <c r="F109" s="103"/>
      <c r="G109" s="103"/>
    </row>
    <row r="110" spans="1:7" s="109" customFormat="1" ht="127.5" hidden="1" outlineLevel="1">
      <c r="A110" s="98" t="str">
        <f aca="true" t="shared" si="38" ref="A110:A126">""&amp;$B$108&amp;"."&amp;B110&amp;""</f>
        <v>B.2.1.1.9.S.2</v>
      </c>
      <c r="B110" s="139" t="s">
        <v>207</v>
      </c>
      <c r="C110" s="105" t="s">
        <v>3490</v>
      </c>
      <c r="D110" s="114"/>
      <c r="E110" s="107"/>
      <c r="F110" s="108"/>
      <c r="G110" s="108"/>
    </row>
    <row r="111" spans="1:7" s="109" customFormat="1" ht="15" hidden="1" outlineLevel="1">
      <c r="A111" s="98" t="str">
        <f t="shared" si="38"/>
        <v>B.2.1.1.9.S.2.1</v>
      </c>
      <c r="B111" s="139" t="s">
        <v>228</v>
      </c>
      <c r="C111" s="105" t="s">
        <v>413</v>
      </c>
      <c r="D111" s="177" t="s">
        <v>90</v>
      </c>
      <c r="E111" s="107">
        <v>3</v>
      </c>
      <c r="F111" s="108"/>
      <c r="G111" s="108">
        <f aca="true" t="shared" si="39" ref="G111:G131">E111*F111</f>
        <v>0</v>
      </c>
    </row>
    <row r="112" spans="1:7" s="109" customFormat="1" ht="15" hidden="1" outlineLevel="1">
      <c r="A112" s="98" t="str">
        <f t="shared" si="38"/>
        <v>B.2.1.1.9.S.2.2</v>
      </c>
      <c r="B112" s="139" t="s">
        <v>261</v>
      </c>
      <c r="C112" s="105" t="s">
        <v>128</v>
      </c>
      <c r="D112" s="177" t="s">
        <v>90</v>
      </c>
      <c r="E112" s="107">
        <v>3</v>
      </c>
      <c r="F112" s="108"/>
      <c r="G112" s="108">
        <f t="shared" si="39"/>
        <v>0</v>
      </c>
    </row>
    <row r="113" spans="1:7" s="109" customFormat="1" ht="114.75" hidden="1" outlineLevel="1">
      <c r="A113" s="98" t="str">
        <f t="shared" si="38"/>
        <v>B.2.1.1.9.S.3</v>
      </c>
      <c r="B113" s="139" t="s">
        <v>208</v>
      </c>
      <c r="C113" s="105" t="s">
        <v>456</v>
      </c>
      <c r="D113" s="177"/>
      <c r="E113" s="107"/>
      <c r="F113" s="178"/>
      <c r="G113" s="178"/>
    </row>
    <row r="114" spans="1:7" s="109" customFormat="1" ht="15" hidden="1" outlineLevel="1">
      <c r="A114" s="98" t="str">
        <f t="shared" si="38"/>
        <v>B.2.1.1.9.S.3.1</v>
      </c>
      <c r="B114" s="139" t="s">
        <v>244</v>
      </c>
      <c r="C114" s="105" t="s">
        <v>414</v>
      </c>
      <c r="D114" s="180" t="s">
        <v>22</v>
      </c>
      <c r="E114" s="107">
        <v>1552</v>
      </c>
      <c r="F114" s="108"/>
      <c r="G114" s="108">
        <f t="shared" si="39"/>
        <v>0</v>
      </c>
    </row>
    <row r="115" spans="1:7" s="109" customFormat="1" ht="15" hidden="1" outlineLevel="1">
      <c r="A115" s="98" t="str">
        <f t="shared" si="38"/>
        <v>B.2.1.1.9.S.3.2</v>
      </c>
      <c r="B115" s="139" t="s">
        <v>245</v>
      </c>
      <c r="C115" s="105" t="s">
        <v>129</v>
      </c>
      <c r="D115" s="180" t="s">
        <v>22</v>
      </c>
      <c r="E115" s="107">
        <v>1552</v>
      </c>
      <c r="F115" s="108"/>
      <c r="G115" s="108">
        <f t="shared" si="39"/>
        <v>0</v>
      </c>
    </row>
    <row r="116" spans="1:7" s="109" customFormat="1" ht="15" hidden="1" outlineLevel="1">
      <c r="A116" s="98" t="str">
        <f t="shared" si="38"/>
        <v>B.2.1.1.9.S.3.3</v>
      </c>
      <c r="B116" s="139" t="s">
        <v>246</v>
      </c>
      <c r="C116" s="105" t="s">
        <v>130</v>
      </c>
      <c r="D116" s="180" t="s">
        <v>22</v>
      </c>
      <c r="E116" s="107">
        <v>1552</v>
      </c>
      <c r="F116" s="108"/>
      <c r="G116" s="108">
        <f t="shared" si="39"/>
        <v>0</v>
      </c>
    </row>
    <row r="117" spans="1:7" s="109" customFormat="1" ht="51" hidden="1" outlineLevel="1">
      <c r="A117" s="98" t="str">
        <f t="shared" si="38"/>
        <v>B.2.1.1.9.S.4</v>
      </c>
      <c r="B117" s="126" t="s">
        <v>209</v>
      </c>
      <c r="C117" s="112" t="s">
        <v>180</v>
      </c>
      <c r="D117" s="180" t="s">
        <v>22</v>
      </c>
      <c r="E117" s="107">
        <f>2*776</f>
        <v>1552</v>
      </c>
      <c r="F117" s="108"/>
      <c r="G117" s="108">
        <f t="shared" si="39"/>
        <v>0</v>
      </c>
    </row>
    <row r="118" spans="1:7" s="109" customFormat="1" ht="76.5" hidden="1" outlineLevel="1">
      <c r="A118" s="98" t="str">
        <f t="shared" si="38"/>
        <v>B.2.1.1.9.S.5</v>
      </c>
      <c r="B118" s="126" t="s">
        <v>213</v>
      </c>
      <c r="C118" s="112" t="s">
        <v>23</v>
      </c>
      <c r="D118" s="177" t="s">
        <v>91</v>
      </c>
      <c r="E118" s="107">
        <v>1</v>
      </c>
      <c r="F118" s="108"/>
      <c r="G118" s="108">
        <f t="shared" si="39"/>
        <v>0</v>
      </c>
    </row>
    <row r="119" spans="1:7" s="109" customFormat="1" ht="51" hidden="1" outlineLevel="1">
      <c r="A119" s="98" t="str">
        <f t="shared" si="38"/>
        <v>B.2.1.1.9.S.6</v>
      </c>
      <c r="B119" s="126" t="s">
        <v>214</v>
      </c>
      <c r="C119" s="152" t="s">
        <v>154</v>
      </c>
      <c r="D119" s="177" t="s">
        <v>91</v>
      </c>
      <c r="E119" s="107">
        <v>1</v>
      </c>
      <c r="F119" s="108"/>
      <c r="G119" s="108">
        <f t="shared" si="39"/>
        <v>0</v>
      </c>
    </row>
    <row r="120" spans="1:7" s="109" customFormat="1" ht="63.75" hidden="1" outlineLevel="1">
      <c r="A120" s="98" t="str">
        <f t="shared" si="38"/>
        <v>B.2.1.1.9.S.7</v>
      </c>
      <c r="B120" s="126" t="s">
        <v>215</v>
      </c>
      <c r="C120" s="127" t="s">
        <v>84</v>
      </c>
      <c r="D120" s="180"/>
      <c r="E120" s="107"/>
      <c r="F120" s="178"/>
      <c r="G120" s="178"/>
    </row>
    <row r="121" spans="1:7" s="109" customFormat="1" ht="15" hidden="1" outlineLevel="1">
      <c r="A121" s="98" t="str">
        <f t="shared" si="38"/>
        <v>B.2.1.1.9.S.7.1</v>
      </c>
      <c r="B121" s="139" t="s">
        <v>364</v>
      </c>
      <c r="C121" s="127" t="s">
        <v>85</v>
      </c>
      <c r="D121" s="180" t="s">
        <v>22</v>
      </c>
      <c r="E121" s="107">
        <v>1552</v>
      </c>
      <c r="F121" s="108"/>
      <c r="G121" s="108">
        <f t="shared" si="39"/>
        <v>0</v>
      </c>
    </row>
    <row r="122" spans="1:7" s="109" customFormat="1" ht="25.5" hidden="1" outlineLevel="1">
      <c r="A122" s="98" t="str">
        <f t="shared" si="38"/>
        <v>B.2.1.1.9.S.7.2</v>
      </c>
      <c r="B122" s="139" t="s">
        <v>365</v>
      </c>
      <c r="C122" s="127" t="s">
        <v>86</v>
      </c>
      <c r="D122" s="180" t="s">
        <v>90</v>
      </c>
      <c r="E122" s="107">
        <v>5</v>
      </c>
      <c r="F122" s="108"/>
      <c r="G122" s="108">
        <f t="shared" si="39"/>
        <v>0</v>
      </c>
    </row>
    <row r="123" spans="1:7" s="109" customFormat="1" ht="153" hidden="1" outlineLevel="1">
      <c r="A123" s="98" t="str">
        <f t="shared" si="38"/>
        <v>B.2.1.1.9.S.8</v>
      </c>
      <c r="B123" s="139" t="s">
        <v>216</v>
      </c>
      <c r="C123" s="127" t="s">
        <v>3540</v>
      </c>
      <c r="D123" s="184"/>
      <c r="E123" s="107"/>
      <c r="F123" s="178"/>
      <c r="G123" s="178"/>
    </row>
    <row r="124" spans="1:7" s="109" customFormat="1" ht="15" hidden="1" outlineLevel="1">
      <c r="A124" s="98" t="str">
        <f t="shared" si="38"/>
        <v>B.2.1.1.9.S.8.1</v>
      </c>
      <c r="B124" s="139" t="s">
        <v>250</v>
      </c>
      <c r="C124" s="264" t="s">
        <v>268</v>
      </c>
      <c r="D124" s="177" t="s">
        <v>90</v>
      </c>
      <c r="E124" s="107">
        <v>2</v>
      </c>
      <c r="F124" s="108"/>
      <c r="G124" s="108">
        <f t="shared" si="39"/>
        <v>0</v>
      </c>
    </row>
    <row r="125" spans="1:7" s="109" customFormat="1" ht="76.5" hidden="1" outlineLevel="1">
      <c r="A125" s="98" t="str">
        <f t="shared" si="38"/>
        <v>B.2.1.1.9.S.9</v>
      </c>
      <c r="B125" s="139" t="s">
        <v>217</v>
      </c>
      <c r="C125" s="147" t="s">
        <v>398</v>
      </c>
      <c r="D125" s="188" t="s">
        <v>155</v>
      </c>
      <c r="E125" s="107">
        <v>90</v>
      </c>
      <c r="F125" s="108"/>
      <c r="G125" s="108">
        <f t="shared" si="39"/>
        <v>0</v>
      </c>
    </row>
    <row r="126" spans="1:7" s="109" customFormat="1" ht="216.75" hidden="1" outlineLevel="1">
      <c r="A126" s="98" t="str">
        <f t="shared" si="38"/>
        <v>B.2.1.1.9.S.10</v>
      </c>
      <c r="B126" s="139" t="s">
        <v>218</v>
      </c>
      <c r="C126" s="550" t="s">
        <v>3231</v>
      </c>
      <c r="D126" s="177" t="s">
        <v>91</v>
      </c>
      <c r="E126" s="107">
        <v>1</v>
      </c>
      <c r="F126" s="108"/>
      <c r="G126" s="108">
        <f t="shared" si="39"/>
        <v>0</v>
      </c>
    </row>
    <row r="127" spans="1:7" s="549" customFormat="1" ht="178.5" hidden="1" outlineLevel="1">
      <c r="A127" s="98" t="str">
        <f aca="true" t="shared" si="40" ref="A127:A131">""&amp;$B$108&amp;"."&amp;B127&amp;""</f>
        <v>B.2.1.1.9.S.11</v>
      </c>
      <c r="B127" s="139" t="s">
        <v>219</v>
      </c>
      <c r="C127" s="551" t="s">
        <v>3232</v>
      </c>
      <c r="D127" s="177" t="s">
        <v>91</v>
      </c>
      <c r="E127" s="107">
        <v>1</v>
      </c>
      <c r="F127" s="108"/>
      <c r="G127" s="108">
        <f aca="true" t="shared" si="41" ref="G127:G128">E127*F127</f>
        <v>0</v>
      </c>
    </row>
    <row r="128" spans="1:7" s="549" customFormat="1" ht="127.5" hidden="1" outlineLevel="1">
      <c r="A128" s="98" t="str">
        <f t="shared" si="40"/>
        <v>B.2.1.1.9.S.12</v>
      </c>
      <c r="B128" s="139" t="s">
        <v>220</v>
      </c>
      <c r="C128" s="550" t="s">
        <v>3233</v>
      </c>
      <c r="D128" s="177" t="s">
        <v>91</v>
      </c>
      <c r="E128" s="107">
        <v>1</v>
      </c>
      <c r="F128" s="108"/>
      <c r="G128" s="108">
        <f t="shared" si="41"/>
        <v>0</v>
      </c>
    </row>
    <row r="129" spans="1:7" s="109" customFormat="1" ht="51" hidden="1" outlineLevel="1">
      <c r="A129" s="98" t="str">
        <f t="shared" si="40"/>
        <v>B.2.1.1.9.S.13</v>
      </c>
      <c r="B129" s="139" t="s">
        <v>221</v>
      </c>
      <c r="C129" s="127" t="s">
        <v>2863</v>
      </c>
      <c r="D129" s="128" t="s">
        <v>24</v>
      </c>
      <c r="E129" s="107">
        <v>94</v>
      </c>
      <c r="F129" s="108"/>
      <c r="G129" s="108">
        <f>E129*F129</f>
        <v>0</v>
      </c>
    </row>
    <row r="130" spans="1:7" s="109" customFormat="1" ht="127.5" hidden="1" outlineLevel="1">
      <c r="A130" s="98" t="str">
        <f t="shared" si="40"/>
        <v>B.2.1.1.9.S.14</v>
      </c>
      <c r="B130" s="139" t="s">
        <v>222</v>
      </c>
      <c r="C130" s="265" t="s">
        <v>3465</v>
      </c>
      <c r="D130" s="177" t="s">
        <v>91</v>
      </c>
      <c r="E130" s="107">
        <v>1</v>
      </c>
      <c r="F130" s="108"/>
      <c r="G130" s="108">
        <f t="shared" si="39"/>
        <v>0</v>
      </c>
    </row>
    <row r="131" spans="1:7" s="109" customFormat="1" ht="76.5" hidden="1" outlineLevel="1">
      <c r="A131" s="98" t="str">
        <f t="shared" si="40"/>
        <v>B.2.1.1.9.S.15</v>
      </c>
      <c r="B131" s="139" t="s">
        <v>223</v>
      </c>
      <c r="C131" s="265" t="s">
        <v>3329</v>
      </c>
      <c r="D131" s="177" t="s">
        <v>91</v>
      </c>
      <c r="E131" s="107">
        <v>1</v>
      </c>
      <c r="F131" s="108"/>
      <c r="G131" s="108">
        <f t="shared" si="39"/>
        <v>0</v>
      </c>
    </row>
    <row r="132" spans="1:7" s="214" customFormat="1" ht="15" collapsed="1">
      <c r="A132" s="208"/>
      <c r="B132" s="209"/>
      <c r="C132" s="210"/>
      <c r="D132" s="211"/>
      <c r="E132" s="212"/>
      <c r="F132" s="213"/>
      <c r="G132" s="213"/>
    </row>
    <row r="133" spans="1:7" s="109" customFormat="1" ht="15">
      <c r="A133" s="99"/>
      <c r="B133" s="215"/>
      <c r="C133" s="216"/>
      <c r="D133" s="217"/>
      <c r="E133" s="107"/>
      <c r="F133" s="218"/>
      <c r="G133" s="218"/>
    </row>
    <row r="134" spans="1:7" s="109" customFormat="1" ht="15">
      <c r="A134" s="99"/>
      <c r="B134" s="215"/>
      <c r="C134" s="216"/>
      <c r="D134" s="217"/>
      <c r="E134" s="107"/>
      <c r="F134" s="218"/>
      <c r="G134" s="218"/>
    </row>
    <row r="135" spans="1:7" s="109" customFormat="1" ht="15">
      <c r="A135" s="99"/>
      <c r="B135" s="215"/>
      <c r="C135" s="216"/>
      <c r="D135" s="217"/>
      <c r="E135" s="107"/>
      <c r="F135" s="218"/>
      <c r="G135" s="218"/>
    </row>
    <row r="136" spans="1:7" s="109" customFormat="1" ht="15">
      <c r="A136" s="99"/>
      <c r="B136" s="215"/>
      <c r="C136" s="216"/>
      <c r="D136" s="217"/>
      <c r="E136" s="107"/>
      <c r="F136" s="218"/>
      <c r="G136" s="218"/>
    </row>
    <row r="137" spans="1:7" s="109" customFormat="1" ht="15">
      <c r="A137" s="99"/>
      <c r="B137" s="215"/>
      <c r="C137" s="216"/>
      <c r="D137" s="217"/>
      <c r="E137" s="107"/>
      <c r="F137" s="218"/>
      <c r="G137" s="218"/>
    </row>
    <row r="138" spans="1:7" s="109" customFormat="1" ht="15">
      <c r="A138" s="99"/>
      <c r="B138" s="215"/>
      <c r="C138" s="216"/>
      <c r="D138" s="217"/>
      <c r="E138" s="107"/>
      <c r="F138" s="218"/>
      <c r="G138" s="218"/>
    </row>
    <row r="139" spans="1:7" s="109" customFormat="1" ht="15">
      <c r="A139" s="99"/>
      <c r="B139" s="215"/>
      <c r="C139" s="216"/>
      <c r="D139" s="217"/>
      <c r="E139" s="107"/>
      <c r="F139" s="218"/>
      <c r="G139" s="218"/>
    </row>
    <row r="140" spans="1:7" s="109" customFormat="1" ht="15">
      <c r="A140" s="99"/>
      <c r="B140" s="215"/>
      <c r="C140" s="216"/>
      <c r="D140" s="217"/>
      <c r="E140" s="107"/>
      <c r="F140" s="218"/>
      <c r="G140" s="218"/>
    </row>
    <row r="141" spans="1:7" s="109" customFormat="1" ht="15">
      <c r="A141" s="99"/>
      <c r="B141" s="215"/>
      <c r="C141" s="216"/>
      <c r="D141" s="217"/>
      <c r="E141" s="107"/>
      <c r="F141" s="218"/>
      <c r="G141" s="218"/>
    </row>
    <row r="142" spans="1:7" s="109" customFormat="1" ht="15">
      <c r="A142" s="99"/>
      <c r="B142" s="215"/>
      <c r="C142" s="216"/>
      <c r="D142" s="217"/>
      <c r="E142" s="107"/>
      <c r="F142" s="218"/>
      <c r="G142" s="218"/>
    </row>
    <row r="143" spans="1:7" s="109" customFormat="1" ht="15">
      <c r="A143" s="99"/>
      <c r="B143" s="215"/>
      <c r="C143" s="216"/>
      <c r="D143" s="217"/>
      <c r="E143" s="107"/>
      <c r="F143" s="218"/>
      <c r="G143" s="218"/>
    </row>
    <row r="144" spans="1:7" s="109" customFormat="1" ht="15">
      <c r="A144" s="99"/>
      <c r="B144" s="215"/>
      <c r="C144" s="216"/>
      <c r="D144" s="217"/>
      <c r="E144" s="107"/>
      <c r="F144" s="218"/>
      <c r="G144" s="218"/>
    </row>
    <row r="145" spans="1:7" s="109" customFormat="1" ht="15">
      <c r="A145" s="99"/>
      <c r="B145" s="215"/>
      <c r="C145" s="216"/>
      <c r="D145" s="217"/>
      <c r="E145" s="107"/>
      <c r="F145" s="218"/>
      <c r="G145" s="218"/>
    </row>
    <row r="146" spans="1:7" s="109" customFormat="1" ht="15">
      <c r="A146" s="99"/>
      <c r="B146" s="215"/>
      <c r="C146" s="216"/>
      <c r="D146" s="217"/>
      <c r="E146" s="107"/>
      <c r="F146" s="218"/>
      <c r="G146" s="218"/>
    </row>
    <row r="147" spans="1:7" s="109" customFormat="1" ht="15">
      <c r="A147" s="99"/>
      <c r="B147" s="215"/>
      <c r="C147" s="216"/>
      <c r="D147" s="217"/>
      <c r="E147" s="107"/>
      <c r="F147" s="218"/>
      <c r="G147" s="218"/>
    </row>
    <row r="148" spans="1:7" s="109" customFormat="1" ht="15">
      <c r="A148" s="99"/>
      <c r="B148" s="215"/>
      <c r="C148" s="216"/>
      <c r="D148" s="217"/>
      <c r="E148" s="107"/>
      <c r="F148" s="218"/>
      <c r="G148" s="218"/>
    </row>
    <row r="149" spans="1:7" s="109" customFormat="1" ht="15">
      <c r="A149" s="99"/>
      <c r="B149" s="215"/>
      <c r="C149" s="216"/>
      <c r="D149" s="217"/>
      <c r="E149" s="107"/>
      <c r="F149" s="218"/>
      <c r="G149" s="218"/>
    </row>
    <row r="150" spans="1:7" s="109" customFormat="1" ht="15">
      <c r="A150" s="99"/>
      <c r="B150" s="215"/>
      <c r="C150" s="216"/>
      <c r="D150" s="217"/>
      <c r="E150" s="107"/>
      <c r="F150" s="218"/>
      <c r="G150" s="218"/>
    </row>
    <row r="151" spans="1:7" s="109" customFormat="1" ht="15">
      <c r="A151" s="99"/>
      <c r="B151" s="215"/>
      <c r="C151" s="216"/>
      <c r="D151" s="217"/>
      <c r="E151" s="107"/>
      <c r="F151" s="218"/>
      <c r="G151" s="218"/>
    </row>
    <row r="152" spans="1:7" s="109" customFormat="1" ht="15">
      <c r="A152" s="99"/>
      <c r="B152" s="215"/>
      <c r="C152" s="216"/>
      <c r="D152" s="217"/>
      <c r="E152" s="107"/>
      <c r="F152" s="218"/>
      <c r="G152" s="218"/>
    </row>
    <row r="153" spans="1:7" s="109" customFormat="1" ht="15">
      <c r="A153" s="99"/>
      <c r="B153" s="215"/>
      <c r="C153" s="216"/>
      <c r="D153" s="217"/>
      <c r="E153" s="107"/>
      <c r="F153" s="218"/>
      <c r="G153" s="218"/>
    </row>
    <row r="154" spans="1:7" s="109" customFormat="1" ht="15">
      <c r="A154" s="99"/>
      <c r="B154" s="215"/>
      <c r="C154" s="216"/>
      <c r="D154" s="217"/>
      <c r="E154" s="107"/>
      <c r="F154" s="218"/>
      <c r="G154" s="218"/>
    </row>
    <row r="155" spans="1:7" s="109" customFormat="1" ht="15">
      <c r="A155" s="99"/>
      <c r="B155" s="215"/>
      <c r="C155" s="216"/>
      <c r="D155" s="217"/>
      <c r="E155" s="107"/>
      <c r="F155" s="218"/>
      <c r="G155" s="218"/>
    </row>
    <row r="156" spans="1:7" s="109" customFormat="1" ht="15">
      <c r="A156" s="99"/>
      <c r="B156" s="215"/>
      <c r="C156" s="216"/>
      <c r="D156" s="217"/>
      <c r="E156" s="107"/>
      <c r="F156" s="218"/>
      <c r="G156" s="218"/>
    </row>
    <row r="157" spans="1:7" s="109" customFormat="1" ht="15">
      <c r="A157" s="99"/>
      <c r="B157" s="215"/>
      <c r="C157" s="216"/>
      <c r="D157" s="217"/>
      <c r="E157" s="107"/>
      <c r="F157" s="218"/>
      <c r="G157" s="218"/>
    </row>
  </sheetData>
  <printOptions/>
  <pageMargins left="0.984251968503937" right="0.3937007874015748" top="0.7874015748031497" bottom="0.4724409448818898" header="0.31496062992125984" footer="0.31496062992125984"/>
  <pageSetup fitToHeight="0"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65"/>
  <sheetViews>
    <sheetView view="pageBreakPreview" zoomScaleSheetLayoutView="100" workbookViewId="0" topLeftCell="A1"/>
  </sheetViews>
  <sheetFormatPr defaultColWidth="10.8515625" defaultRowHeight="15"/>
  <cols>
    <col min="1" max="1" width="15.7109375" style="28" customWidth="1"/>
    <col min="2" max="2" width="80.7109375" style="29" customWidth="1"/>
    <col min="3" max="3" width="25.7109375" style="68" customWidth="1"/>
    <col min="4" max="16384" width="10.8515625" style="31" customWidth="1"/>
  </cols>
  <sheetData>
    <row r="1" spans="2:3" ht="15">
      <c r="B1" s="28"/>
      <c r="C1" s="65"/>
    </row>
    <row r="2" spans="1:3" ht="15">
      <c r="A2" s="668" t="str">
        <f>1!A3</f>
        <v>SUSTAV ODVODNJE OTPADNIH VODA AGLOMERACIJE NOVI VINODOLSKI, CRIKVENICA I SELCE</v>
      </c>
      <c r="B2" s="668"/>
      <c r="C2" s="668"/>
    </row>
    <row r="3" spans="1:3" ht="15">
      <c r="A3" s="32"/>
      <c r="B3" s="32"/>
      <c r="C3" s="66"/>
    </row>
    <row r="4" spans="1:3" ht="15">
      <c r="A4" s="668" t="str">
        <f>1!A6</f>
        <v>IZGRADNJA, REKONSTRUKCIJA I SANACIJA SUSTAVA ODVODNJE I VODOOPSKRBE</v>
      </c>
      <c r="B4" s="668"/>
      <c r="C4" s="668"/>
    </row>
    <row r="5" spans="1:3" ht="15">
      <c r="A5" s="32"/>
      <c r="B5" s="32"/>
      <c r="C5" s="66"/>
    </row>
    <row r="6" spans="1:3" ht="15">
      <c r="A6" s="668" t="str">
        <f>1!B19</f>
        <v>SUSTAV ODVODNJE I VODOOPSKRBE CRIKVENICA / SELCE</v>
      </c>
      <c r="B6" s="668"/>
      <c r="C6" s="668"/>
    </row>
    <row r="7" spans="1:3" ht="15">
      <c r="A7" s="32"/>
      <c r="B7" s="32"/>
      <c r="C7" s="66"/>
    </row>
    <row r="8" spans="1:3" s="64" customFormat="1" ht="15">
      <c r="A8" s="62"/>
      <c r="B8" s="63" t="str">
        <f>"SEUKUPNO "&amp;$A$6&amp;" - (bez PDV-a):"</f>
        <v>SEUKUPNO SUSTAV ODVODNJE I VODOOPSKRBE CRIKVENICA / SELCE - (bez PDV-a):</v>
      </c>
      <c r="C8" s="47">
        <f>SUM(C11:C65)</f>
        <v>0</v>
      </c>
    </row>
    <row r="9" spans="1:3" s="34" customFormat="1" ht="15">
      <c r="A9" s="28"/>
      <c r="B9" s="35"/>
      <c r="C9" s="66"/>
    </row>
    <row r="10" spans="1:3" s="34" customFormat="1" ht="24.95" customHeight="1">
      <c r="A10" s="44" t="s">
        <v>458</v>
      </c>
      <c r="B10" s="44" t="s">
        <v>459</v>
      </c>
      <c r="C10" s="67" t="s">
        <v>460</v>
      </c>
    </row>
    <row r="11" spans="1:3" s="54" customFormat="1" ht="15">
      <c r="A11" s="52" t="s">
        <v>463</v>
      </c>
      <c r="B11" s="53" t="s">
        <v>481</v>
      </c>
      <c r="C11" s="49"/>
    </row>
    <row r="12" spans="1:3" s="54" customFormat="1" ht="15">
      <c r="A12" s="52" t="s">
        <v>464</v>
      </c>
      <c r="B12" s="53" t="s">
        <v>521</v>
      </c>
      <c r="C12" s="50"/>
    </row>
    <row r="13" spans="1:3" s="38" customFormat="1" ht="15">
      <c r="A13" s="45" t="s">
        <v>243</v>
      </c>
      <c r="B13" s="46" t="s">
        <v>482</v>
      </c>
      <c r="C13" s="55">
        <f>'A.1.1'!G2</f>
        <v>0</v>
      </c>
    </row>
    <row r="14" spans="1:3" s="38" customFormat="1" ht="15">
      <c r="A14" s="45" t="s">
        <v>275</v>
      </c>
      <c r="B14" s="46" t="s">
        <v>483</v>
      </c>
      <c r="C14" s="55">
        <f>'A.1.2'!G2</f>
        <v>0</v>
      </c>
    </row>
    <row r="15" spans="1:3" s="54" customFormat="1" ht="15">
      <c r="A15" s="52" t="s">
        <v>465</v>
      </c>
      <c r="B15" s="53" t="s">
        <v>522</v>
      </c>
      <c r="C15" s="50"/>
    </row>
    <row r="16" spans="1:3" s="38" customFormat="1" ht="15">
      <c r="A16" s="45" t="s">
        <v>466</v>
      </c>
      <c r="B16" s="46" t="s">
        <v>482</v>
      </c>
      <c r="C16" s="55">
        <f>'A.2.1'!G2</f>
        <v>0</v>
      </c>
    </row>
    <row r="17" spans="1:3" s="38" customFormat="1" ht="15">
      <c r="A17" s="45" t="s">
        <v>467</v>
      </c>
      <c r="B17" s="46" t="s">
        <v>483</v>
      </c>
      <c r="C17" s="55">
        <f>'A.2.2'!G2</f>
        <v>0</v>
      </c>
    </row>
    <row r="18" spans="1:3" s="54" customFormat="1" ht="15">
      <c r="A18" s="52" t="s">
        <v>468</v>
      </c>
      <c r="B18" s="53" t="s">
        <v>523</v>
      </c>
      <c r="C18" s="50"/>
    </row>
    <row r="19" spans="1:3" s="38" customFormat="1" ht="15">
      <c r="A19" s="45" t="s">
        <v>469</v>
      </c>
      <c r="B19" s="46" t="s">
        <v>482</v>
      </c>
      <c r="C19" s="55">
        <f>'A.3.1'!G2</f>
        <v>0</v>
      </c>
    </row>
    <row r="20" spans="1:3" s="54" customFormat="1" ht="15">
      <c r="A20" s="52" t="s">
        <v>488</v>
      </c>
      <c r="B20" s="53" t="s">
        <v>524</v>
      </c>
      <c r="C20" s="50"/>
    </row>
    <row r="21" spans="1:3" s="38" customFormat="1" ht="15">
      <c r="A21" s="45" t="s">
        <v>489</v>
      </c>
      <c r="B21" s="46" t="s">
        <v>482</v>
      </c>
      <c r="C21" s="55">
        <f>'A.4.1'!G2</f>
        <v>0</v>
      </c>
    </row>
    <row r="22" spans="1:3" s="54" customFormat="1" ht="15">
      <c r="A22" s="52" t="s">
        <v>490</v>
      </c>
      <c r="B22" s="53" t="s">
        <v>525</v>
      </c>
      <c r="C22" s="50"/>
    </row>
    <row r="23" spans="1:3" s="38" customFormat="1" ht="15">
      <c r="A23" s="45" t="s">
        <v>491</v>
      </c>
      <c r="B23" s="46" t="s">
        <v>482</v>
      </c>
      <c r="C23" s="55">
        <f>'A.5.1'!G2</f>
        <v>0</v>
      </c>
    </row>
    <row r="24" spans="1:3" s="38" customFormat="1" ht="15">
      <c r="A24" s="45" t="s">
        <v>492</v>
      </c>
      <c r="B24" s="46" t="s">
        <v>483</v>
      </c>
      <c r="C24" s="55">
        <f>'A.5.2'!G2</f>
        <v>0</v>
      </c>
    </row>
    <row r="25" spans="1:3" s="54" customFormat="1" ht="15">
      <c r="A25" s="52" t="s">
        <v>493</v>
      </c>
      <c r="B25" s="53" t="s">
        <v>526</v>
      </c>
      <c r="C25" s="50"/>
    </row>
    <row r="26" spans="1:3" s="38" customFormat="1" ht="15">
      <c r="A26" s="45" t="s">
        <v>494</v>
      </c>
      <c r="B26" s="46" t="s">
        <v>482</v>
      </c>
      <c r="C26" s="55">
        <f>'A.6.1'!G2</f>
        <v>0</v>
      </c>
    </row>
    <row r="27" spans="1:3" s="54" customFormat="1" ht="15">
      <c r="A27" s="52" t="s">
        <v>495</v>
      </c>
      <c r="B27" s="53" t="s">
        <v>527</v>
      </c>
      <c r="C27" s="50"/>
    </row>
    <row r="28" spans="1:3" s="38" customFormat="1" ht="15">
      <c r="A28" s="45" t="s">
        <v>496</v>
      </c>
      <c r="B28" s="46" t="s">
        <v>2836</v>
      </c>
      <c r="C28" s="55">
        <f>'A.7.1'!G2</f>
        <v>0</v>
      </c>
    </row>
    <row r="29" spans="1:3" s="54" customFormat="1" ht="15">
      <c r="A29" s="52" t="s">
        <v>497</v>
      </c>
      <c r="B29" s="53" t="s">
        <v>528</v>
      </c>
      <c r="C29" s="50"/>
    </row>
    <row r="30" spans="1:3" s="38" customFormat="1" ht="15">
      <c r="A30" s="45" t="s">
        <v>498</v>
      </c>
      <c r="B30" s="46" t="s">
        <v>482</v>
      </c>
      <c r="C30" s="55">
        <f>'A.8.1'!G2</f>
        <v>0</v>
      </c>
    </row>
    <row r="31" spans="1:3" s="54" customFormat="1" ht="15">
      <c r="A31" s="52" t="s">
        <v>499</v>
      </c>
      <c r="B31" s="53" t="s">
        <v>529</v>
      </c>
      <c r="C31" s="50"/>
    </row>
    <row r="32" spans="1:3" s="43" customFormat="1" ht="15">
      <c r="A32" s="45" t="s">
        <v>500</v>
      </c>
      <c r="B32" s="46" t="s">
        <v>482</v>
      </c>
      <c r="C32" s="55">
        <f>'A.9.1'!G2</f>
        <v>0</v>
      </c>
    </row>
    <row r="33" spans="1:3" s="43" customFormat="1" ht="15">
      <c r="A33" s="45" t="s">
        <v>501</v>
      </c>
      <c r="B33" s="46" t="s">
        <v>483</v>
      </c>
      <c r="C33" s="55">
        <f>'A.9.2'!G2</f>
        <v>0</v>
      </c>
    </row>
    <row r="34" spans="1:3" s="54" customFormat="1" ht="15">
      <c r="A34" s="52" t="s">
        <v>502</v>
      </c>
      <c r="B34" s="53" t="s">
        <v>530</v>
      </c>
      <c r="C34" s="50"/>
    </row>
    <row r="35" spans="1:3" s="43" customFormat="1" ht="15">
      <c r="A35" s="45" t="s">
        <v>503</v>
      </c>
      <c r="B35" s="46" t="s">
        <v>2837</v>
      </c>
      <c r="C35" s="55">
        <f>'A.10.1 '!G2</f>
        <v>0</v>
      </c>
    </row>
    <row r="36" spans="1:3" s="43" customFormat="1" ht="15">
      <c r="A36" s="45" t="s">
        <v>504</v>
      </c>
      <c r="B36" s="46" t="s">
        <v>483</v>
      </c>
      <c r="C36" s="55">
        <f>'A.10.2'!G2</f>
        <v>0</v>
      </c>
    </row>
    <row r="37" spans="1:3" s="54" customFormat="1" ht="30">
      <c r="A37" s="52" t="s">
        <v>470</v>
      </c>
      <c r="B37" s="53" t="s">
        <v>484</v>
      </c>
      <c r="C37" s="50"/>
    </row>
    <row r="38" spans="1:3" s="54" customFormat="1" ht="15">
      <c r="A38" s="52" t="s">
        <v>471</v>
      </c>
      <c r="B38" s="53" t="s">
        <v>531</v>
      </c>
      <c r="C38" s="50"/>
    </row>
    <row r="39" spans="1:3" s="43" customFormat="1" ht="15">
      <c r="A39" s="45" t="s">
        <v>472</v>
      </c>
      <c r="B39" s="46" t="s">
        <v>2838</v>
      </c>
      <c r="C39" s="55">
        <f>'B.1.1'!G2</f>
        <v>0</v>
      </c>
    </row>
    <row r="40" spans="1:3" s="54" customFormat="1" ht="15">
      <c r="A40" s="52" t="s">
        <v>505</v>
      </c>
      <c r="B40" s="53" t="s">
        <v>528</v>
      </c>
      <c r="C40" s="50"/>
    </row>
    <row r="41" spans="1:3" s="43" customFormat="1" ht="15">
      <c r="A41" s="45" t="s">
        <v>506</v>
      </c>
      <c r="B41" s="46" t="s">
        <v>482</v>
      </c>
      <c r="C41" s="55">
        <f>'B.2.1'!G2</f>
        <v>0</v>
      </c>
    </row>
    <row r="42" spans="1:3" s="54" customFormat="1" ht="15">
      <c r="A42" s="52" t="s">
        <v>507</v>
      </c>
      <c r="B42" s="53" t="s">
        <v>530</v>
      </c>
      <c r="C42" s="50"/>
    </row>
    <row r="43" spans="1:3" s="43" customFormat="1" ht="15">
      <c r="A43" s="45" t="s">
        <v>508</v>
      </c>
      <c r="B43" s="46" t="s">
        <v>2839</v>
      </c>
      <c r="C43" s="55">
        <f>'B.3.1'!G2</f>
        <v>0</v>
      </c>
    </row>
    <row r="44" spans="1:3" s="43" customFormat="1" ht="15">
      <c r="A44" s="45" t="s">
        <v>473</v>
      </c>
      <c r="B44" s="46" t="s">
        <v>485</v>
      </c>
      <c r="C44" s="55">
        <f>C!G2</f>
        <v>0</v>
      </c>
    </row>
    <row r="45" spans="1:3" s="54" customFormat="1" ht="15">
      <c r="A45" s="52" t="s">
        <v>474</v>
      </c>
      <c r="B45" s="53" t="s">
        <v>486</v>
      </c>
      <c r="C45" s="50"/>
    </row>
    <row r="46" spans="1:3" s="54" customFormat="1" ht="15">
      <c r="A46" s="52" t="s">
        <v>475</v>
      </c>
      <c r="B46" s="53" t="s">
        <v>532</v>
      </c>
      <c r="C46" s="50"/>
    </row>
    <row r="47" spans="1:3" s="43" customFormat="1" ht="15">
      <c r="A47" s="45" t="s">
        <v>476</v>
      </c>
      <c r="B47" s="46" t="s">
        <v>482</v>
      </c>
      <c r="C47" s="55">
        <f>'D.1.1'!G2</f>
        <v>0</v>
      </c>
    </row>
    <row r="48" spans="1:3" s="43" customFormat="1" ht="15">
      <c r="A48" s="45" t="s">
        <v>509</v>
      </c>
      <c r="B48" s="46" t="s">
        <v>483</v>
      </c>
      <c r="C48" s="55">
        <f>'D.1.2'!G2</f>
        <v>0</v>
      </c>
    </row>
    <row r="49" spans="1:3" s="54" customFormat="1" ht="15">
      <c r="A49" s="52" t="s">
        <v>477</v>
      </c>
      <c r="B49" s="53" t="s">
        <v>533</v>
      </c>
      <c r="C49" s="50"/>
    </row>
    <row r="50" spans="1:3" s="43" customFormat="1" ht="15">
      <c r="A50" s="45" t="s">
        <v>478</v>
      </c>
      <c r="B50" s="46" t="s">
        <v>482</v>
      </c>
      <c r="C50" s="55">
        <f>'D.2.1'!G2</f>
        <v>0</v>
      </c>
    </row>
    <row r="51" spans="1:3" s="43" customFormat="1" ht="15">
      <c r="A51" s="45" t="s">
        <v>479</v>
      </c>
      <c r="B51" s="46" t="s">
        <v>483</v>
      </c>
      <c r="C51" s="55">
        <f>'D.2.2'!G2</f>
        <v>0</v>
      </c>
    </row>
    <row r="52" spans="1:3" s="54" customFormat="1" ht="15">
      <c r="A52" s="52" t="s">
        <v>510</v>
      </c>
      <c r="B52" s="53" t="s">
        <v>534</v>
      </c>
      <c r="C52" s="50"/>
    </row>
    <row r="53" spans="1:3" s="43" customFormat="1" ht="15">
      <c r="A53" s="45" t="s">
        <v>511</v>
      </c>
      <c r="B53" s="46" t="s">
        <v>482</v>
      </c>
      <c r="C53" s="55">
        <f>'D.3.1'!G2</f>
        <v>0</v>
      </c>
    </row>
    <row r="54" spans="1:3" s="43" customFormat="1" ht="15">
      <c r="A54" s="45" t="s">
        <v>512</v>
      </c>
      <c r="B54" s="46" t="s">
        <v>483</v>
      </c>
      <c r="C54" s="55">
        <f>'D.3.2'!G2</f>
        <v>0</v>
      </c>
    </row>
    <row r="55" spans="1:3" s="54" customFormat="1" ht="15">
      <c r="A55" s="52" t="s">
        <v>513</v>
      </c>
      <c r="B55" s="53" t="s">
        <v>535</v>
      </c>
      <c r="C55" s="50"/>
    </row>
    <row r="56" spans="1:3" s="43" customFormat="1" ht="15">
      <c r="A56" s="45" t="s">
        <v>514</v>
      </c>
      <c r="B56" s="46" t="s">
        <v>482</v>
      </c>
      <c r="C56" s="55">
        <f>'D.4.1'!G2</f>
        <v>0</v>
      </c>
    </row>
    <row r="57" spans="1:3" s="43" customFormat="1" ht="15">
      <c r="A57" s="45" t="s">
        <v>515</v>
      </c>
      <c r="B57" s="46" t="s">
        <v>483</v>
      </c>
      <c r="C57" s="55">
        <f>'D.4.2'!G2</f>
        <v>0</v>
      </c>
    </row>
    <row r="58" spans="1:3" s="54" customFormat="1" ht="15">
      <c r="A58" s="52" t="s">
        <v>516</v>
      </c>
      <c r="B58" s="53" t="s">
        <v>536</v>
      </c>
      <c r="C58" s="50"/>
    </row>
    <row r="59" spans="1:3" s="43" customFormat="1" ht="15">
      <c r="A59" s="45" t="s">
        <v>517</v>
      </c>
      <c r="B59" s="46" t="s">
        <v>482</v>
      </c>
      <c r="C59" s="55">
        <f>'D.5.1'!G2</f>
        <v>0</v>
      </c>
    </row>
    <row r="60" spans="1:3" s="43" customFormat="1" ht="15">
      <c r="A60" s="45" t="s">
        <v>518</v>
      </c>
      <c r="B60" s="46" t="s">
        <v>483</v>
      </c>
      <c r="C60" s="55">
        <f>'D.5.2'!G2</f>
        <v>0</v>
      </c>
    </row>
    <row r="61" spans="1:3" s="54" customFormat="1" ht="15">
      <c r="A61" s="52" t="s">
        <v>519</v>
      </c>
      <c r="B61" s="53" t="s">
        <v>537</v>
      </c>
      <c r="C61" s="50"/>
    </row>
    <row r="62" spans="1:3" s="43" customFormat="1" ht="15">
      <c r="A62" s="45" t="s">
        <v>520</v>
      </c>
      <c r="B62" s="46" t="s">
        <v>483</v>
      </c>
      <c r="C62" s="55">
        <f>'D.6.1'!G2</f>
        <v>0</v>
      </c>
    </row>
    <row r="63" spans="1:3" s="54" customFormat="1" ht="15">
      <c r="A63" s="52" t="s">
        <v>3114</v>
      </c>
      <c r="B63" s="53" t="s">
        <v>3116</v>
      </c>
      <c r="C63" s="50"/>
    </row>
    <row r="64" spans="1:3" s="43" customFormat="1" ht="15">
      <c r="A64" s="45" t="s">
        <v>3115</v>
      </c>
      <c r="B64" s="46" t="s">
        <v>482</v>
      </c>
      <c r="C64" s="55">
        <f>'D.7.1'!G2</f>
        <v>0</v>
      </c>
    </row>
    <row r="65" spans="1:3" s="43" customFormat="1" ht="15">
      <c r="A65" s="45" t="s">
        <v>480</v>
      </c>
      <c r="B65" s="46" t="s">
        <v>487</v>
      </c>
      <c r="C65" s="55">
        <f>E!G2</f>
        <v>0</v>
      </c>
    </row>
  </sheetData>
  <mergeCells count="3">
    <mergeCell ref="A2:C2"/>
    <mergeCell ref="A4:C4"/>
    <mergeCell ref="A6:C6"/>
  </mergeCells>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8" width="50.28125" style="224" customWidth="1"/>
    <col min="9"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B.3.1</v>
      </c>
      <c r="B2" s="358" t="s">
        <v>508</v>
      </c>
      <c r="C2" s="365" t="s">
        <v>2843</v>
      </c>
      <c r="D2" s="364"/>
      <c r="E2" s="360"/>
      <c r="F2" s="361"/>
      <c r="G2" s="362">
        <f>SUM(G3:G327)</f>
        <v>0</v>
      </c>
    </row>
    <row r="3" spans="1:7" s="89" customFormat="1" ht="15" collapsed="1">
      <c r="A3" s="82" t="str">
        <f aca="true" t="shared" si="0" ref="A3:A4">B3</f>
        <v>B.3.1.1</v>
      </c>
      <c r="B3" s="83" t="s">
        <v>1178</v>
      </c>
      <c r="C3" s="84" t="s">
        <v>135</v>
      </c>
      <c r="D3" s="85"/>
      <c r="E3" s="86"/>
      <c r="F3" s="87"/>
      <c r="G3" s="88"/>
    </row>
    <row r="4" spans="1:7" s="97" customFormat="1" ht="15">
      <c r="A4" s="90" t="str">
        <f t="shared" si="0"/>
        <v>B.3.1.1.1</v>
      </c>
      <c r="B4" s="91" t="s">
        <v>1179</v>
      </c>
      <c r="C4" s="92" t="s">
        <v>17</v>
      </c>
      <c r="D4" s="93"/>
      <c r="E4" s="94"/>
      <c r="F4" s="95"/>
      <c r="G4" s="96"/>
    </row>
    <row r="5" spans="1:7" s="104" customFormat="1" ht="15" hidden="1" outlineLevel="1">
      <c r="A5" s="98" t="str">
        <f>""&amp;$B$4&amp;"."&amp;B5&amp;""</f>
        <v>B.3.1.1.1.S.1</v>
      </c>
      <c r="B5" s="99" t="s">
        <v>206</v>
      </c>
      <c r="C5" s="100" t="s">
        <v>193</v>
      </c>
      <c r="D5" s="101"/>
      <c r="E5" s="102"/>
      <c r="F5" s="103"/>
      <c r="G5" s="103"/>
    </row>
    <row r="6" spans="1:7" s="109" customFormat="1" ht="89.25" hidden="1" outlineLevel="1">
      <c r="A6" s="98" t="str">
        <f>""&amp;$B$4&amp;"."&amp;B6&amp;""</f>
        <v>B.3.1.1.1.S.2</v>
      </c>
      <c r="B6" s="99" t="s">
        <v>207</v>
      </c>
      <c r="C6" s="105" t="s">
        <v>3597</v>
      </c>
      <c r="D6" s="106" t="s">
        <v>90</v>
      </c>
      <c r="E6" s="107">
        <v>2</v>
      </c>
      <c r="F6" s="108"/>
      <c r="G6" s="108">
        <f aca="true" t="shared" si="1" ref="G6:G39">E6*F6</f>
        <v>0</v>
      </c>
    </row>
    <row r="7" spans="1:7" s="109" customFormat="1" ht="140.25" hidden="1" outlineLevel="1">
      <c r="A7" s="98" t="str">
        <f>""&amp;$B$4&amp;"."&amp;B7&amp;""</f>
        <v>B.3.1.1.1.S.3</v>
      </c>
      <c r="B7" s="99" t="s">
        <v>208</v>
      </c>
      <c r="C7" s="105" t="s">
        <v>3134</v>
      </c>
      <c r="D7" s="106" t="s">
        <v>90</v>
      </c>
      <c r="E7" s="107">
        <v>2</v>
      </c>
      <c r="F7" s="108"/>
      <c r="G7" s="108">
        <f t="shared" si="1"/>
        <v>0</v>
      </c>
    </row>
    <row r="8" spans="1:7" s="109" customFormat="1" ht="102" hidden="1" outlineLevel="1">
      <c r="A8" s="98" t="str">
        <f aca="true" t="shared" si="2" ref="A8:A24">""&amp;$B$4&amp;"."&amp;B8&amp;""</f>
        <v>B.3.1.1.1.S.4</v>
      </c>
      <c r="B8" s="99" t="s">
        <v>209</v>
      </c>
      <c r="C8" s="105" t="s">
        <v>3135</v>
      </c>
      <c r="D8" s="106" t="s">
        <v>90</v>
      </c>
      <c r="E8" s="107">
        <v>1</v>
      </c>
      <c r="F8" s="108"/>
      <c r="G8" s="108">
        <f t="shared" si="1"/>
        <v>0</v>
      </c>
    </row>
    <row r="9" spans="1:7" s="109" customFormat="1" ht="165.75" hidden="1" outlineLevel="1">
      <c r="A9" s="98" t="str">
        <f t="shared" si="2"/>
        <v>B.3.1.1.1.S.5</v>
      </c>
      <c r="B9" s="99" t="s">
        <v>213</v>
      </c>
      <c r="C9" s="552" t="s">
        <v>3229</v>
      </c>
      <c r="D9" s="106" t="s">
        <v>91</v>
      </c>
      <c r="E9" s="107">
        <v>1</v>
      </c>
      <c r="F9" s="108"/>
      <c r="G9" s="108">
        <f t="shared" si="1"/>
        <v>0</v>
      </c>
    </row>
    <row r="10" spans="1:7" s="109" customFormat="1" ht="165.75" hidden="1" outlineLevel="1">
      <c r="A10" s="98" t="str">
        <f t="shared" si="2"/>
        <v>B.3.1.1.1.S.6</v>
      </c>
      <c r="B10" s="99" t="s">
        <v>214</v>
      </c>
      <c r="C10" s="111" t="s">
        <v>3528</v>
      </c>
      <c r="D10" s="106" t="s">
        <v>91</v>
      </c>
      <c r="E10" s="107">
        <v>1</v>
      </c>
      <c r="F10" s="108"/>
      <c r="G10" s="108">
        <f t="shared" si="1"/>
        <v>0</v>
      </c>
    </row>
    <row r="11" spans="1:7" s="109" customFormat="1" ht="76.5" hidden="1" outlineLevel="1">
      <c r="A11" s="98" t="str">
        <f t="shared" si="2"/>
        <v>B.3.1.1.1.S.7</v>
      </c>
      <c r="B11" s="99" t="s">
        <v>215</v>
      </c>
      <c r="C11" s="111" t="s">
        <v>3529</v>
      </c>
      <c r="D11" s="106" t="s">
        <v>91</v>
      </c>
      <c r="E11" s="107">
        <v>1</v>
      </c>
      <c r="F11" s="108"/>
      <c r="G11" s="108">
        <f t="shared" si="1"/>
        <v>0</v>
      </c>
    </row>
    <row r="12" spans="1:7" s="109" customFormat="1" ht="89.25" hidden="1" outlineLevel="1">
      <c r="A12" s="98" t="str">
        <f t="shared" si="2"/>
        <v>B.3.1.1.1.S.8</v>
      </c>
      <c r="B12" s="99" t="s">
        <v>216</v>
      </c>
      <c r="C12" s="112" t="s">
        <v>175</v>
      </c>
      <c r="D12" s="113"/>
      <c r="E12" s="107"/>
      <c r="F12" s="108"/>
      <c r="G12" s="108"/>
    </row>
    <row r="13" spans="1:7" s="109" customFormat="1" ht="15" hidden="1" outlineLevel="1">
      <c r="A13" s="98" t="str">
        <f t="shared" si="2"/>
        <v>B.3.1.1.1.S.8.1</v>
      </c>
      <c r="B13" s="99" t="s">
        <v>250</v>
      </c>
      <c r="C13" s="112" t="s">
        <v>1180</v>
      </c>
      <c r="D13" s="113" t="s">
        <v>22</v>
      </c>
      <c r="E13" s="107">
        <v>2900</v>
      </c>
      <c r="F13" s="108"/>
      <c r="G13" s="108">
        <f aca="true" t="shared" si="3" ref="G13:G15">E13*F13</f>
        <v>0</v>
      </c>
    </row>
    <row r="14" spans="1:7" s="109" customFormat="1" ht="15" hidden="1" outlineLevel="1">
      <c r="A14" s="98" t="str">
        <f t="shared" si="2"/>
        <v>B.3.1.1.1.S.8.2</v>
      </c>
      <c r="B14" s="99" t="s">
        <v>251</v>
      </c>
      <c r="C14" s="112" t="s">
        <v>1181</v>
      </c>
      <c r="D14" s="113" t="s">
        <v>22</v>
      </c>
      <c r="E14" s="107">
        <v>535</v>
      </c>
      <c r="F14" s="108"/>
      <c r="G14" s="108">
        <f t="shared" si="3"/>
        <v>0</v>
      </c>
    </row>
    <row r="15" spans="1:7" s="109" customFormat="1" ht="15" hidden="1" outlineLevel="1">
      <c r="A15" s="98" t="str">
        <f t="shared" si="2"/>
        <v>B.3.1.1.1.S.8.3</v>
      </c>
      <c r="B15" s="99" t="s">
        <v>252</v>
      </c>
      <c r="C15" s="112" t="s">
        <v>1182</v>
      </c>
      <c r="D15" s="113" t="s">
        <v>22</v>
      </c>
      <c r="E15" s="107">
        <v>1450</v>
      </c>
      <c r="F15" s="108"/>
      <c r="G15" s="108">
        <f t="shared" si="3"/>
        <v>0</v>
      </c>
    </row>
    <row r="16" spans="1:7" s="109" customFormat="1" ht="140.25" hidden="1" outlineLevel="1">
      <c r="A16" s="98" t="str">
        <f t="shared" si="2"/>
        <v>B.3.1.1.1.S.9</v>
      </c>
      <c r="B16" s="99" t="s">
        <v>217</v>
      </c>
      <c r="C16" s="553" t="s">
        <v>3230</v>
      </c>
      <c r="D16" s="114" t="s">
        <v>91</v>
      </c>
      <c r="E16" s="107">
        <v>1</v>
      </c>
      <c r="F16" s="108"/>
      <c r="G16" s="108">
        <f t="shared" si="1"/>
        <v>0</v>
      </c>
    </row>
    <row r="17" spans="1:7" s="109" customFormat="1" ht="63.75" hidden="1" outlineLevel="1">
      <c r="A17" s="98" t="str">
        <f t="shared" si="2"/>
        <v>B.3.1.1.1.S.10</v>
      </c>
      <c r="B17" s="99" t="s">
        <v>218</v>
      </c>
      <c r="C17" s="115" t="s">
        <v>92</v>
      </c>
      <c r="D17" s="113" t="s">
        <v>22</v>
      </c>
      <c r="E17" s="107">
        <v>1450</v>
      </c>
      <c r="F17" s="108"/>
      <c r="G17" s="108">
        <f t="shared" si="1"/>
        <v>0</v>
      </c>
    </row>
    <row r="18" spans="1:7" s="109" customFormat="1" ht="63.75" hidden="1" outlineLevel="1">
      <c r="A18" s="98" t="str">
        <f t="shared" si="2"/>
        <v>B.3.1.1.1.S.11</v>
      </c>
      <c r="B18" s="99" t="s">
        <v>219</v>
      </c>
      <c r="C18" s="105" t="s">
        <v>168</v>
      </c>
      <c r="D18" s="114" t="s">
        <v>90</v>
      </c>
      <c r="E18" s="107">
        <v>20</v>
      </c>
      <c r="F18" s="108"/>
      <c r="G18" s="108">
        <f t="shared" si="1"/>
        <v>0</v>
      </c>
    </row>
    <row r="19" spans="1:7" s="109" customFormat="1" ht="63.75" hidden="1" outlineLevel="1">
      <c r="A19" s="98" t="str">
        <f t="shared" si="2"/>
        <v>B.3.1.1.1.S.12</v>
      </c>
      <c r="B19" s="99" t="s">
        <v>220</v>
      </c>
      <c r="C19" s="112" t="s">
        <v>3530</v>
      </c>
      <c r="D19" s="113" t="s">
        <v>22</v>
      </c>
      <c r="E19" s="107">
        <v>2900</v>
      </c>
      <c r="F19" s="108"/>
      <c r="G19" s="108">
        <f t="shared" si="1"/>
        <v>0</v>
      </c>
    </row>
    <row r="20" spans="1:7" s="109" customFormat="1" ht="76.5" hidden="1" outlineLevel="1">
      <c r="A20" s="98" t="str">
        <f t="shared" si="2"/>
        <v>B.3.1.1.1.S.13</v>
      </c>
      <c r="B20" s="99" t="s">
        <v>221</v>
      </c>
      <c r="C20" s="105" t="s">
        <v>174</v>
      </c>
      <c r="D20" s="114"/>
      <c r="E20" s="107"/>
      <c r="F20" s="108"/>
      <c r="G20" s="108"/>
    </row>
    <row r="21" spans="1:7" s="109" customFormat="1" ht="15" hidden="1" outlineLevel="1">
      <c r="A21" s="98" t="str">
        <f t="shared" si="2"/>
        <v>B.3.1.1.1.S.13.1</v>
      </c>
      <c r="B21" s="99" t="s">
        <v>253</v>
      </c>
      <c r="C21" s="105" t="s">
        <v>277</v>
      </c>
      <c r="D21" s="114" t="s">
        <v>90</v>
      </c>
      <c r="E21" s="107">
        <v>62</v>
      </c>
      <c r="F21" s="108"/>
      <c r="G21" s="108">
        <f t="shared" si="1"/>
        <v>0</v>
      </c>
    </row>
    <row r="22" spans="1:7" s="109" customFormat="1" ht="51" hidden="1" outlineLevel="1">
      <c r="A22" s="98" t="str">
        <f t="shared" si="2"/>
        <v>B.3.1.1.1.S.14</v>
      </c>
      <c r="B22" s="99" t="s">
        <v>222</v>
      </c>
      <c r="C22" s="105" t="s">
        <v>411</v>
      </c>
      <c r="D22" s="114" t="s">
        <v>90</v>
      </c>
      <c r="E22" s="107">
        <v>15</v>
      </c>
      <c r="F22" s="108"/>
      <c r="G22" s="108">
        <f t="shared" si="1"/>
        <v>0</v>
      </c>
    </row>
    <row r="23" spans="1:7" s="109" customFormat="1" ht="63.75" hidden="1" outlineLevel="1">
      <c r="A23" s="98" t="str">
        <f t="shared" si="2"/>
        <v>B.3.1.1.1.S.15</v>
      </c>
      <c r="B23" s="99" t="s">
        <v>223</v>
      </c>
      <c r="C23" s="105" t="s">
        <v>3532</v>
      </c>
      <c r="D23" s="114" t="s">
        <v>90</v>
      </c>
      <c r="E23" s="107">
        <v>50</v>
      </c>
      <c r="F23" s="108"/>
      <c r="G23" s="108">
        <f t="shared" si="1"/>
        <v>0</v>
      </c>
    </row>
    <row r="24" spans="1:7" s="109" customFormat="1" ht="76.5" hidden="1" outlineLevel="1">
      <c r="A24" s="98" t="str">
        <f t="shared" si="2"/>
        <v>B.3.1.1.1.S.16</v>
      </c>
      <c r="B24" s="99" t="s">
        <v>224</v>
      </c>
      <c r="C24" s="120" t="s">
        <v>3136</v>
      </c>
      <c r="D24" s="121" t="s">
        <v>91</v>
      </c>
      <c r="E24" s="107">
        <v>2</v>
      </c>
      <c r="F24" s="108"/>
      <c r="G24" s="108">
        <f t="shared" si="1"/>
        <v>0</v>
      </c>
    </row>
    <row r="25" spans="1:7" s="97" customFormat="1" ht="15" collapsed="1">
      <c r="A25" s="90" t="str">
        <f aca="true" t="shared" si="4" ref="A25">B25</f>
        <v>B.3.1.1.2</v>
      </c>
      <c r="B25" s="91" t="s">
        <v>1183</v>
      </c>
      <c r="C25" s="92" t="s">
        <v>18</v>
      </c>
      <c r="D25" s="93"/>
      <c r="E25" s="124"/>
      <c r="F25" s="125"/>
      <c r="G25" s="96"/>
    </row>
    <row r="26" spans="1:7" s="109" customFormat="1" ht="76.5" hidden="1" outlineLevel="1">
      <c r="A26" s="98" t="str">
        <f aca="true" t="shared" si="5" ref="A26:A45">""&amp;$B$25&amp;"."&amp;B26&amp;""</f>
        <v>B.3.1.1.2.S.1</v>
      </c>
      <c r="B26" s="126" t="s">
        <v>206</v>
      </c>
      <c r="C26" s="115" t="s">
        <v>198</v>
      </c>
      <c r="D26" s="113"/>
      <c r="E26" s="107"/>
      <c r="F26" s="108"/>
      <c r="G26" s="108"/>
    </row>
    <row r="27" spans="1:7" s="109" customFormat="1" ht="15" hidden="1" outlineLevel="1">
      <c r="A27" s="98" t="str">
        <f t="shared" si="5"/>
        <v>B.3.1.1.2.S.1.1</v>
      </c>
      <c r="B27" s="126" t="s">
        <v>226</v>
      </c>
      <c r="C27" s="115" t="s">
        <v>3581</v>
      </c>
      <c r="D27" s="113" t="s">
        <v>22</v>
      </c>
      <c r="E27" s="107">
        <v>2900</v>
      </c>
      <c r="F27" s="108"/>
      <c r="G27" s="108">
        <f aca="true" t="shared" si="6" ref="G27">E27*F27</f>
        <v>0</v>
      </c>
    </row>
    <row r="28" spans="1:7" s="109" customFormat="1" ht="153" hidden="1" outlineLevel="1">
      <c r="A28" s="98" t="str">
        <f t="shared" si="5"/>
        <v>B.3.1.1.2.S.2</v>
      </c>
      <c r="B28" s="126" t="s">
        <v>207</v>
      </c>
      <c r="C28" s="115" t="s">
        <v>425</v>
      </c>
      <c r="D28" s="113"/>
      <c r="E28" s="107"/>
      <c r="F28" s="108"/>
      <c r="G28" s="108"/>
    </row>
    <row r="29" spans="1:7" s="109" customFormat="1" ht="15" hidden="1" outlineLevel="1">
      <c r="A29" s="98" t="str">
        <f t="shared" si="5"/>
        <v>B.3.1.1.2.S.2.1</v>
      </c>
      <c r="B29" s="126" t="s">
        <v>228</v>
      </c>
      <c r="C29" s="115" t="s">
        <v>282</v>
      </c>
      <c r="D29" s="113"/>
      <c r="E29" s="107"/>
      <c r="F29" s="108"/>
      <c r="G29" s="108"/>
    </row>
    <row r="30" spans="1:7" s="109" customFormat="1" ht="15" hidden="1" outlineLevel="1">
      <c r="A30" s="98" t="str">
        <f t="shared" si="5"/>
        <v>B.3.1.1.2.S.2.1.1</v>
      </c>
      <c r="B30" s="126" t="s">
        <v>229</v>
      </c>
      <c r="C30" s="115" t="s">
        <v>194</v>
      </c>
      <c r="D30" s="113" t="s">
        <v>25</v>
      </c>
      <c r="E30" s="107">
        <v>5718</v>
      </c>
      <c r="F30" s="108"/>
      <c r="G30" s="108">
        <f aca="true" t="shared" si="7" ref="G30:G31">E30*F30</f>
        <v>0</v>
      </c>
    </row>
    <row r="31" spans="1:7" s="109" customFormat="1" ht="15" hidden="1" outlineLevel="1">
      <c r="A31" s="98" t="str">
        <f t="shared" si="5"/>
        <v>B.3.1.1.2.S.2.1.2</v>
      </c>
      <c r="B31" s="126" t="s">
        <v>230</v>
      </c>
      <c r="C31" s="115" t="s">
        <v>1181</v>
      </c>
      <c r="D31" s="113" t="s">
        <v>25</v>
      </c>
      <c r="E31" s="107">
        <v>1075</v>
      </c>
      <c r="F31" s="108"/>
      <c r="G31" s="108">
        <f t="shared" si="7"/>
        <v>0</v>
      </c>
    </row>
    <row r="32" spans="1:7" s="109" customFormat="1" ht="63.75" hidden="1" outlineLevel="1">
      <c r="A32" s="98" t="str">
        <f t="shared" si="5"/>
        <v>B.3.1.1.2.S.3</v>
      </c>
      <c r="B32" s="126" t="s">
        <v>208</v>
      </c>
      <c r="C32" s="127" t="s">
        <v>3535</v>
      </c>
      <c r="D32" s="113" t="s">
        <v>22</v>
      </c>
      <c r="E32" s="107">
        <v>362</v>
      </c>
      <c r="F32" s="108"/>
      <c r="G32" s="108">
        <f t="shared" si="1"/>
        <v>0</v>
      </c>
    </row>
    <row r="33" spans="1:12" s="109" customFormat="1" ht="178.5" hidden="1" outlineLevel="1">
      <c r="A33" s="98" t="str">
        <f t="shared" si="5"/>
        <v>B.3.1.1.2.S.4</v>
      </c>
      <c r="B33" s="126" t="s">
        <v>209</v>
      </c>
      <c r="C33" s="115" t="s">
        <v>427</v>
      </c>
      <c r="D33" s="128" t="s">
        <v>24</v>
      </c>
      <c r="E33" s="107">
        <v>4069</v>
      </c>
      <c r="F33" s="108"/>
      <c r="G33" s="108">
        <f t="shared" si="1"/>
        <v>0</v>
      </c>
      <c r="H33" s="351"/>
      <c r="I33" s="250"/>
      <c r="J33" s="251"/>
      <c r="K33" s="252"/>
      <c r="L33" s="252"/>
    </row>
    <row r="34" spans="1:8" s="109" customFormat="1" ht="76.5" hidden="1" outlineLevel="1">
      <c r="A34" s="98" t="str">
        <f t="shared" si="5"/>
        <v>B.3.1.1.2.S.5</v>
      </c>
      <c r="B34" s="126" t="s">
        <v>213</v>
      </c>
      <c r="C34" s="115" t="s">
        <v>542</v>
      </c>
      <c r="D34" s="128" t="s">
        <v>24</v>
      </c>
      <c r="E34" s="107">
        <v>187</v>
      </c>
      <c r="F34" s="108"/>
      <c r="G34" s="108">
        <f t="shared" si="1"/>
        <v>0</v>
      </c>
      <c r="H34" s="253"/>
    </row>
    <row r="35" spans="1:7" s="109" customFormat="1" ht="89.25" hidden="1" outlineLevel="1">
      <c r="A35" s="98" t="str">
        <f t="shared" si="5"/>
        <v>B.3.1.1.2.S.6</v>
      </c>
      <c r="B35" s="126" t="s">
        <v>214</v>
      </c>
      <c r="C35" s="129" t="s">
        <v>199</v>
      </c>
      <c r="D35" s="128"/>
      <c r="E35" s="107"/>
      <c r="F35" s="108"/>
      <c r="G35" s="108"/>
    </row>
    <row r="36" spans="1:7" s="109" customFormat="1" ht="15" hidden="1" outlineLevel="1">
      <c r="A36" s="98" t="str">
        <f t="shared" si="5"/>
        <v>B.3.1.1.2.S.6.1</v>
      </c>
      <c r="B36" s="126" t="s">
        <v>319</v>
      </c>
      <c r="C36" s="115" t="s">
        <v>3581</v>
      </c>
      <c r="D36" s="128" t="s">
        <v>24</v>
      </c>
      <c r="E36" s="107">
        <v>131</v>
      </c>
      <c r="F36" s="108"/>
      <c r="G36" s="108">
        <f aca="true" t="shared" si="8" ref="G36">E36*F36</f>
        <v>0</v>
      </c>
    </row>
    <row r="37" spans="1:7" s="109" customFormat="1" ht="51" hidden="1" outlineLevel="1">
      <c r="A37" s="98" t="str">
        <f t="shared" si="5"/>
        <v>B.3.1.1.2.S.7</v>
      </c>
      <c r="B37" s="126" t="s">
        <v>215</v>
      </c>
      <c r="C37" s="112" t="s">
        <v>2845</v>
      </c>
      <c r="D37" s="128" t="s">
        <v>24</v>
      </c>
      <c r="E37" s="107">
        <v>150</v>
      </c>
      <c r="F37" s="108"/>
      <c r="G37" s="108">
        <f t="shared" si="1"/>
        <v>0</v>
      </c>
    </row>
    <row r="38" spans="1:7" s="109" customFormat="1" ht="51" hidden="1" outlineLevel="1">
      <c r="A38" s="98" t="str">
        <f t="shared" si="5"/>
        <v>B.3.1.1.2.S.8</v>
      </c>
      <c r="B38" s="126" t="s">
        <v>216</v>
      </c>
      <c r="C38" s="127" t="s">
        <v>3137</v>
      </c>
      <c r="D38" s="128" t="s">
        <v>24</v>
      </c>
      <c r="E38" s="107">
        <v>926</v>
      </c>
      <c r="F38" s="108"/>
      <c r="G38" s="108">
        <f t="shared" si="1"/>
        <v>0</v>
      </c>
    </row>
    <row r="39" spans="1:8" s="109" customFormat="1" ht="63.75" hidden="1" outlineLevel="1">
      <c r="A39" s="98" t="str">
        <f t="shared" si="5"/>
        <v>B.3.1.1.2.S.9</v>
      </c>
      <c r="B39" s="126" t="s">
        <v>217</v>
      </c>
      <c r="C39" s="112" t="s">
        <v>2861</v>
      </c>
      <c r="D39" s="128" t="s">
        <v>24</v>
      </c>
      <c r="E39" s="107">
        <v>3</v>
      </c>
      <c r="F39" s="108"/>
      <c r="G39" s="108">
        <f t="shared" si="1"/>
        <v>0</v>
      </c>
      <c r="H39" s="253"/>
    </row>
    <row r="40" spans="1:7" s="109" customFormat="1" ht="89.25" hidden="1" outlineLevel="1">
      <c r="A40" s="98" t="str">
        <f t="shared" si="5"/>
        <v>B.3.1.1.2.S.10</v>
      </c>
      <c r="B40" s="126" t="s">
        <v>218</v>
      </c>
      <c r="C40" s="129" t="s">
        <v>3556</v>
      </c>
      <c r="D40" s="128"/>
      <c r="E40" s="130"/>
      <c r="F40" s="108"/>
      <c r="G40" s="108"/>
    </row>
    <row r="41" spans="1:7" s="109" customFormat="1" ht="15" hidden="1" outlineLevel="1">
      <c r="A41" s="98" t="str">
        <f t="shared" si="5"/>
        <v>B.3.1.1.2.S.10.1</v>
      </c>
      <c r="B41" s="126" t="s">
        <v>312</v>
      </c>
      <c r="C41" s="112" t="s">
        <v>176</v>
      </c>
      <c r="D41" s="128" t="s">
        <v>24</v>
      </c>
      <c r="E41" s="107">
        <v>1761</v>
      </c>
      <c r="F41" s="108"/>
      <c r="G41" s="108">
        <f aca="true" t="shared" si="9" ref="G41">E41*F41</f>
        <v>0</v>
      </c>
    </row>
    <row r="42" spans="1:7" s="109" customFormat="1" ht="114.75" hidden="1" outlineLevel="1">
      <c r="A42" s="98" t="str">
        <f t="shared" si="5"/>
        <v>B.3.1.1.2.S.11</v>
      </c>
      <c r="B42" s="126" t="s">
        <v>219</v>
      </c>
      <c r="C42" s="112" t="s">
        <v>3560</v>
      </c>
      <c r="D42" s="128"/>
      <c r="E42" s="130"/>
      <c r="F42" s="108"/>
      <c r="G42" s="108"/>
    </row>
    <row r="43" spans="1:7" s="109" customFormat="1" ht="15" hidden="1" outlineLevel="1">
      <c r="A43" s="98" t="str">
        <f t="shared" si="5"/>
        <v>B.3.1.1.2.S.11.1</v>
      </c>
      <c r="B43" s="126" t="s">
        <v>298</v>
      </c>
      <c r="C43" s="112" t="s">
        <v>170</v>
      </c>
      <c r="D43" s="128" t="s">
        <v>24</v>
      </c>
      <c r="E43" s="107">
        <v>1008</v>
      </c>
      <c r="F43" s="108"/>
      <c r="G43" s="108">
        <f aca="true" t="shared" si="10" ref="G43:G45">E43*F43</f>
        <v>0</v>
      </c>
    </row>
    <row r="44" spans="1:7" s="109" customFormat="1" ht="153" hidden="1" outlineLevel="1">
      <c r="A44" s="98" t="str">
        <f t="shared" si="5"/>
        <v>B.3.1.1.2.S.12</v>
      </c>
      <c r="B44" s="126" t="s">
        <v>220</v>
      </c>
      <c r="C44" s="129" t="s">
        <v>211</v>
      </c>
      <c r="D44" s="128" t="s">
        <v>24</v>
      </c>
      <c r="E44" s="107">
        <v>4147</v>
      </c>
      <c r="F44" s="131"/>
      <c r="G44" s="108">
        <f t="shared" si="10"/>
        <v>0</v>
      </c>
    </row>
    <row r="45" spans="1:7" s="109" customFormat="1" ht="51" hidden="1" outlineLevel="1">
      <c r="A45" s="98" t="str">
        <f t="shared" si="5"/>
        <v>B.3.1.1.2.S.13</v>
      </c>
      <c r="B45" s="126" t="s">
        <v>221</v>
      </c>
      <c r="C45" s="254" t="s">
        <v>3138</v>
      </c>
      <c r="D45" s="128" t="s">
        <v>24</v>
      </c>
      <c r="E45" s="107">
        <v>174</v>
      </c>
      <c r="F45" s="108"/>
      <c r="G45" s="108">
        <f t="shared" si="10"/>
        <v>0</v>
      </c>
    </row>
    <row r="46" spans="1:7" s="97" customFormat="1" ht="15" collapsed="1">
      <c r="A46" s="90" t="str">
        <f aca="true" t="shared" si="11" ref="A46">B46</f>
        <v>B.3.1.1.3</v>
      </c>
      <c r="B46" s="91" t="s">
        <v>1184</v>
      </c>
      <c r="C46" s="92" t="s">
        <v>19</v>
      </c>
      <c r="D46" s="93"/>
      <c r="E46" s="94"/>
      <c r="F46" s="95"/>
      <c r="G46" s="96"/>
    </row>
    <row r="47" spans="1:7" s="109" customFormat="1" ht="204" hidden="1" outlineLevel="1">
      <c r="A47" s="98" t="str">
        <f aca="true" t="shared" si="12" ref="A47:A55">""&amp;$B$46&amp;"."&amp;B47&amp;""</f>
        <v>B.3.1.1.3.S.1</v>
      </c>
      <c r="B47" s="126" t="s">
        <v>206</v>
      </c>
      <c r="C47" s="120" t="s">
        <v>3296</v>
      </c>
      <c r="D47" s="119"/>
      <c r="E47" s="107"/>
      <c r="F47" s="108"/>
      <c r="G47" s="108"/>
    </row>
    <row r="48" spans="1:7" s="109" customFormat="1" ht="15" hidden="1" outlineLevel="1">
      <c r="A48" s="98" t="str">
        <f t="shared" si="12"/>
        <v>B.3.1.1.3.S.1.1</v>
      </c>
      <c r="B48" s="126" t="s">
        <v>226</v>
      </c>
      <c r="C48" s="120" t="s">
        <v>422</v>
      </c>
      <c r="D48" s="119"/>
      <c r="E48" s="107"/>
      <c r="F48" s="108"/>
      <c r="G48" s="108"/>
    </row>
    <row r="49" spans="1:7" s="109" customFormat="1" ht="15" hidden="1" outlineLevel="1">
      <c r="A49" s="98" t="str">
        <f t="shared" si="12"/>
        <v>B.3.1.1.3.S.1.1.2</v>
      </c>
      <c r="B49" s="126" t="s">
        <v>238</v>
      </c>
      <c r="C49" s="133" t="s">
        <v>1185</v>
      </c>
      <c r="D49" s="119" t="s">
        <v>90</v>
      </c>
      <c r="E49" s="107">
        <v>1</v>
      </c>
      <c r="F49" s="108"/>
      <c r="G49" s="108">
        <f aca="true" t="shared" si="13" ref="G49:G50">E49*F49</f>
        <v>0</v>
      </c>
    </row>
    <row r="50" spans="1:7" s="109" customFormat="1" ht="25.5" hidden="1" outlineLevel="1">
      <c r="A50" s="98" t="str">
        <f t="shared" si="12"/>
        <v>B.3.1.1.3.S.1.1.3</v>
      </c>
      <c r="B50" s="126" t="s">
        <v>239</v>
      </c>
      <c r="C50" s="133" t="s">
        <v>1186</v>
      </c>
      <c r="D50" s="119" t="s">
        <v>90</v>
      </c>
      <c r="E50" s="107">
        <v>6</v>
      </c>
      <c r="F50" s="108"/>
      <c r="G50" s="108">
        <f t="shared" si="13"/>
        <v>0</v>
      </c>
    </row>
    <row r="51" spans="1:7" s="109" customFormat="1" ht="76.5" hidden="1" outlineLevel="1">
      <c r="A51" s="98" t="str">
        <f t="shared" si="12"/>
        <v>B.3.1.1.3.S.2</v>
      </c>
      <c r="B51" s="126" t="s">
        <v>207</v>
      </c>
      <c r="C51" s="112" t="s">
        <v>3458</v>
      </c>
      <c r="D51" s="113"/>
      <c r="E51" s="107"/>
      <c r="F51" s="108"/>
      <c r="G51" s="108"/>
    </row>
    <row r="52" spans="1:7" s="109" customFormat="1" ht="15" hidden="1" outlineLevel="1">
      <c r="A52" s="98" t="str">
        <f t="shared" si="12"/>
        <v>B.3.1.1.3.S.2.1</v>
      </c>
      <c r="B52" s="126" t="s">
        <v>228</v>
      </c>
      <c r="C52" s="112" t="s">
        <v>289</v>
      </c>
      <c r="D52" s="119" t="s">
        <v>90</v>
      </c>
      <c r="E52" s="107">
        <v>7</v>
      </c>
      <c r="F52" s="108"/>
      <c r="G52" s="108">
        <f aca="true" t="shared" si="14" ref="G52:G55">E52*F52</f>
        <v>0</v>
      </c>
    </row>
    <row r="53" spans="1:7" s="109" customFormat="1" ht="76.5" hidden="1" outlineLevel="1">
      <c r="A53" s="98" t="str">
        <f t="shared" si="12"/>
        <v>B.3.1.1.3.S.3</v>
      </c>
      <c r="B53" s="126" t="s">
        <v>208</v>
      </c>
      <c r="C53" s="127" t="s">
        <v>412</v>
      </c>
      <c r="D53" s="135" t="s">
        <v>90</v>
      </c>
      <c r="E53" s="107">
        <v>64</v>
      </c>
      <c r="F53" s="108"/>
      <c r="G53" s="108">
        <f t="shared" si="14"/>
        <v>0</v>
      </c>
    </row>
    <row r="54" spans="1:7" s="109" customFormat="1" ht="89.25" hidden="1" outlineLevel="1">
      <c r="A54" s="98" t="str">
        <f t="shared" si="12"/>
        <v>B.3.1.1.3.S.4</v>
      </c>
      <c r="B54" s="126" t="s">
        <v>209</v>
      </c>
      <c r="C54" s="127" t="s">
        <v>3541</v>
      </c>
      <c r="D54" s="113"/>
      <c r="E54" s="107"/>
      <c r="F54" s="108"/>
      <c r="G54" s="108"/>
    </row>
    <row r="55" spans="1:7" s="109" customFormat="1" ht="15" hidden="1" outlineLevel="1">
      <c r="A55" s="98" t="str">
        <f t="shared" si="12"/>
        <v>B.3.1.1.3.S.4.1</v>
      </c>
      <c r="B55" s="126" t="s">
        <v>240</v>
      </c>
      <c r="C55" s="133" t="s">
        <v>3543</v>
      </c>
      <c r="D55" s="113" t="s">
        <v>22</v>
      </c>
      <c r="E55" s="107">
        <v>362</v>
      </c>
      <c r="F55" s="108"/>
      <c r="G55" s="108">
        <f t="shared" si="14"/>
        <v>0</v>
      </c>
    </row>
    <row r="56" spans="1:7" s="97" customFormat="1" ht="15" collapsed="1">
      <c r="A56" s="90" t="str">
        <f aca="true" t="shared" si="15" ref="A56">B56</f>
        <v>B.3.1.1.4</v>
      </c>
      <c r="B56" s="91" t="s">
        <v>1187</v>
      </c>
      <c r="C56" s="92" t="s">
        <v>20</v>
      </c>
      <c r="D56" s="93"/>
      <c r="E56" s="124"/>
      <c r="F56" s="125"/>
      <c r="G56" s="96"/>
    </row>
    <row r="57" spans="1:7" s="109" customFormat="1" ht="153" hidden="1" outlineLevel="1">
      <c r="A57" s="98" t="str">
        <f aca="true" t="shared" si="16" ref="A57:A60">""&amp;$B$56&amp;"."&amp;B57&amp;""</f>
        <v>B.3.1.1.4.S.1</v>
      </c>
      <c r="B57" s="126" t="s">
        <v>206</v>
      </c>
      <c r="C57" s="112" t="s">
        <v>3140</v>
      </c>
      <c r="D57" s="128"/>
      <c r="E57" s="107"/>
      <c r="F57" s="108"/>
      <c r="G57" s="108"/>
    </row>
    <row r="58" spans="1:7" s="109" customFormat="1" ht="15" hidden="1" outlineLevel="1">
      <c r="A58" s="98" t="str">
        <f t="shared" si="16"/>
        <v>B.3.1.1.4.S.1.1</v>
      </c>
      <c r="B58" s="126" t="s">
        <v>226</v>
      </c>
      <c r="C58" s="112" t="s">
        <v>3582</v>
      </c>
      <c r="D58" s="128"/>
      <c r="E58" s="107"/>
      <c r="F58" s="108"/>
      <c r="G58" s="108"/>
    </row>
    <row r="59" spans="1:7" s="109" customFormat="1" ht="15" hidden="1" outlineLevel="1">
      <c r="A59" s="98" t="str">
        <f t="shared" si="16"/>
        <v>B.3.1.1.4.S.1.1.2</v>
      </c>
      <c r="B59" s="126" t="s">
        <v>238</v>
      </c>
      <c r="C59" s="138" t="s">
        <v>3583</v>
      </c>
      <c r="D59" s="128" t="s">
        <v>25</v>
      </c>
      <c r="E59" s="107">
        <v>268</v>
      </c>
      <c r="F59" s="108"/>
      <c r="G59" s="108">
        <f aca="true" t="shared" si="17" ref="G59:G60">E59*F59</f>
        <v>0</v>
      </c>
    </row>
    <row r="60" spans="1:7" s="109" customFormat="1" ht="15" hidden="1" outlineLevel="1">
      <c r="A60" s="98" t="str">
        <f t="shared" si="16"/>
        <v>B.3.1.1.4.S.1.1.3</v>
      </c>
      <c r="B60" s="126" t="s">
        <v>239</v>
      </c>
      <c r="C60" s="138" t="s">
        <v>3584</v>
      </c>
      <c r="D60" s="128" t="s">
        <v>25</v>
      </c>
      <c r="E60" s="107">
        <v>268</v>
      </c>
      <c r="F60" s="108"/>
      <c r="G60" s="108">
        <f t="shared" si="17"/>
        <v>0</v>
      </c>
    </row>
    <row r="61" spans="1:7" s="109" customFormat="1" ht="127.5" hidden="1" outlineLevel="1">
      <c r="A61" s="98" t="str">
        <f aca="true" t="shared" si="18" ref="A61:A64">""&amp;$B$56&amp;"."&amp;B61&amp;""</f>
        <v>B.3.1.1.4.S.2</v>
      </c>
      <c r="B61" s="126" t="s">
        <v>207</v>
      </c>
      <c r="C61" s="112" t="s">
        <v>2890</v>
      </c>
      <c r="D61" s="128"/>
      <c r="E61" s="107"/>
      <c r="F61" s="108"/>
      <c r="G61" s="108"/>
    </row>
    <row r="62" spans="1:7" s="109" customFormat="1" ht="25.5" hidden="1" outlineLevel="1">
      <c r="A62" s="98" t="str">
        <f t="shared" si="18"/>
        <v>B.3.1.1.4.S.2.1</v>
      </c>
      <c r="B62" s="126" t="s">
        <v>228</v>
      </c>
      <c r="C62" s="112" t="s">
        <v>947</v>
      </c>
      <c r="D62" s="128" t="s">
        <v>25</v>
      </c>
      <c r="E62" s="107">
        <v>5109</v>
      </c>
      <c r="F62" s="108"/>
      <c r="G62" s="108">
        <f aca="true" t="shared" si="19" ref="G62">E62*F62</f>
        <v>0</v>
      </c>
    </row>
    <row r="63" spans="1:7" s="109" customFormat="1" ht="114.75" hidden="1" outlineLevel="1">
      <c r="A63" s="98" t="str">
        <f t="shared" si="18"/>
        <v>B.3.1.1.4.S.3</v>
      </c>
      <c r="B63" s="126" t="s">
        <v>208</v>
      </c>
      <c r="C63" s="112" t="s">
        <v>2891</v>
      </c>
      <c r="D63" s="128"/>
      <c r="E63" s="107"/>
      <c r="F63" s="108"/>
      <c r="G63" s="108"/>
    </row>
    <row r="64" spans="1:7" s="109" customFormat="1" ht="25.5" hidden="1" outlineLevel="1">
      <c r="A64" s="98" t="str">
        <f t="shared" si="18"/>
        <v>B.3.1.1.4.S.3.1</v>
      </c>
      <c r="B64" s="126" t="s">
        <v>244</v>
      </c>
      <c r="C64" s="112" t="s">
        <v>338</v>
      </c>
      <c r="D64" s="128" t="s">
        <v>25</v>
      </c>
      <c r="E64" s="107">
        <v>507</v>
      </c>
      <c r="F64" s="108"/>
      <c r="G64" s="108">
        <f aca="true" t="shared" si="20" ref="G64">E64*F64</f>
        <v>0</v>
      </c>
    </row>
    <row r="65" spans="1:7" s="97" customFormat="1" ht="15" collapsed="1">
      <c r="A65" s="90" t="str">
        <f aca="true" t="shared" si="21" ref="A65">B65</f>
        <v>B.3.1.1.5</v>
      </c>
      <c r="B65" s="91" t="s">
        <v>1188</v>
      </c>
      <c r="C65" s="92" t="s">
        <v>2835</v>
      </c>
      <c r="D65" s="93"/>
      <c r="E65" s="94"/>
      <c r="F65" s="95"/>
      <c r="G65" s="96"/>
    </row>
    <row r="66" spans="1:7" s="109" customFormat="1" ht="63.75" hidden="1" outlineLevel="1">
      <c r="A66" s="98" t="str">
        <f aca="true" t="shared" si="22" ref="A66:A129">""&amp;$B$65&amp;"."&amp;B66&amp;""</f>
        <v>B.3.1.1.5.S.1</v>
      </c>
      <c r="B66" s="139" t="s">
        <v>206</v>
      </c>
      <c r="C66" s="140" t="s">
        <v>438</v>
      </c>
      <c r="D66" s="113"/>
      <c r="E66" s="132"/>
      <c r="F66" s="108"/>
      <c r="G66" s="108"/>
    </row>
    <row r="67" spans="1:7" s="109" customFormat="1" ht="153" hidden="1" outlineLevel="1">
      <c r="A67" s="98" t="str">
        <f t="shared" si="22"/>
        <v>B.3.1.1.5.S.2</v>
      </c>
      <c r="B67" s="139" t="s">
        <v>207</v>
      </c>
      <c r="C67" s="142" t="s">
        <v>2943</v>
      </c>
      <c r="D67" s="143"/>
      <c r="E67" s="107"/>
      <c r="F67" s="108"/>
      <c r="G67" s="108"/>
    </row>
    <row r="68" spans="1:7" s="109" customFormat="1" ht="15" hidden="1" outlineLevel="1">
      <c r="A68" s="98" t="str">
        <f t="shared" si="22"/>
        <v>B.3.1.1.5.S.2.1</v>
      </c>
      <c r="B68" s="139" t="s">
        <v>228</v>
      </c>
      <c r="C68" s="144" t="s">
        <v>105</v>
      </c>
      <c r="D68" s="143"/>
      <c r="E68" s="107"/>
      <c r="F68" s="108"/>
      <c r="G68" s="108"/>
    </row>
    <row r="69" spans="1:7" s="109" customFormat="1" ht="15" hidden="1" outlineLevel="1">
      <c r="A69" s="98" t="str">
        <f t="shared" si="22"/>
        <v>B.3.1.1.5.S.2.1.1</v>
      </c>
      <c r="B69" s="139" t="s">
        <v>229</v>
      </c>
      <c r="C69" s="142" t="s">
        <v>339</v>
      </c>
      <c r="D69" s="143" t="s">
        <v>22</v>
      </c>
      <c r="E69" s="107">
        <v>1452</v>
      </c>
      <c r="F69" s="108"/>
      <c r="G69" s="108">
        <f aca="true" t="shared" si="23" ref="G69:G70">E69*F69</f>
        <v>0</v>
      </c>
    </row>
    <row r="70" spans="1:7" s="109" customFormat="1" ht="15" hidden="1" outlineLevel="1">
      <c r="A70" s="98" t="str">
        <f t="shared" si="22"/>
        <v>B.3.1.1.5.S.2.1.2</v>
      </c>
      <c r="B70" s="139" t="s">
        <v>230</v>
      </c>
      <c r="C70" s="142" t="s">
        <v>1022</v>
      </c>
      <c r="D70" s="143" t="s">
        <v>22</v>
      </c>
      <c r="E70" s="107">
        <v>1452</v>
      </c>
      <c r="F70" s="108"/>
      <c r="G70" s="108">
        <f t="shared" si="23"/>
        <v>0</v>
      </c>
    </row>
    <row r="71" spans="1:7" s="109" customFormat="1" ht="76.5" hidden="1" outlineLevel="1">
      <c r="A71" s="98" t="str">
        <f t="shared" si="22"/>
        <v>B.3.1.1.5.S.3</v>
      </c>
      <c r="B71" s="139" t="s">
        <v>208</v>
      </c>
      <c r="C71" s="142" t="s">
        <v>2944</v>
      </c>
      <c r="D71" s="143"/>
      <c r="E71" s="107"/>
      <c r="F71" s="108"/>
      <c r="G71" s="108"/>
    </row>
    <row r="72" spans="1:7" s="109" customFormat="1" ht="15" hidden="1" outlineLevel="1">
      <c r="A72" s="98" t="str">
        <f t="shared" si="22"/>
        <v>B.3.1.1.5.S.3.1</v>
      </c>
      <c r="B72" s="139" t="s">
        <v>244</v>
      </c>
      <c r="C72" s="144" t="s">
        <v>105</v>
      </c>
      <c r="D72" s="143"/>
      <c r="E72" s="107"/>
      <c r="F72" s="108"/>
      <c r="G72" s="108"/>
    </row>
    <row r="73" spans="1:7" s="109" customFormat="1" ht="15" hidden="1" outlineLevel="1">
      <c r="A73" s="98" t="str">
        <f t="shared" si="22"/>
        <v>B.3.1.1.5.S.3.1.1</v>
      </c>
      <c r="B73" s="139" t="s">
        <v>322</v>
      </c>
      <c r="C73" s="145" t="s">
        <v>107</v>
      </c>
      <c r="D73" s="142"/>
      <c r="E73" s="107"/>
      <c r="F73" s="108"/>
      <c r="G73" s="108"/>
    </row>
    <row r="74" spans="1:7" s="109" customFormat="1" ht="15" hidden="1" outlineLevel="1">
      <c r="A74" s="98" t="str">
        <f t="shared" si="22"/>
        <v>B.3.1.1.5.S.3.1.1.1</v>
      </c>
      <c r="B74" s="139" t="s">
        <v>323</v>
      </c>
      <c r="C74" s="142" t="s">
        <v>690</v>
      </c>
      <c r="D74" s="143" t="s">
        <v>90</v>
      </c>
      <c r="E74" s="107">
        <v>12</v>
      </c>
      <c r="F74" s="108"/>
      <c r="G74" s="108">
        <f aca="true" t="shared" si="24" ref="G74:G75">E74*F74</f>
        <v>0</v>
      </c>
    </row>
    <row r="75" spans="1:7" s="109" customFormat="1" ht="15" hidden="1" outlineLevel="1">
      <c r="A75" s="98" t="str">
        <f t="shared" si="22"/>
        <v>B.3.1.1.5.S.3.1.1.2</v>
      </c>
      <c r="B75" s="139" t="s">
        <v>346</v>
      </c>
      <c r="C75" s="142" t="s">
        <v>1024</v>
      </c>
      <c r="D75" s="143" t="s">
        <v>90</v>
      </c>
      <c r="E75" s="107">
        <v>12</v>
      </c>
      <c r="F75" s="108"/>
      <c r="G75" s="108">
        <f t="shared" si="24"/>
        <v>0</v>
      </c>
    </row>
    <row r="76" spans="1:7" s="109" customFormat="1" ht="15" hidden="1" outlineLevel="1">
      <c r="A76" s="98" t="str">
        <f t="shared" si="22"/>
        <v>B.3.1.1.5.S.3.1.2</v>
      </c>
      <c r="B76" s="139" t="s">
        <v>381</v>
      </c>
      <c r="C76" s="145" t="s">
        <v>111</v>
      </c>
      <c r="D76" s="143"/>
      <c r="E76" s="107"/>
      <c r="F76" s="108"/>
      <c r="G76" s="108"/>
    </row>
    <row r="77" spans="1:7" s="109" customFormat="1" ht="15" hidden="1" outlineLevel="1">
      <c r="A77" s="98" t="str">
        <f t="shared" si="22"/>
        <v>B.3.1.1.5.S.3.1.2.1</v>
      </c>
      <c r="B77" s="139" t="s">
        <v>646</v>
      </c>
      <c r="C77" s="142" t="s">
        <v>690</v>
      </c>
      <c r="D77" s="143" t="s">
        <v>90</v>
      </c>
      <c r="E77" s="107">
        <v>8</v>
      </c>
      <c r="F77" s="108"/>
      <c r="G77" s="108">
        <f aca="true" t="shared" si="25" ref="G77:G78">E77*F77</f>
        <v>0</v>
      </c>
    </row>
    <row r="78" spans="1:7" s="109" customFormat="1" ht="15" hidden="1" outlineLevel="1">
      <c r="A78" s="98" t="str">
        <f t="shared" si="22"/>
        <v>B.3.1.1.5.S.3.1.2.2</v>
      </c>
      <c r="B78" s="139" t="s">
        <v>876</v>
      </c>
      <c r="C78" s="142" t="s">
        <v>1024</v>
      </c>
      <c r="D78" s="143" t="s">
        <v>90</v>
      </c>
      <c r="E78" s="107">
        <v>8</v>
      </c>
      <c r="F78" s="108"/>
      <c r="G78" s="108">
        <f t="shared" si="25"/>
        <v>0</v>
      </c>
    </row>
    <row r="79" spans="1:7" s="109" customFormat="1" ht="15" hidden="1" outlineLevel="1">
      <c r="A79" s="98" t="str">
        <f t="shared" si="22"/>
        <v>B.3.1.1.5.S.3.1.3</v>
      </c>
      <c r="B79" s="139" t="s">
        <v>647</v>
      </c>
      <c r="C79" s="145" t="s">
        <v>558</v>
      </c>
      <c r="D79" s="143"/>
      <c r="E79" s="107"/>
      <c r="F79" s="108"/>
      <c r="G79" s="108"/>
    </row>
    <row r="80" spans="1:7" s="109" customFormat="1" ht="15" hidden="1" outlineLevel="1">
      <c r="A80" s="98" t="str">
        <f t="shared" si="22"/>
        <v>B.3.1.1.5.S.3.1.3.1</v>
      </c>
      <c r="B80" s="139" t="s">
        <v>649</v>
      </c>
      <c r="C80" s="142" t="s">
        <v>690</v>
      </c>
      <c r="D80" s="143" t="s">
        <v>90</v>
      </c>
      <c r="E80" s="107">
        <v>5</v>
      </c>
      <c r="F80" s="108"/>
      <c r="G80" s="108">
        <f aca="true" t="shared" si="26" ref="G80:G81">E80*F80</f>
        <v>0</v>
      </c>
    </row>
    <row r="81" spans="1:7" s="109" customFormat="1" ht="15" hidden="1" outlineLevel="1">
      <c r="A81" s="98" t="str">
        <f t="shared" si="22"/>
        <v>B.3.1.1.5.S.3.1.3.2</v>
      </c>
      <c r="B81" s="139" t="s">
        <v>700</v>
      </c>
      <c r="C81" s="142" t="s">
        <v>1024</v>
      </c>
      <c r="D81" s="143" t="s">
        <v>90</v>
      </c>
      <c r="E81" s="107">
        <v>5</v>
      </c>
      <c r="F81" s="108"/>
      <c r="G81" s="108">
        <f t="shared" si="26"/>
        <v>0</v>
      </c>
    </row>
    <row r="82" spans="1:7" s="109" customFormat="1" ht="15" hidden="1" outlineLevel="1">
      <c r="A82" s="98" t="str">
        <f t="shared" si="22"/>
        <v>B.3.1.1.5.S.3.1.4</v>
      </c>
      <c r="B82" s="139" t="s">
        <v>651</v>
      </c>
      <c r="C82" s="145" t="s">
        <v>561</v>
      </c>
      <c r="D82" s="143"/>
      <c r="E82" s="107"/>
      <c r="F82" s="108"/>
      <c r="G82" s="108"/>
    </row>
    <row r="83" spans="1:7" s="109" customFormat="1" ht="15" hidden="1" outlineLevel="1">
      <c r="A83" s="98" t="str">
        <f t="shared" si="22"/>
        <v>B.3.1.1.5.S.3.1.4.1</v>
      </c>
      <c r="B83" s="139" t="s">
        <v>653</v>
      </c>
      <c r="C83" s="142" t="s">
        <v>690</v>
      </c>
      <c r="D83" s="143" t="s">
        <v>90</v>
      </c>
      <c r="E83" s="107">
        <v>1</v>
      </c>
      <c r="F83" s="108"/>
      <c r="G83" s="108">
        <f aca="true" t="shared" si="27" ref="G83:G84">E83*F83</f>
        <v>0</v>
      </c>
    </row>
    <row r="84" spans="1:7" s="109" customFormat="1" ht="15" hidden="1" outlineLevel="1">
      <c r="A84" s="98" t="str">
        <f t="shared" si="22"/>
        <v>B.3.1.1.5.S.3.1.4.2</v>
      </c>
      <c r="B84" s="139" t="s">
        <v>822</v>
      </c>
      <c r="C84" s="142" t="s">
        <v>1024</v>
      </c>
      <c r="D84" s="143" t="s">
        <v>90</v>
      </c>
      <c r="E84" s="107">
        <v>1</v>
      </c>
      <c r="F84" s="108"/>
      <c r="G84" s="108">
        <f t="shared" si="27"/>
        <v>0</v>
      </c>
    </row>
    <row r="85" spans="1:7" s="109" customFormat="1" ht="15" hidden="1" outlineLevel="1">
      <c r="A85" s="98" t="str">
        <f t="shared" si="22"/>
        <v>B.3.1.1.5.S.3.1.5</v>
      </c>
      <c r="B85" s="139" t="s">
        <v>654</v>
      </c>
      <c r="C85" s="145" t="s">
        <v>1032</v>
      </c>
      <c r="D85" s="143"/>
      <c r="E85" s="107"/>
      <c r="F85" s="108"/>
      <c r="G85" s="108"/>
    </row>
    <row r="86" spans="1:7" s="109" customFormat="1" ht="15" hidden="1" outlineLevel="1">
      <c r="A86" s="98" t="str">
        <f t="shared" si="22"/>
        <v>B.3.1.1.5.S.3.1.5.1</v>
      </c>
      <c r="B86" s="139" t="s">
        <v>656</v>
      </c>
      <c r="C86" s="142" t="s">
        <v>690</v>
      </c>
      <c r="D86" s="143" t="s">
        <v>90</v>
      </c>
      <c r="E86" s="107">
        <v>4</v>
      </c>
      <c r="F86" s="108"/>
      <c r="G86" s="108">
        <f aca="true" t="shared" si="28" ref="G86:G87">E86*F86</f>
        <v>0</v>
      </c>
    </row>
    <row r="87" spans="1:7" s="109" customFormat="1" ht="15" hidden="1" outlineLevel="1">
      <c r="A87" s="98" t="str">
        <f t="shared" si="22"/>
        <v>B.3.1.1.5.S.3.1.5.2</v>
      </c>
      <c r="B87" s="139" t="s">
        <v>657</v>
      </c>
      <c r="C87" s="142" t="s">
        <v>1024</v>
      </c>
      <c r="D87" s="143" t="s">
        <v>90</v>
      </c>
      <c r="E87" s="107">
        <v>4</v>
      </c>
      <c r="F87" s="108"/>
      <c r="G87" s="108">
        <f t="shared" si="28"/>
        <v>0</v>
      </c>
    </row>
    <row r="88" spans="1:7" s="109" customFormat="1" ht="89.25" hidden="1" outlineLevel="1">
      <c r="A88" s="98" t="str">
        <f t="shared" si="22"/>
        <v>B.3.1.1.5.S.4</v>
      </c>
      <c r="B88" s="139" t="s">
        <v>209</v>
      </c>
      <c r="C88" s="142" t="s">
        <v>2940</v>
      </c>
      <c r="D88" s="143"/>
      <c r="E88" s="107"/>
      <c r="F88" s="108"/>
      <c r="G88" s="108"/>
    </row>
    <row r="89" spans="1:7" s="109" customFormat="1" ht="15" hidden="1" outlineLevel="1">
      <c r="A89" s="98" t="str">
        <f t="shared" si="22"/>
        <v>B.3.1.1.5.S.4.1</v>
      </c>
      <c r="B89" s="139" t="s">
        <v>240</v>
      </c>
      <c r="C89" s="146" t="s">
        <v>105</v>
      </c>
      <c r="D89" s="143"/>
      <c r="E89" s="107"/>
      <c r="F89" s="108"/>
      <c r="G89" s="108"/>
    </row>
    <row r="90" spans="1:7" s="109" customFormat="1" ht="15" hidden="1" outlineLevel="1">
      <c r="A90" s="98" t="str">
        <f t="shared" si="22"/>
        <v>B.3.1.1.5.S.4.1.1</v>
      </c>
      <c r="B90" s="139" t="s">
        <v>241</v>
      </c>
      <c r="C90" s="145" t="s">
        <v>958</v>
      </c>
      <c r="D90" s="143"/>
      <c r="E90" s="107"/>
      <c r="F90" s="108"/>
      <c r="G90" s="108"/>
    </row>
    <row r="91" spans="1:7" s="109" customFormat="1" ht="15" hidden="1" outlineLevel="1">
      <c r="A91" s="98" t="str">
        <f t="shared" si="22"/>
        <v>B.3.1.1.5.S.4.1.1.1</v>
      </c>
      <c r="B91" s="139" t="s">
        <v>324</v>
      </c>
      <c r="C91" s="142" t="s">
        <v>744</v>
      </c>
      <c r="D91" s="143" t="s">
        <v>90</v>
      </c>
      <c r="E91" s="107">
        <v>12</v>
      </c>
      <c r="F91" s="108"/>
      <c r="G91" s="108">
        <f aca="true" t="shared" si="29" ref="G91:G94">E91*F91</f>
        <v>0</v>
      </c>
    </row>
    <row r="92" spans="1:7" s="109" customFormat="1" ht="15" hidden="1" outlineLevel="1">
      <c r="A92" s="98" t="str">
        <f t="shared" si="22"/>
        <v>B.3.1.1.5.S.4.1.1.2</v>
      </c>
      <c r="B92" s="139" t="s">
        <v>325</v>
      </c>
      <c r="C92" s="142" t="s">
        <v>108</v>
      </c>
      <c r="D92" s="143" t="s">
        <v>90</v>
      </c>
      <c r="E92" s="107">
        <v>2</v>
      </c>
      <c r="F92" s="108"/>
      <c r="G92" s="108">
        <f t="shared" si="29"/>
        <v>0</v>
      </c>
    </row>
    <row r="93" spans="1:7" s="109" customFormat="1" ht="15" hidden="1" outlineLevel="1">
      <c r="A93" s="98" t="str">
        <f t="shared" si="22"/>
        <v>B.3.1.1.5.S.4.1.1.3</v>
      </c>
      <c r="B93" s="139" t="s">
        <v>326</v>
      </c>
      <c r="C93" s="142" t="s">
        <v>690</v>
      </c>
      <c r="D93" s="143" t="s">
        <v>90</v>
      </c>
      <c r="E93" s="107">
        <v>12</v>
      </c>
      <c r="F93" s="108"/>
      <c r="G93" s="108">
        <f t="shared" si="29"/>
        <v>0</v>
      </c>
    </row>
    <row r="94" spans="1:7" s="109" customFormat="1" ht="15" hidden="1" outlineLevel="1">
      <c r="A94" s="98" t="str">
        <f t="shared" si="22"/>
        <v>B.3.1.1.5.S.4.1.1.4</v>
      </c>
      <c r="B94" s="139" t="s">
        <v>327</v>
      </c>
      <c r="C94" s="142" t="s">
        <v>1024</v>
      </c>
      <c r="D94" s="143" t="s">
        <v>90</v>
      </c>
      <c r="E94" s="107">
        <v>12</v>
      </c>
      <c r="F94" s="108"/>
      <c r="G94" s="108">
        <f t="shared" si="29"/>
        <v>0</v>
      </c>
    </row>
    <row r="95" spans="1:7" s="109" customFormat="1" ht="15" hidden="1" outlineLevel="1">
      <c r="A95" s="98" t="str">
        <f t="shared" si="22"/>
        <v>B.3.1.1.5.S.4.1.2</v>
      </c>
      <c r="B95" s="139" t="s">
        <v>242</v>
      </c>
      <c r="C95" s="145" t="s">
        <v>1189</v>
      </c>
      <c r="D95" s="143"/>
      <c r="E95" s="107"/>
      <c r="F95" s="108"/>
      <c r="G95" s="108"/>
    </row>
    <row r="96" spans="1:7" s="109" customFormat="1" ht="15" hidden="1" outlineLevel="1">
      <c r="A96" s="98" t="str">
        <f t="shared" si="22"/>
        <v>B.3.1.1.5.S.4.1.2.1</v>
      </c>
      <c r="B96" s="139" t="s">
        <v>360</v>
      </c>
      <c r="C96" s="142" t="s">
        <v>690</v>
      </c>
      <c r="D96" s="143" t="s">
        <v>90</v>
      </c>
      <c r="E96" s="107">
        <v>6</v>
      </c>
      <c r="F96" s="108"/>
      <c r="G96" s="108">
        <f aca="true" t="shared" si="30" ref="G96:G97">E96*F96</f>
        <v>0</v>
      </c>
    </row>
    <row r="97" spans="1:7" s="109" customFormat="1" ht="15" hidden="1" outlineLevel="1">
      <c r="A97" s="98" t="str">
        <f t="shared" si="22"/>
        <v>B.3.1.1.5.S.4.1.2.2</v>
      </c>
      <c r="B97" s="139" t="s">
        <v>768</v>
      </c>
      <c r="C97" s="142" t="s">
        <v>1024</v>
      </c>
      <c r="D97" s="143" t="s">
        <v>90</v>
      </c>
      <c r="E97" s="107">
        <v>6</v>
      </c>
      <c r="F97" s="108"/>
      <c r="G97" s="108">
        <f t="shared" si="30"/>
        <v>0</v>
      </c>
    </row>
    <row r="98" spans="1:7" s="109" customFormat="1" ht="15" hidden="1" outlineLevel="1">
      <c r="A98" s="98" t="str">
        <f t="shared" si="22"/>
        <v>B.3.1.1.5.S.4.1.3</v>
      </c>
      <c r="B98" s="139" t="s">
        <v>356</v>
      </c>
      <c r="C98" s="145" t="s">
        <v>1190</v>
      </c>
      <c r="D98" s="143"/>
      <c r="E98" s="107"/>
      <c r="F98" s="108"/>
      <c r="G98" s="108"/>
    </row>
    <row r="99" spans="1:7" s="109" customFormat="1" ht="15" hidden="1" outlineLevel="1">
      <c r="A99" s="98" t="str">
        <f t="shared" si="22"/>
        <v>B.3.1.1.5.S.4.1.3.1</v>
      </c>
      <c r="B99" s="139" t="s">
        <v>361</v>
      </c>
      <c r="C99" s="142" t="s">
        <v>108</v>
      </c>
      <c r="D99" s="143" t="s">
        <v>90</v>
      </c>
      <c r="E99" s="107">
        <v>2</v>
      </c>
      <c r="F99" s="108"/>
      <c r="G99" s="108">
        <f aca="true" t="shared" si="31" ref="G99">E99*F99</f>
        <v>0</v>
      </c>
    </row>
    <row r="100" spans="1:7" s="109" customFormat="1" ht="89.25" hidden="1" outlineLevel="1">
      <c r="A100" s="98" t="str">
        <f t="shared" si="22"/>
        <v>B.3.1.1.5.S.5</v>
      </c>
      <c r="B100" s="139" t="s">
        <v>213</v>
      </c>
      <c r="C100" s="142" t="s">
        <v>2918</v>
      </c>
      <c r="D100" s="143"/>
      <c r="E100" s="107"/>
      <c r="F100" s="108"/>
      <c r="G100" s="108"/>
    </row>
    <row r="101" spans="1:7" s="109" customFormat="1" ht="15" hidden="1" outlineLevel="1">
      <c r="A101" s="98" t="str">
        <f t="shared" si="22"/>
        <v>B.3.1.1.5.S.5.1</v>
      </c>
      <c r="B101" s="139" t="s">
        <v>315</v>
      </c>
      <c r="C101" s="146" t="s">
        <v>105</v>
      </c>
      <c r="D101" s="143"/>
      <c r="E101" s="107"/>
      <c r="F101" s="108"/>
      <c r="G101" s="108"/>
    </row>
    <row r="102" spans="1:7" s="109" customFormat="1" ht="15" hidden="1" outlineLevel="1">
      <c r="A102" s="98" t="str">
        <f t="shared" si="22"/>
        <v>B.3.1.1.5.S.5.1.1</v>
      </c>
      <c r="B102" s="139" t="s">
        <v>330</v>
      </c>
      <c r="C102" s="145" t="s">
        <v>123</v>
      </c>
      <c r="D102" s="143"/>
      <c r="E102" s="107"/>
      <c r="F102" s="108"/>
      <c r="G102" s="108"/>
    </row>
    <row r="103" spans="1:7" s="109" customFormat="1" ht="15" hidden="1" outlineLevel="1">
      <c r="A103" s="98" t="str">
        <f t="shared" si="22"/>
        <v>B.3.1.1.5.S.5.1.1.1</v>
      </c>
      <c r="B103" s="139" t="s">
        <v>1097</v>
      </c>
      <c r="C103" s="142" t="s">
        <v>875</v>
      </c>
      <c r="D103" s="143" t="s">
        <v>90</v>
      </c>
      <c r="E103" s="107">
        <v>14</v>
      </c>
      <c r="F103" s="108"/>
      <c r="G103" s="108">
        <f aca="true" t="shared" si="32" ref="G103:G106">E103*F103</f>
        <v>0</v>
      </c>
    </row>
    <row r="104" spans="1:7" s="109" customFormat="1" ht="15" hidden="1" outlineLevel="1">
      <c r="A104" s="98" t="str">
        <f t="shared" si="22"/>
        <v>B.3.1.1.5.S.5.1.1.2</v>
      </c>
      <c r="B104" s="139" t="s">
        <v>1191</v>
      </c>
      <c r="C104" s="142" t="s">
        <v>1192</v>
      </c>
      <c r="D104" s="143" t="s">
        <v>90</v>
      </c>
      <c r="E104" s="107">
        <v>1</v>
      </c>
      <c r="F104" s="108"/>
      <c r="G104" s="108">
        <f t="shared" si="32"/>
        <v>0</v>
      </c>
    </row>
    <row r="105" spans="1:7" s="109" customFormat="1" ht="15" hidden="1" outlineLevel="1">
      <c r="A105" s="98" t="str">
        <f t="shared" si="22"/>
        <v>B.3.1.1.5.S.5.1.1.3</v>
      </c>
      <c r="B105" s="139" t="s">
        <v>1193</v>
      </c>
      <c r="C105" s="142" t="s">
        <v>1039</v>
      </c>
      <c r="D105" s="143" t="s">
        <v>90</v>
      </c>
      <c r="E105" s="107">
        <v>14</v>
      </c>
      <c r="F105" s="108"/>
      <c r="G105" s="108">
        <f t="shared" si="32"/>
        <v>0</v>
      </c>
    </row>
    <row r="106" spans="1:7" s="109" customFormat="1" ht="15" hidden="1" outlineLevel="1">
      <c r="A106" s="98" t="str">
        <f t="shared" si="22"/>
        <v>B.3.1.1.5.S.5.1.1.4</v>
      </c>
      <c r="B106" s="139" t="s">
        <v>1194</v>
      </c>
      <c r="C106" s="142" t="s">
        <v>1195</v>
      </c>
      <c r="D106" s="143" t="s">
        <v>90</v>
      </c>
      <c r="E106" s="107">
        <v>1</v>
      </c>
      <c r="F106" s="108"/>
      <c r="G106" s="108">
        <f t="shared" si="32"/>
        <v>0</v>
      </c>
    </row>
    <row r="107" spans="1:7" s="109" customFormat="1" ht="15" hidden="1" outlineLevel="1">
      <c r="A107" s="98" t="str">
        <f t="shared" si="22"/>
        <v>B.3.1.1.5.S.5.1.2</v>
      </c>
      <c r="B107" s="139" t="s">
        <v>331</v>
      </c>
      <c r="C107" s="145" t="s">
        <v>138</v>
      </c>
      <c r="D107" s="143"/>
      <c r="E107" s="107"/>
      <c r="F107" s="108"/>
      <c r="G107" s="108"/>
    </row>
    <row r="108" spans="1:7" s="109" customFormat="1" ht="15" hidden="1" outlineLevel="1">
      <c r="A108" s="98" t="str">
        <f t="shared" si="22"/>
        <v>B.3.1.1.5.S.5.1.2.1</v>
      </c>
      <c r="B108" s="139" t="s">
        <v>1098</v>
      </c>
      <c r="C108" s="142" t="s">
        <v>690</v>
      </c>
      <c r="D108" s="143" t="s">
        <v>90</v>
      </c>
      <c r="E108" s="107">
        <v>8</v>
      </c>
      <c r="F108" s="108"/>
      <c r="G108" s="108">
        <f aca="true" t="shared" si="33" ref="G108:G109">E108*F108</f>
        <v>0</v>
      </c>
    </row>
    <row r="109" spans="1:7" s="109" customFormat="1" ht="15" hidden="1" outlineLevel="1">
      <c r="A109" s="98" t="str">
        <f t="shared" si="22"/>
        <v>B.3.1.1.5.S.5.1.2.2</v>
      </c>
      <c r="B109" s="139" t="s">
        <v>1196</v>
      </c>
      <c r="C109" s="142" t="s">
        <v>1024</v>
      </c>
      <c r="D109" s="143" t="s">
        <v>90</v>
      </c>
      <c r="E109" s="107">
        <v>8</v>
      </c>
      <c r="F109" s="108"/>
      <c r="G109" s="108">
        <f t="shared" si="33"/>
        <v>0</v>
      </c>
    </row>
    <row r="110" spans="1:7" s="109" customFormat="1" ht="15" hidden="1" outlineLevel="1">
      <c r="A110" s="98" t="str">
        <f t="shared" si="22"/>
        <v>B.3.1.1.5.S.5.1.3</v>
      </c>
      <c r="B110" s="139" t="s">
        <v>975</v>
      </c>
      <c r="C110" s="145" t="s">
        <v>738</v>
      </c>
      <c r="D110" s="143"/>
      <c r="E110" s="107"/>
      <c r="F110" s="108"/>
      <c r="G110" s="108"/>
    </row>
    <row r="111" spans="1:7" s="109" customFormat="1" ht="15" hidden="1" outlineLevel="1">
      <c r="A111" s="98" t="str">
        <f t="shared" si="22"/>
        <v>B.3.1.1.5.S.5.1.3.1</v>
      </c>
      <c r="B111" s="139" t="s">
        <v>1099</v>
      </c>
      <c r="C111" s="142" t="s">
        <v>690</v>
      </c>
      <c r="D111" s="143" t="s">
        <v>90</v>
      </c>
      <c r="E111" s="107">
        <v>8</v>
      </c>
      <c r="F111" s="108"/>
      <c r="G111" s="108">
        <f aca="true" t="shared" si="34" ref="G111:G112">E111*F111</f>
        <v>0</v>
      </c>
    </row>
    <row r="112" spans="1:7" s="109" customFormat="1" ht="15" hidden="1" outlineLevel="1">
      <c r="A112" s="98" t="str">
        <f t="shared" si="22"/>
        <v>B.3.1.1.5.S.5.1.3.2</v>
      </c>
      <c r="B112" s="139" t="s">
        <v>1197</v>
      </c>
      <c r="C112" s="142" t="s">
        <v>1024</v>
      </c>
      <c r="D112" s="143" t="s">
        <v>90</v>
      </c>
      <c r="E112" s="107">
        <v>8</v>
      </c>
      <c r="F112" s="108"/>
      <c r="G112" s="108">
        <f t="shared" si="34"/>
        <v>0</v>
      </c>
    </row>
    <row r="113" spans="1:7" s="109" customFormat="1" ht="15" hidden="1" outlineLevel="1">
      <c r="A113" s="98" t="str">
        <f t="shared" si="22"/>
        <v>B.3.1.1.5.S.5.1.4</v>
      </c>
      <c r="B113" s="139" t="s">
        <v>977</v>
      </c>
      <c r="C113" s="145" t="s">
        <v>140</v>
      </c>
      <c r="D113" s="143"/>
      <c r="E113" s="107"/>
      <c r="F113" s="108"/>
      <c r="G113" s="108"/>
    </row>
    <row r="114" spans="1:7" s="109" customFormat="1" ht="15" hidden="1" outlineLevel="1">
      <c r="A114" s="98" t="str">
        <f t="shared" si="22"/>
        <v>B.3.1.1.5.S.5.1.4.1</v>
      </c>
      <c r="B114" s="139" t="s">
        <v>1198</v>
      </c>
      <c r="C114" s="142" t="s">
        <v>719</v>
      </c>
      <c r="D114" s="143" t="s">
        <v>90</v>
      </c>
      <c r="E114" s="107">
        <v>1</v>
      </c>
      <c r="F114" s="108"/>
      <c r="G114" s="108">
        <f aca="true" t="shared" si="35" ref="G114:G116">E114*F114</f>
        <v>0</v>
      </c>
    </row>
    <row r="115" spans="1:7" s="109" customFormat="1" ht="15" hidden="1" outlineLevel="1">
      <c r="A115" s="98" t="str">
        <f t="shared" si="22"/>
        <v>B.3.1.1.5.S.5.1.4.2</v>
      </c>
      <c r="B115" s="139" t="s">
        <v>1199</v>
      </c>
      <c r="C115" s="142" t="s">
        <v>704</v>
      </c>
      <c r="D115" s="143" t="s">
        <v>90</v>
      </c>
      <c r="E115" s="107">
        <v>6</v>
      </c>
      <c r="F115" s="108"/>
      <c r="G115" s="108">
        <f t="shared" si="35"/>
        <v>0</v>
      </c>
    </row>
    <row r="116" spans="1:7" s="109" customFormat="1" ht="15" hidden="1" outlineLevel="1">
      <c r="A116" s="98" t="str">
        <f t="shared" si="22"/>
        <v>B.3.1.1.5.S.5.1.4.3</v>
      </c>
      <c r="B116" s="139" t="s">
        <v>1200</v>
      </c>
      <c r="C116" s="142" t="s">
        <v>1041</v>
      </c>
      <c r="D116" s="143" t="s">
        <v>90</v>
      </c>
      <c r="E116" s="107">
        <v>7</v>
      </c>
      <c r="F116" s="108"/>
      <c r="G116" s="108">
        <f t="shared" si="35"/>
        <v>0</v>
      </c>
    </row>
    <row r="117" spans="1:7" s="109" customFormat="1" ht="15" hidden="1" outlineLevel="1">
      <c r="A117" s="98" t="str">
        <f t="shared" si="22"/>
        <v>B.3.1.1.5.S.5.1.5</v>
      </c>
      <c r="B117" s="139" t="s">
        <v>979</v>
      </c>
      <c r="C117" s="145" t="s">
        <v>141</v>
      </c>
      <c r="D117" s="143"/>
      <c r="E117" s="107"/>
      <c r="F117" s="108"/>
      <c r="G117" s="108"/>
    </row>
    <row r="118" spans="1:7" s="109" customFormat="1" ht="15" hidden="1" outlineLevel="1">
      <c r="A118" s="98" t="str">
        <f t="shared" si="22"/>
        <v>B.3.1.1.5.S.5.1.5.1</v>
      </c>
      <c r="B118" s="139" t="s">
        <v>1201</v>
      </c>
      <c r="C118" s="142" t="s">
        <v>1042</v>
      </c>
      <c r="D118" s="143" t="s">
        <v>90</v>
      </c>
      <c r="E118" s="107">
        <v>6</v>
      </c>
      <c r="F118" s="108"/>
      <c r="G118" s="108">
        <f aca="true" t="shared" si="36" ref="G118">E118*F118</f>
        <v>0</v>
      </c>
    </row>
    <row r="119" spans="1:7" s="109" customFormat="1" ht="15" hidden="1" outlineLevel="1">
      <c r="A119" s="98" t="str">
        <f t="shared" si="22"/>
        <v>B.3.1.1.5.S.5.1.6</v>
      </c>
      <c r="B119" s="139" t="s">
        <v>1202</v>
      </c>
      <c r="C119" s="145" t="s">
        <v>1203</v>
      </c>
      <c r="D119" s="143"/>
      <c r="E119" s="107"/>
      <c r="F119" s="108"/>
      <c r="G119" s="108"/>
    </row>
    <row r="120" spans="1:7" s="109" customFormat="1" ht="15" hidden="1" outlineLevel="1">
      <c r="A120" s="98" t="str">
        <f t="shared" si="22"/>
        <v>B.3.1.1.5.S.5.1.6.1</v>
      </c>
      <c r="B120" s="139" t="s">
        <v>1204</v>
      </c>
      <c r="C120" s="142" t="s">
        <v>690</v>
      </c>
      <c r="D120" s="143" t="s">
        <v>90</v>
      </c>
      <c r="E120" s="107">
        <v>7</v>
      </c>
      <c r="F120" s="108"/>
      <c r="G120" s="108">
        <f aca="true" t="shared" si="37" ref="G120:G121">E120*F120</f>
        <v>0</v>
      </c>
    </row>
    <row r="121" spans="1:7" s="109" customFormat="1" ht="15" hidden="1" outlineLevel="1">
      <c r="A121" s="98" t="str">
        <f t="shared" si="22"/>
        <v>B.3.1.1.5.S.5.1.6.2</v>
      </c>
      <c r="B121" s="139" t="s">
        <v>1205</v>
      </c>
      <c r="C121" s="142" t="s">
        <v>1024</v>
      </c>
      <c r="D121" s="143" t="s">
        <v>90</v>
      </c>
      <c r="E121" s="107">
        <v>7</v>
      </c>
      <c r="F121" s="108"/>
      <c r="G121" s="108">
        <f t="shared" si="37"/>
        <v>0</v>
      </c>
    </row>
    <row r="122" spans="1:7" s="109" customFormat="1" ht="140.25" hidden="1" outlineLevel="1">
      <c r="A122" s="98" t="str">
        <f t="shared" si="22"/>
        <v>B.3.1.1.5.S.6</v>
      </c>
      <c r="B122" s="139" t="s">
        <v>214</v>
      </c>
      <c r="C122" s="115" t="s">
        <v>3461</v>
      </c>
      <c r="D122" s="128"/>
      <c r="E122" s="107"/>
      <c r="F122" s="108"/>
      <c r="G122" s="108"/>
    </row>
    <row r="123" spans="1:7" s="109" customFormat="1" ht="15" hidden="1" outlineLevel="1">
      <c r="A123" s="98" t="str">
        <f t="shared" si="22"/>
        <v>B.3.1.1.5.S.6.1</v>
      </c>
      <c r="B123" s="139" t="s">
        <v>319</v>
      </c>
      <c r="C123" s="115" t="s">
        <v>160</v>
      </c>
      <c r="D123" s="153" t="s">
        <v>90</v>
      </c>
      <c r="E123" s="107">
        <v>7</v>
      </c>
      <c r="F123" s="108"/>
      <c r="G123" s="108">
        <f aca="true" t="shared" si="38" ref="G123">E123*F123</f>
        <v>0</v>
      </c>
    </row>
    <row r="124" spans="1:7" s="109" customFormat="1" ht="51" hidden="1" outlineLevel="1">
      <c r="A124" s="98" t="str">
        <f t="shared" si="22"/>
        <v>B.3.1.1.5.S.7</v>
      </c>
      <c r="B124" s="139" t="s">
        <v>215</v>
      </c>
      <c r="C124" s="255" t="s">
        <v>2945</v>
      </c>
      <c r="D124" s="143"/>
      <c r="E124" s="107"/>
      <c r="F124" s="108"/>
      <c r="G124" s="108"/>
    </row>
    <row r="125" spans="1:7" s="109" customFormat="1" ht="15" hidden="1" outlineLevel="1">
      <c r="A125" s="98" t="str">
        <f t="shared" si="22"/>
        <v>B.3.1.1.5.S.7.1</v>
      </c>
      <c r="B125" s="139" t="s">
        <v>364</v>
      </c>
      <c r="C125" s="146" t="s">
        <v>105</v>
      </c>
      <c r="D125" s="143"/>
      <c r="E125" s="107"/>
      <c r="F125" s="108"/>
      <c r="G125" s="108"/>
    </row>
    <row r="126" spans="1:7" s="109" customFormat="1" ht="15" hidden="1" outlineLevel="1">
      <c r="A126" s="98" t="str">
        <f t="shared" si="22"/>
        <v>B.3.1.1.5.S.7.1.1</v>
      </c>
      <c r="B126" s="139" t="s">
        <v>552</v>
      </c>
      <c r="C126" s="256" t="s">
        <v>1110</v>
      </c>
      <c r="D126" s="143"/>
      <c r="E126" s="107"/>
      <c r="F126" s="108"/>
      <c r="G126" s="108"/>
    </row>
    <row r="127" spans="1:7" s="109" customFormat="1" ht="15" hidden="1" outlineLevel="1">
      <c r="A127" s="98" t="str">
        <f t="shared" si="22"/>
        <v>B.3.1.1.5.S.7.1.1.1</v>
      </c>
      <c r="B127" s="139" t="s">
        <v>553</v>
      </c>
      <c r="C127" s="255" t="s">
        <v>1206</v>
      </c>
      <c r="D127" s="143" t="s">
        <v>90</v>
      </c>
      <c r="E127" s="107">
        <v>12</v>
      </c>
      <c r="F127" s="108"/>
      <c r="G127" s="108">
        <f aca="true" t="shared" si="39" ref="G127">E127*F127</f>
        <v>0</v>
      </c>
    </row>
    <row r="128" spans="1:7" s="109" customFormat="1" ht="15" hidden="1" outlineLevel="1">
      <c r="A128" s="98" t="str">
        <f t="shared" si="22"/>
        <v>B.3.1.1.5.S.7.1.2</v>
      </c>
      <c r="B128" s="139" t="s">
        <v>555</v>
      </c>
      <c r="C128" s="256" t="s">
        <v>1113</v>
      </c>
      <c r="D128" s="143"/>
      <c r="E128" s="107"/>
      <c r="F128" s="108"/>
      <c r="G128" s="108"/>
    </row>
    <row r="129" spans="1:7" s="109" customFormat="1" ht="15" hidden="1" outlineLevel="1">
      <c r="A129" s="98" t="str">
        <f t="shared" si="22"/>
        <v>B.3.1.1.5.S.7.1.2.1</v>
      </c>
      <c r="B129" s="139" t="s">
        <v>556</v>
      </c>
      <c r="C129" s="255" t="s">
        <v>1206</v>
      </c>
      <c r="D129" s="143" t="s">
        <v>90</v>
      </c>
      <c r="E129" s="107">
        <v>12</v>
      </c>
      <c r="F129" s="108"/>
      <c r="G129" s="108">
        <f aca="true" t="shared" si="40" ref="G129">E129*F129</f>
        <v>0</v>
      </c>
    </row>
    <row r="130" spans="1:7" s="109" customFormat="1" ht="15" hidden="1" outlineLevel="1">
      <c r="A130" s="98" t="str">
        <f aca="true" t="shared" si="41" ref="A130:A131">""&amp;$B$65&amp;"."&amp;B130&amp;""</f>
        <v>B.3.1.1.5.S.7.1.3</v>
      </c>
      <c r="B130" s="139" t="s">
        <v>557</v>
      </c>
      <c r="C130" s="256" t="s">
        <v>1207</v>
      </c>
      <c r="D130" s="143"/>
      <c r="E130" s="107"/>
      <c r="F130" s="108"/>
      <c r="G130" s="108"/>
    </row>
    <row r="131" spans="1:7" s="109" customFormat="1" ht="15" hidden="1" outlineLevel="1">
      <c r="A131" s="98" t="str">
        <f t="shared" si="41"/>
        <v>B.3.1.1.5.S.7.1.3.1</v>
      </c>
      <c r="B131" s="139" t="s">
        <v>559</v>
      </c>
      <c r="C131" s="255" t="s">
        <v>1206</v>
      </c>
      <c r="D131" s="143" t="s">
        <v>90</v>
      </c>
      <c r="E131" s="107">
        <v>12</v>
      </c>
      <c r="F131" s="108"/>
      <c r="G131" s="108">
        <f aca="true" t="shared" si="42" ref="G131">E131*F131</f>
        <v>0</v>
      </c>
    </row>
    <row r="132" spans="1:7" s="97" customFormat="1" ht="15" collapsed="1">
      <c r="A132" s="90" t="str">
        <f aca="true" t="shared" si="43" ref="A132">B132</f>
        <v>B.3.1.1.6</v>
      </c>
      <c r="B132" s="91" t="s">
        <v>1208</v>
      </c>
      <c r="C132" s="165" t="s">
        <v>117</v>
      </c>
      <c r="D132" s="166"/>
      <c r="E132" s="94"/>
      <c r="F132" s="95"/>
      <c r="G132" s="96"/>
    </row>
    <row r="133" spans="1:7" s="109" customFormat="1" ht="165.75" hidden="1" outlineLevel="1">
      <c r="A133" s="98" t="str">
        <f aca="true" t="shared" si="44" ref="A133:A143">""&amp;$B$132&amp;"."&amp;B133&amp;""</f>
        <v>B.3.1.1.6.S.1</v>
      </c>
      <c r="B133" s="139" t="s">
        <v>206</v>
      </c>
      <c r="C133" s="142" t="s">
        <v>3202</v>
      </c>
      <c r="D133" s="123"/>
      <c r="E133" s="107"/>
      <c r="F133" s="108"/>
      <c r="G133" s="108"/>
    </row>
    <row r="134" spans="1:7" s="109" customFormat="1" ht="15" hidden="1" outlineLevel="1">
      <c r="A134" s="98" t="str">
        <f t="shared" si="44"/>
        <v>B.3.1.1.6.S.1.1</v>
      </c>
      <c r="B134" s="139" t="s">
        <v>226</v>
      </c>
      <c r="C134" s="144" t="s">
        <v>105</v>
      </c>
      <c r="D134" s="143"/>
      <c r="E134" s="107"/>
      <c r="F134" s="108"/>
      <c r="G134" s="108"/>
    </row>
    <row r="135" spans="1:7" s="109" customFormat="1" ht="15" hidden="1" outlineLevel="1">
      <c r="A135" s="98" t="str">
        <f t="shared" si="44"/>
        <v>B.3.1.1.6.S.1.1.1</v>
      </c>
      <c r="B135" s="139" t="s">
        <v>237</v>
      </c>
      <c r="C135" s="142" t="s">
        <v>339</v>
      </c>
      <c r="D135" s="143" t="s">
        <v>22</v>
      </c>
      <c r="E135" s="107">
        <v>1450</v>
      </c>
      <c r="F135" s="108"/>
      <c r="G135" s="108">
        <f aca="true" t="shared" si="45" ref="G135:G136">E135*F135</f>
        <v>0</v>
      </c>
    </row>
    <row r="136" spans="1:7" s="109" customFormat="1" ht="15" hidden="1" outlineLevel="1">
      <c r="A136" s="98" t="str">
        <f t="shared" si="44"/>
        <v>B.3.1.1.6.S.1.1.2</v>
      </c>
      <c r="B136" s="139" t="s">
        <v>238</v>
      </c>
      <c r="C136" s="142" t="s">
        <v>1022</v>
      </c>
      <c r="D136" s="143" t="s">
        <v>22</v>
      </c>
      <c r="E136" s="107">
        <v>1450</v>
      </c>
      <c r="F136" s="108"/>
      <c r="G136" s="108">
        <f t="shared" si="45"/>
        <v>0</v>
      </c>
    </row>
    <row r="137" spans="1:7" s="109" customFormat="1" ht="76.5" hidden="1" outlineLevel="1">
      <c r="A137" s="98" t="str">
        <f t="shared" si="44"/>
        <v>B.3.1.1.6.S.2</v>
      </c>
      <c r="B137" s="139" t="s">
        <v>207</v>
      </c>
      <c r="C137" s="142" t="s">
        <v>3203</v>
      </c>
      <c r="D137" s="143"/>
      <c r="E137" s="107"/>
      <c r="F137" s="108"/>
      <c r="G137" s="108"/>
    </row>
    <row r="138" spans="1:7" s="109" customFormat="1" ht="15" hidden="1" outlineLevel="1">
      <c r="A138" s="98" t="str">
        <f t="shared" si="44"/>
        <v>B.3.1.1.6.S.2.1</v>
      </c>
      <c r="B138" s="139" t="s">
        <v>228</v>
      </c>
      <c r="C138" s="112" t="s">
        <v>2834</v>
      </c>
      <c r="D138" s="113" t="s">
        <v>90</v>
      </c>
      <c r="E138" s="107">
        <v>120</v>
      </c>
      <c r="F138" s="108"/>
      <c r="G138" s="108">
        <f aca="true" t="shared" si="46" ref="G138">E138*F138</f>
        <v>0</v>
      </c>
    </row>
    <row r="139" spans="1:7" s="109" customFormat="1" ht="63.75" hidden="1" outlineLevel="1">
      <c r="A139" s="98" t="str">
        <f t="shared" si="44"/>
        <v>B.3.1.1.6.S.3</v>
      </c>
      <c r="B139" s="139" t="s">
        <v>208</v>
      </c>
      <c r="C139" s="142" t="s">
        <v>3204</v>
      </c>
      <c r="D139" s="143"/>
      <c r="E139" s="107"/>
      <c r="F139" s="108"/>
      <c r="G139" s="108"/>
    </row>
    <row r="140" spans="1:7" s="109" customFormat="1" ht="15" hidden="1" outlineLevel="1">
      <c r="A140" s="98" t="str">
        <f t="shared" si="44"/>
        <v>B.3.1.1.6.S.3.1</v>
      </c>
      <c r="B140" s="139" t="s">
        <v>244</v>
      </c>
      <c r="C140" s="112" t="s">
        <v>2834</v>
      </c>
      <c r="D140" s="113" t="s">
        <v>90</v>
      </c>
      <c r="E140" s="107">
        <v>16</v>
      </c>
      <c r="F140" s="108"/>
      <c r="G140" s="108">
        <f aca="true" t="shared" si="47" ref="G140">E140*F140</f>
        <v>0</v>
      </c>
    </row>
    <row r="141" spans="1:7" s="109" customFormat="1" ht="63.75" hidden="1" outlineLevel="1">
      <c r="A141" s="98" t="str">
        <f t="shared" si="44"/>
        <v>B.3.1.1.6.S.4</v>
      </c>
      <c r="B141" s="139" t="s">
        <v>209</v>
      </c>
      <c r="C141" s="168" t="s">
        <v>405</v>
      </c>
      <c r="D141" s="143"/>
      <c r="E141" s="107"/>
      <c r="F141" s="108"/>
      <c r="G141" s="108"/>
    </row>
    <row r="142" spans="1:7" s="109" customFormat="1" ht="15" hidden="1" outlineLevel="1">
      <c r="A142" s="98" t="str">
        <f t="shared" si="44"/>
        <v>B.3.1.1.6.S.4.1</v>
      </c>
      <c r="B142" s="139" t="s">
        <v>240</v>
      </c>
      <c r="C142" s="112" t="s">
        <v>125</v>
      </c>
      <c r="D142" s="113" t="s">
        <v>90</v>
      </c>
      <c r="E142" s="107">
        <v>34</v>
      </c>
      <c r="F142" s="108"/>
      <c r="G142" s="108">
        <f aca="true" t="shared" si="48" ref="G142:G143">E142*F142</f>
        <v>0</v>
      </c>
    </row>
    <row r="143" spans="1:7" s="109" customFormat="1" ht="15" hidden="1" outlineLevel="1">
      <c r="A143" s="98" t="str">
        <f t="shared" si="44"/>
        <v>B.3.1.1.6.S.4.2</v>
      </c>
      <c r="B143" s="139" t="s">
        <v>260</v>
      </c>
      <c r="C143" s="112" t="s">
        <v>2834</v>
      </c>
      <c r="D143" s="113" t="s">
        <v>90</v>
      </c>
      <c r="E143" s="107">
        <v>98</v>
      </c>
      <c r="F143" s="108"/>
      <c r="G143" s="108">
        <f t="shared" si="48"/>
        <v>0</v>
      </c>
    </row>
    <row r="144" spans="1:7" s="97" customFormat="1" ht="15" collapsed="1">
      <c r="A144" s="90" t="str">
        <f aca="true" t="shared" si="49" ref="A144">B144</f>
        <v>B.3.1.1.7</v>
      </c>
      <c r="B144" s="91" t="s">
        <v>1209</v>
      </c>
      <c r="C144" s="169" t="s">
        <v>119</v>
      </c>
      <c r="D144" s="170"/>
      <c r="E144" s="94"/>
      <c r="F144" s="95"/>
      <c r="G144" s="96"/>
    </row>
    <row r="145" spans="1:7" s="109" customFormat="1" ht="153" hidden="1" outlineLevel="1">
      <c r="A145" s="98" t="str">
        <f aca="true" t="shared" si="50" ref="A145:A147">""&amp;$B$144&amp;"."&amp;B145&amp;""</f>
        <v>B.3.1.1.7.S.1</v>
      </c>
      <c r="B145" s="139" t="s">
        <v>206</v>
      </c>
      <c r="C145" s="142" t="s">
        <v>235</v>
      </c>
      <c r="D145" s="143"/>
      <c r="E145" s="107"/>
      <c r="F145" s="108"/>
      <c r="G145" s="108"/>
    </row>
    <row r="146" spans="1:7" s="109" customFormat="1" ht="15" hidden="1" outlineLevel="1">
      <c r="A146" s="98" t="str">
        <f t="shared" si="50"/>
        <v>B.3.1.1.7.S.1.1</v>
      </c>
      <c r="B146" s="139" t="s">
        <v>226</v>
      </c>
      <c r="C146" s="141" t="s">
        <v>1059</v>
      </c>
      <c r="D146" s="171" t="s">
        <v>22</v>
      </c>
      <c r="E146" s="172">
        <v>1450</v>
      </c>
      <c r="F146" s="108"/>
      <c r="G146" s="108">
        <f aca="true" t="shared" si="51" ref="G146:G147">E146*F146</f>
        <v>0</v>
      </c>
    </row>
    <row r="147" spans="1:7" s="109" customFormat="1" ht="15" hidden="1" outlineLevel="1">
      <c r="A147" s="98" t="str">
        <f t="shared" si="50"/>
        <v>B.3.1.1.7.S.1.2</v>
      </c>
      <c r="B147" s="139" t="s">
        <v>227</v>
      </c>
      <c r="C147" s="141" t="s">
        <v>267</v>
      </c>
      <c r="D147" s="171" t="s">
        <v>22</v>
      </c>
      <c r="E147" s="172">
        <v>1450</v>
      </c>
      <c r="F147" s="108"/>
      <c r="G147" s="108">
        <f t="shared" si="51"/>
        <v>0</v>
      </c>
    </row>
    <row r="148" spans="1:7" s="97" customFormat="1" ht="15" collapsed="1">
      <c r="A148" s="90" t="str">
        <f aca="true" t="shared" si="52" ref="A148">B148</f>
        <v>B.3.1.1.8</v>
      </c>
      <c r="B148" s="91" t="s">
        <v>1210</v>
      </c>
      <c r="C148" s="92" t="s">
        <v>21</v>
      </c>
      <c r="D148" s="93"/>
      <c r="E148" s="94"/>
      <c r="F148" s="95"/>
      <c r="G148" s="96"/>
    </row>
    <row r="149" spans="1:7" s="104" customFormat="1" ht="15" hidden="1" outlineLevel="1">
      <c r="A149" s="98" t="str">
        <f>""&amp;$B$148&amp;"."&amp;B149&amp;""</f>
        <v>B.3.1.1.8.S.1</v>
      </c>
      <c r="B149" s="139" t="s">
        <v>206</v>
      </c>
      <c r="C149" s="100" t="s">
        <v>210</v>
      </c>
      <c r="D149" s="101"/>
      <c r="E149" s="102"/>
      <c r="F149" s="103"/>
      <c r="G149" s="103"/>
    </row>
    <row r="150" spans="1:7" s="109" customFormat="1" ht="127.5" hidden="1" outlineLevel="1">
      <c r="A150" s="98" t="str">
        <f aca="true" t="shared" si="53" ref="A150:A170">""&amp;$B$148&amp;"."&amp;B150&amp;""</f>
        <v>B.3.1.1.8.S.2</v>
      </c>
      <c r="B150" s="139" t="s">
        <v>207</v>
      </c>
      <c r="C150" s="105" t="s">
        <v>3490</v>
      </c>
      <c r="D150" s="114"/>
      <c r="E150" s="107"/>
      <c r="F150" s="108"/>
      <c r="G150" s="108"/>
    </row>
    <row r="151" spans="1:7" s="109" customFormat="1" ht="15" hidden="1" outlineLevel="1">
      <c r="A151" s="98" t="str">
        <f t="shared" si="53"/>
        <v>B.3.1.1.8.S.2.1</v>
      </c>
      <c r="B151" s="139" t="s">
        <v>228</v>
      </c>
      <c r="C151" s="105" t="s">
        <v>413</v>
      </c>
      <c r="D151" s="177" t="s">
        <v>90</v>
      </c>
      <c r="E151" s="107">
        <v>7</v>
      </c>
      <c r="F151" s="178"/>
      <c r="G151" s="108">
        <f aca="true" t="shared" si="54" ref="G151:G170">E151*F151</f>
        <v>0</v>
      </c>
    </row>
    <row r="152" spans="1:7" s="109" customFormat="1" ht="15" hidden="1" outlineLevel="1">
      <c r="A152" s="98" t="str">
        <f t="shared" si="53"/>
        <v>B.3.1.1.8.S.2.2</v>
      </c>
      <c r="B152" s="139" t="s">
        <v>261</v>
      </c>
      <c r="C152" s="105" t="s">
        <v>128</v>
      </c>
      <c r="D152" s="177" t="s">
        <v>90</v>
      </c>
      <c r="E152" s="107">
        <v>7</v>
      </c>
      <c r="F152" s="178"/>
      <c r="G152" s="108">
        <f t="shared" si="54"/>
        <v>0</v>
      </c>
    </row>
    <row r="153" spans="1:7" s="109" customFormat="1" ht="114.75" hidden="1" outlineLevel="1">
      <c r="A153" s="98" t="str">
        <f t="shared" si="53"/>
        <v>B.3.1.1.8.S.3</v>
      </c>
      <c r="B153" s="139" t="s">
        <v>208</v>
      </c>
      <c r="C153" s="105" t="s">
        <v>456</v>
      </c>
      <c r="D153" s="177"/>
      <c r="E153" s="107"/>
      <c r="F153" s="178"/>
      <c r="G153" s="178"/>
    </row>
    <row r="154" spans="1:7" s="109" customFormat="1" ht="15" hidden="1" outlineLevel="1">
      <c r="A154" s="98" t="str">
        <f t="shared" si="53"/>
        <v>B.3.1.1.8.S.3.1</v>
      </c>
      <c r="B154" s="139" t="s">
        <v>244</v>
      </c>
      <c r="C154" s="105" t="s">
        <v>414</v>
      </c>
      <c r="D154" s="180" t="s">
        <v>22</v>
      </c>
      <c r="E154" s="107">
        <v>2900</v>
      </c>
      <c r="F154" s="178"/>
      <c r="G154" s="108">
        <f t="shared" si="54"/>
        <v>0</v>
      </c>
    </row>
    <row r="155" spans="1:7" s="109" customFormat="1" ht="15" hidden="1" outlineLevel="1">
      <c r="A155" s="98" t="str">
        <f t="shared" si="53"/>
        <v>B.3.1.1.8.S.3.2</v>
      </c>
      <c r="B155" s="139" t="s">
        <v>245</v>
      </c>
      <c r="C155" s="105" t="s">
        <v>129</v>
      </c>
      <c r="D155" s="180" t="s">
        <v>22</v>
      </c>
      <c r="E155" s="107">
        <v>2900</v>
      </c>
      <c r="F155" s="178"/>
      <c r="G155" s="108">
        <f t="shared" si="54"/>
        <v>0</v>
      </c>
    </row>
    <row r="156" spans="1:7" s="109" customFormat="1" ht="15" hidden="1" outlineLevel="1">
      <c r="A156" s="98" t="str">
        <f t="shared" si="53"/>
        <v>B.3.1.1.8.S.3.3</v>
      </c>
      <c r="B156" s="139" t="s">
        <v>246</v>
      </c>
      <c r="C156" s="105" t="s">
        <v>130</v>
      </c>
      <c r="D156" s="180" t="s">
        <v>22</v>
      </c>
      <c r="E156" s="107">
        <v>2900</v>
      </c>
      <c r="F156" s="178"/>
      <c r="G156" s="108">
        <f t="shared" si="54"/>
        <v>0</v>
      </c>
    </row>
    <row r="157" spans="1:7" s="109" customFormat="1" ht="140.25" hidden="1" outlineLevel="1">
      <c r="A157" s="98" t="str">
        <f t="shared" si="53"/>
        <v>B.3.1.1.8.S.4</v>
      </c>
      <c r="B157" s="139" t="s">
        <v>209</v>
      </c>
      <c r="C157" s="105" t="s">
        <v>3207</v>
      </c>
      <c r="D157" s="114" t="s">
        <v>91</v>
      </c>
      <c r="E157" s="107">
        <v>45</v>
      </c>
      <c r="F157" s="108"/>
      <c r="G157" s="108">
        <f t="shared" si="54"/>
        <v>0</v>
      </c>
    </row>
    <row r="158" spans="1:7" s="109" customFormat="1" ht="114.75" hidden="1" outlineLevel="1">
      <c r="A158" s="98" t="str">
        <f t="shared" si="53"/>
        <v>B.3.1.1.8.S.5</v>
      </c>
      <c r="B158" s="139" t="s">
        <v>213</v>
      </c>
      <c r="C158" s="105" t="s">
        <v>3208</v>
      </c>
      <c r="D158" s="114" t="s">
        <v>91</v>
      </c>
      <c r="E158" s="107">
        <v>14</v>
      </c>
      <c r="F158" s="108"/>
      <c r="G158" s="108">
        <f t="shared" si="54"/>
        <v>0</v>
      </c>
    </row>
    <row r="159" spans="1:7" s="109" customFormat="1" ht="102" hidden="1" outlineLevel="1">
      <c r="A159" s="98" t="str">
        <f t="shared" si="53"/>
        <v>B.3.1.1.8.S.6</v>
      </c>
      <c r="B159" s="139" t="s">
        <v>214</v>
      </c>
      <c r="C159" s="105" t="s">
        <v>1211</v>
      </c>
      <c r="D159" s="114" t="s">
        <v>91</v>
      </c>
      <c r="E159" s="107">
        <v>15</v>
      </c>
      <c r="F159" s="108"/>
      <c r="G159" s="108">
        <f t="shared" si="54"/>
        <v>0</v>
      </c>
    </row>
    <row r="160" spans="1:7" s="109" customFormat="1" ht="153" hidden="1" outlineLevel="1">
      <c r="A160" s="98" t="str">
        <f t="shared" si="53"/>
        <v>B.3.1.1.8.S.7</v>
      </c>
      <c r="B160" s="139" t="s">
        <v>215</v>
      </c>
      <c r="C160" s="112" t="s">
        <v>2846</v>
      </c>
      <c r="D160" s="177" t="s">
        <v>91</v>
      </c>
      <c r="E160" s="107">
        <v>45</v>
      </c>
      <c r="F160" s="178"/>
      <c r="G160" s="108">
        <f t="shared" si="54"/>
        <v>0</v>
      </c>
    </row>
    <row r="161" spans="1:7" s="109" customFormat="1" ht="89.25" hidden="1" outlineLevel="1">
      <c r="A161" s="98" t="str">
        <f t="shared" si="53"/>
        <v>B.3.1.1.8.S.8</v>
      </c>
      <c r="B161" s="139" t="s">
        <v>216</v>
      </c>
      <c r="C161" s="112" t="s">
        <v>3209</v>
      </c>
      <c r="D161" s="143" t="s">
        <v>22</v>
      </c>
      <c r="E161" s="107">
        <v>260</v>
      </c>
      <c r="F161" s="108"/>
      <c r="G161" s="108">
        <f>E161*F161</f>
        <v>0</v>
      </c>
    </row>
    <row r="162" spans="1:7" s="109" customFormat="1" ht="127.5" hidden="1" outlineLevel="1">
      <c r="A162" s="98" t="str">
        <f t="shared" si="53"/>
        <v>B.3.1.1.8.S.9</v>
      </c>
      <c r="B162" s="139" t="s">
        <v>217</v>
      </c>
      <c r="C162" s="112" t="s">
        <v>444</v>
      </c>
      <c r="D162" s="128" t="s">
        <v>22</v>
      </c>
      <c r="E162" s="107">
        <v>334</v>
      </c>
      <c r="F162" s="108"/>
      <c r="G162" s="108">
        <f t="shared" si="54"/>
        <v>0</v>
      </c>
    </row>
    <row r="163" spans="1:7" s="109" customFormat="1" ht="51" hidden="1" outlineLevel="1">
      <c r="A163" s="98" t="str">
        <f t="shared" si="53"/>
        <v>B.3.1.1.8.S.10</v>
      </c>
      <c r="B163" s="139" t="s">
        <v>218</v>
      </c>
      <c r="C163" s="112" t="s">
        <v>180</v>
      </c>
      <c r="D163" s="180" t="s">
        <v>22</v>
      </c>
      <c r="E163" s="107">
        <v>4885</v>
      </c>
      <c r="F163" s="178"/>
      <c r="G163" s="108">
        <f t="shared" si="54"/>
        <v>0</v>
      </c>
    </row>
    <row r="164" spans="1:7" s="109" customFormat="1" ht="76.5" hidden="1" outlineLevel="1">
      <c r="A164" s="98" t="str">
        <f t="shared" si="53"/>
        <v>B.3.1.1.8.S.11</v>
      </c>
      <c r="B164" s="139" t="s">
        <v>219</v>
      </c>
      <c r="C164" s="112" t="s">
        <v>23</v>
      </c>
      <c r="D164" s="177" t="s">
        <v>91</v>
      </c>
      <c r="E164" s="107">
        <v>1</v>
      </c>
      <c r="F164" s="178"/>
      <c r="G164" s="108">
        <f t="shared" si="54"/>
        <v>0</v>
      </c>
    </row>
    <row r="165" spans="1:7" s="109" customFormat="1" ht="51" hidden="1" outlineLevel="1">
      <c r="A165" s="98" t="str">
        <f t="shared" si="53"/>
        <v>B.3.1.1.8.S.12</v>
      </c>
      <c r="B165" s="139" t="s">
        <v>220</v>
      </c>
      <c r="C165" s="182" t="s">
        <v>154</v>
      </c>
      <c r="D165" s="177" t="s">
        <v>91</v>
      </c>
      <c r="E165" s="107">
        <v>1</v>
      </c>
      <c r="F165" s="178"/>
      <c r="G165" s="108">
        <f t="shared" si="54"/>
        <v>0</v>
      </c>
    </row>
    <row r="166" spans="1:7" s="109" customFormat="1" ht="63.75" hidden="1" outlineLevel="1">
      <c r="A166" s="98" t="str">
        <f t="shared" si="53"/>
        <v>B.3.1.1.8.S.13</v>
      </c>
      <c r="B166" s="139" t="s">
        <v>221</v>
      </c>
      <c r="C166" s="127" t="s">
        <v>84</v>
      </c>
      <c r="D166" s="180"/>
      <c r="E166" s="107"/>
      <c r="F166" s="178"/>
      <c r="G166" s="178"/>
    </row>
    <row r="167" spans="1:7" s="109" customFormat="1" ht="15" hidden="1" outlineLevel="1">
      <c r="A167" s="98" t="str">
        <f t="shared" si="53"/>
        <v>B.3.1.1.8.S.13.1</v>
      </c>
      <c r="B167" s="139" t="s">
        <v>253</v>
      </c>
      <c r="C167" s="127" t="s">
        <v>85</v>
      </c>
      <c r="D167" s="180" t="s">
        <v>22</v>
      </c>
      <c r="E167" s="107">
        <v>12</v>
      </c>
      <c r="F167" s="178"/>
      <c r="G167" s="108">
        <f t="shared" si="54"/>
        <v>0</v>
      </c>
    </row>
    <row r="168" spans="1:7" s="109" customFormat="1" ht="25.5" hidden="1" outlineLevel="1">
      <c r="A168" s="98" t="str">
        <f t="shared" si="53"/>
        <v>B.3.1.1.8.S.13.2</v>
      </c>
      <c r="B168" s="139" t="s">
        <v>254</v>
      </c>
      <c r="C168" s="127" t="s">
        <v>86</v>
      </c>
      <c r="D168" s="180" t="s">
        <v>90</v>
      </c>
      <c r="E168" s="107">
        <v>32</v>
      </c>
      <c r="F168" s="178"/>
      <c r="G168" s="108">
        <f t="shared" si="54"/>
        <v>0</v>
      </c>
    </row>
    <row r="169" spans="1:7" s="109" customFormat="1" ht="76.5" hidden="1" outlineLevel="1">
      <c r="A169" s="98" t="str">
        <f>""&amp;$B$281&amp;"."&amp;B169&amp;""</f>
        <v>S.4.1.8.1.S.14</v>
      </c>
      <c r="B169" s="139" t="s">
        <v>222</v>
      </c>
      <c r="C169" s="187" t="s">
        <v>398</v>
      </c>
      <c r="D169" s="188" t="s">
        <v>155</v>
      </c>
      <c r="E169" s="107">
        <v>120</v>
      </c>
      <c r="F169" s="178"/>
      <c r="G169" s="108">
        <f t="shared" si="54"/>
        <v>0</v>
      </c>
    </row>
    <row r="170" spans="1:7" s="109" customFormat="1" ht="216.75" hidden="1" outlineLevel="1">
      <c r="A170" s="98" t="str">
        <f t="shared" si="53"/>
        <v>B.3.1.1.8.S.15</v>
      </c>
      <c r="B170" s="139" t="s">
        <v>223</v>
      </c>
      <c r="C170" s="556" t="s">
        <v>3231</v>
      </c>
      <c r="D170" s="177" t="s">
        <v>91</v>
      </c>
      <c r="E170" s="107">
        <v>1</v>
      </c>
      <c r="F170" s="178"/>
      <c r="G170" s="108">
        <f t="shared" si="54"/>
        <v>0</v>
      </c>
    </row>
    <row r="171" spans="1:7" s="554" customFormat="1" ht="178.5" hidden="1" outlineLevel="1">
      <c r="A171" s="98" t="str">
        <f aca="true" t="shared" si="55" ref="A171:A172">""&amp;$B$148&amp;"."&amp;B171&amp;""</f>
        <v>B.3.1.1.8.S.16</v>
      </c>
      <c r="B171" s="139" t="s">
        <v>224</v>
      </c>
      <c r="C171" s="557" t="s">
        <v>3232</v>
      </c>
      <c r="D171" s="177" t="s">
        <v>91</v>
      </c>
      <c r="E171" s="107">
        <v>1</v>
      </c>
      <c r="F171" s="178"/>
      <c r="G171" s="108">
        <f aca="true" t="shared" si="56" ref="G171:G172">E171*F171</f>
        <v>0</v>
      </c>
    </row>
    <row r="172" spans="1:7" s="554" customFormat="1" ht="127.5" hidden="1" outlineLevel="1">
      <c r="A172" s="98" t="str">
        <f t="shared" si="55"/>
        <v>B.3.1.1.8.S.17</v>
      </c>
      <c r="B172" s="139" t="s">
        <v>225</v>
      </c>
      <c r="C172" s="556" t="s">
        <v>3233</v>
      </c>
      <c r="D172" s="177" t="s">
        <v>91</v>
      </c>
      <c r="E172" s="107">
        <v>1</v>
      </c>
      <c r="F172" s="178"/>
      <c r="G172" s="108">
        <f t="shared" si="56"/>
        <v>0</v>
      </c>
    </row>
    <row r="173" spans="1:7" s="89" customFormat="1" ht="15" collapsed="1">
      <c r="A173" s="82" t="str">
        <f aca="true" t="shared" si="57" ref="A173:A174">B173</f>
        <v>B.3.1.2</v>
      </c>
      <c r="B173" s="83" t="s">
        <v>1212</v>
      </c>
      <c r="C173" s="84" t="s">
        <v>136</v>
      </c>
      <c r="D173" s="189"/>
      <c r="E173" s="86"/>
      <c r="F173" s="87"/>
      <c r="G173" s="88"/>
    </row>
    <row r="174" spans="1:7" s="97" customFormat="1" ht="15">
      <c r="A174" s="90" t="str">
        <f t="shared" si="57"/>
        <v>B.3.1.2.1</v>
      </c>
      <c r="B174" s="91" t="s">
        <v>1213</v>
      </c>
      <c r="C174" s="92" t="s">
        <v>18</v>
      </c>
      <c r="D174" s="93"/>
      <c r="E174" s="124"/>
      <c r="F174" s="125"/>
      <c r="G174" s="96"/>
    </row>
    <row r="175" spans="1:7" s="109" customFormat="1" ht="178.5" hidden="1" outlineLevel="1">
      <c r="A175" s="98" t="str">
        <f>""&amp;$B$174&amp;"."&amp;B175&amp;""</f>
        <v>B.3.1.2.1.S.1</v>
      </c>
      <c r="B175" s="139" t="s">
        <v>206</v>
      </c>
      <c r="C175" s="115" t="str">
        <f>C33</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75" s="128" t="s">
        <v>24</v>
      </c>
      <c r="E175" s="107">
        <v>600</v>
      </c>
      <c r="F175" s="108"/>
      <c r="G175" s="108">
        <f aca="true" t="shared" si="58" ref="G175:G179">E175*F175</f>
        <v>0</v>
      </c>
    </row>
    <row r="176" spans="1:8" s="109" customFormat="1" ht="89.25" hidden="1" outlineLevel="1">
      <c r="A176" s="98" t="str">
        <f aca="true" t="shared" si="59" ref="A176:A186">""&amp;$B$174&amp;"."&amp;B176&amp;""</f>
        <v>B.3.1.2.1.S.2</v>
      </c>
      <c r="B176" s="139" t="s">
        <v>207</v>
      </c>
      <c r="C176" s="115" t="s">
        <v>859</v>
      </c>
      <c r="D176" s="128" t="s">
        <v>24</v>
      </c>
      <c r="E176" s="107">
        <v>89</v>
      </c>
      <c r="F176" s="108"/>
      <c r="G176" s="108">
        <f t="shared" si="58"/>
        <v>0</v>
      </c>
      <c r="H176" s="253"/>
    </row>
    <row r="177" spans="1:7" s="109" customFormat="1" ht="51" hidden="1" outlineLevel="1">
      <c r="A177" s="98" t="str">
        <f t="shared" si="59"/>
        <v>B.3.1.2.1.S.3</v>
      </c>
      <c r="B177" s="139" t="s">
        <v>208</v>
      </c>
      <c r="C177" s="115" t="str">
        <f aca="true" t="shared" si="60" ref="C177:C184">C37</f>
        <v>Nabava, doprema i ugradnja u rov pijeska frakcije 0-8 mm kao podloga cijevi. Jedinična cijena stavke uključuje sav potreban rad, materijal i transporte za kompletnu izvedbu stavke.
Obračun po m³ ugrađenog pijeska u zbijenom stanju.</v>
      </c>
      <c r="D177" s="128" t="s">
        <v>24</v>
      </c>
      <c r="E177" s="107">
        <v>43</v>
      </c>
      <c r="F177" s="108"/>
      <c r="G177" s="108">
        <f t="shared" si="58"/>
        <v>0</v>
      </c>
    </row>
    <row r="178" spans="1:7" s="109" customFormat="1" ht="51" hidden="1" outlineLevel="1">
      <c r="A178" s="98" t="str">
        <f t="shared" si="59"/>
        <v>B.3.1.2.1.S.4</v>
      </c>
      <c r="B178" s="139" t="s">
        <v>209</v>
      </c>
      <c r="C178" s="115" t="str">
        <f t="shared" si="60"/>
        <v>Nabava, doprema i ugradnja u rov pijeska 0-8 mm koji se ugrađuje kao obloga i zaštita cijevi bočno i iznad tjemena cijevi, prema detalju rova.
Obračun po m³ ugrađenog pijeska u zbijenom stanju.</v>
      </c>
      <c r="D178" s="128" t="s">
        <v>24</v>
      </c>
      <c r="E178" s="107">
        <v>193</v>
      </c>
      <c r="F178" s="108"/>
      <c r="G178" s="108">
        <f t="shared" si="58"/>
        <v>0</v>
      </c>
    </row>
    <row r="179" spans="1:7" s="109" customFormat="1" ht="63.75" hidden="1" outlineLevel="1">
      <c r="A179" s="98" t="str">
        <f t="shared" si="59"/>
        <v>B.3.1.2.1.S.5</v>
      </c>
      <c r="B179" s="139" t="s">
        <v>213</v>
      </c>
      <c r="C179" s="115" t="str">
        <f t="shared" si="60"/>
        <v>Nabava, doprema i ugradnja kamenog materijala frakcije 16-32 mm kao podloga ispod betonskih građevina. Jedinična cijena stavke uključuje sav potreban rad, materijal i transporte za kompletnu izvedbu stavke.
Obračun po m³ ugrađenog materijala u zbijenom stanju.</v>
      </c>
      <c r="D179" s="128" t="s">
        <v>24</v>
      </c>
      <c r="E179" s="107">
        <v>1</v>
      </c>
      <c r="F179" s="108"/>
      <c r="G179" s="108">
        <f t="shared" si="58"/>
        <v>0</v>
      </c>
    </row>
    <row r="180" spans="1:7" s="109" customFormat="1" ht="89.25" hidden="1" outlineLevel="1">
      <c r="A180" s="98" t="str">
        <f t="shared" si="59"/>
        <v>B.3.1.2.1.S.6</v>
      </c>
      <c r="B180" s="139" t="s">
        <v>214</v>
      </c>
      <c r="C180" s="115" t="str">
        <f t="shared" si="60"/>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180" s="128"/>
      <c r="E180" s="107"/>
      <c r="F180" s="108"/>
      <c r="G180" s="108"/>
    </row>
    <row r="181" spans="1:7" s="109" customFormat="1" ht="15" hidden="1" outlineLevel="1">
      <c r="A181" s="98" t="str">
        <f t="shared" si="59"/>
        <v>B.3.1.2.1.S.6.1</v>
      </c>
      <c r="B181" s="139" t="s">
        <v>319</v>
      </c>
      <c r="C181" s="115" t="str">
        <f t="shared" si="60"/>
        <v>Zamjenski materijal zbijenosti sloja min. Me = 40 MN/m²</v>
      </c>
      <c r="D181" s="128" t="s">
        <v>24</v>
      </c>
      <c r="E181" s="107">
        <v>210</v>
      </c>
      <c r="F181" s="108"/>
      <c r="G181" s="108">
        <f aca="true" t="shared" si="61" ref="G181">E181*F181</f>
        <v>0</v>
      </c>
    </row>
    <row r="182" spans="1:7" s="109" customFormat="1" ht="114.75" hidden="1" outlineLevel="1">
      <c r="A182" s="98" t="str">
        <f t="shared" si="59"/>
        <v>B.3.1.2.1.S.7</v>
      </c>
      <c r="B182" s="139" t="s">
        <v>215</v>
      </c>
      <c r="C182" s="115" t="str">
        <f t="shared" si="60"/>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182" s="128"/>
      <c r="E182" s="107"/>
      <c r="F182" s="108"/>
      <c r="G182" s="108"/>
    </row>
    <row r="183" spans="1:7" s="109" customFormat="1" ht="15" hidden="1" outlineLevel="1">
      <c r="A183" s="98" t="str">
        <f t="shared" si="59"/>
        <v>B.3.1.2.1.S.7.1</v>
      </c>
      <c r="B183" s="139" t="s">
        <v>364</v>
      </c>
      <c r="C183" s="115" t="str">
        <f t="shared" si="60"/>
        <v>Tampon zbijenosti sloja min. Me = 80 MN/m²</v>
      </c>
      <c r="D183" s="128" t="s">
        <v>24</v>
      </c>
      <c r="E183" s="107">
        <v>129</v>
      </c>
      <c r="F183" s="108"/>
      <c r="G183" s="108">
        <f aca="true" t="shared" si="62" ref="G183:G184">E183*F183</f>
        <v>0</v>
      </c>
    </row>
    <row r="184" spans="1:7" s="109" customFormat="1" ht="153" hidden="1" outlineLevel="1">
      <c r="A184" s="98" t="str">
        <f t="shared" si="59"/>
        <v>B.3.1.2.1.S.8</v>
      </c>
      <c r="B184" s="139" t="s">
        <v>216</v>
      </c>
      <c r="C184" s="115" t="str">
        <f t="shared" si="60"/>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184" s="128" t="s">
        <v>24</v>
      </c>
      <c r="E184" s="107">
        <v>623</v>
      </c>
      <c r="F184" s="131"/>
      <c r="G184" s="108">
        <f t="shared" si="62"/>
        <v>0</v>
      </c>
    </row>
    <row r="185" spans="1:7" s="109" customFormat="1" ht="114.75" hidden="1" outlineLevel="1">
      <c r="A185" s="98" t="str">
        <f t="shared" si="59"/>
        <v>B.3.1.2.1.S.9</v>
      </c>
      <c r="B185" s="139" t="s">
        <v>217</v>
      </c>
      <c r="C185" s="105" t="s">
        <v>293</v>
      </c>
      <c r="D185" s="106"/>
      <c r="E185" s="107"/>
      <c r="F185" s="108"/>
      <c r="G185" s="108"/>
    </row>
    <row r="186" spans="1:7" s="109" customFormat="1" ht="15" hidden="1" outlineLevel="1">
      <c r="A186" s="98" t="str">
        <f t="shared" si="59"/>
        <v>B.3.1.2.1.S.9.1</v>
      </c>
      <c r="B186" s="139" t="s">
        <v>309</v>
      </c>
      <c r="C186" s="105" t="s">
        <v>294</v>
      </c>
      <c r="D186" s="106" t="s">
        <v>22</v>
      </c>
      <c r="E186" s="107">
        <v>160</v>
      </c>
      <c r="F186" s="108"/>
      <c r="G186" s="108">
        <f aca="true" t="shared" si="63" ref="G186">E186*F186</f>
        <v>0</v>
      </c>
    </row>
    <row r="187" spans="1:7" s="97" customFormat="1" ht="15" collapsed="1">
      <c r="A187" s="90" t="str">
        <f aca="true" t="shared" si="64" ref="A187">B187</f>
        <v>B.3.1.2.2</v>
      </c>
      <c r="B187" s="91" t="s">
        <v>1214</v>
      </c>
      <c r="C187" s="92" t="s">
        <v>19</v>
      </c>
      <c r="D187" s="93"/>
      <c r="E187" s="94"/>
      <c r="F187" s="95"/>
      <c r="G187" s="96"/>
    </row>
    <row r="188" spans="1:7" s="109" customFormat="1" ht="242.25" hidden="1" outlineLevel="1">
      <c r="A188" s="98" t="str">
        <f>""&amp;$B$187&amp;"."&amp;B188&amp;""</f>
        <v>B.3.1.2.2.S.1</v>
      </c>
      <c r="B188" s="139" t="s">
        <v>206</v>
      </c>
      <c r="C188" s="379" t="s">
        <v>3126</v>
      </c>
      <c r="D188" s="134"/>
      <c r="E188" s="132"/>
      <c r="F188" s="132"/>
      <c r="G188" s="108"/>
    </row>
    <row r="189" spans="1:7" s="109" customFormat="1" ht="15" hidden="1" outlineLevel="1">
      <c r="A189" s="98" t="str">
        <f aca="true" t="shared" si="65" ref="A189:A194">""&amp;$B$187&amp;"."&amp;B189&amp;""</f>
        <v>B.3.1.2.2.S.1.1</v>
      </c>
      <c r="B189" s="126" t="s">
        <v>226</v>
      </c>
      <c r="C189" s="120" t="s">
        <v>454</v>
      </c>
      <c r="D189" s="119"/>
      <c r="E189" s="132"/>
      <c r="F189" s="108"/>
      <c r="G189" s="108"/>
    </row>
    <row r="190" spans="1:7" s="109" customFormat="1" ht="25.5" hidden="1" outlineLevel="1">
      <c r="A190" s="98" t="str">
        <f t="shared" si="65"/>
        <v>B.3.1.2.2.S.1.1.1</v>
      </c>
      <c r="B190" s="126" t="s">
        <v>237</v>
      </c>
      <c r="C190" s="112" t="s">
        <v>1215</v>
      </c>
      <c r="D190" s="119" t="s">
        <v>90</v>
      </c>
      <c r="E190" s="107">
        <v>1</v>
      </c>
      <c r="F190" s="108"/>
      <c r="G190" s="108">
        <f aca="true" t="shared" si="66" ref="G190:G192">E190*F190</f>
        <v>0</v>
      </c>
    </row>
    <row r="191" spans="1:7" s="109" customFormat="1" ht="25.5" hidden="1" outlineLevel="1">
      <c r="A191" s="98" t="str">
        <f t="shared" si="65"/>
        <v>B.3.1.2.2.S.1.1.2</v>
      </c>
      <c r="B191" s="126" t="s">
        <v>238</v>
      </c>
      <c r="C191" s="112" t="s">
        <v>1216</v>
      </c>
      <c r="D191" s="119" t="s">
        <v>90</v>
      </c>
      <c r="E191" s="107">
        <v>1</v>
      </c>
      <c r="F191" s="108"/>
      <c r="G191" s="108">
        <f t="shared" si="66"/>
        <v>0</v>
      </c>
    </row>
    <row r="192" spans="1:7" s="109" customFormat="1" ht="25.5" hidden="1" outlineLevel="1">
      <c r="A192" s="98" t="str">
        <f t="shared" si="65"/>
        <v>B.3.1.2.2.S.1.1.3</v>
      </c>
      <c r="B192" s="126" t="s">
        <v>239</v>
      </c>
      <c r="C192" s="112" t="s">
        <v>1217</v>
      </c>
      <c r="D192" s="119" t="s">
        <v>90</v>
      </c>
      <c r="E192" s="107">
        <v>1</v>
      </c>
      <c r="F192" s="108"/>
      <c r="G192" s="108">
        <f t="shared" si="66"/>
        <v>0</v>
      </c>
    </row>
    <row r="193" spans="1:7" s="109" customFormat="1" ht="76.5" hidden="1" outlineLevel="1">
      <c r="A193" s="98" t="str">
        <f t="shared" si="65"/>
        <v>B.3.1.2.2.S.2</v>
      </c>
      <c r="B193" s="126" t="s">
        <v>207</v>
      </c>
      <c r="C193" s="112" t="str">
        <f>C51</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193" s="113"/>
      <c r="E193" s="107"/>
      <c r="F193" s="108"/>
      <c r="G193" s="108"/>
    </row>
    <row r="194" spans="1:7" s="109" customFormat="1" ht="15" hidden="1" outlineLevel="1">
      <c r="A194" s="98" t="str">
        <f t="shared" si="65"/>
        <v>B.3.1.2.2.S.2.1</v>
      </c>
      <c r="B194" s="126" t="s">
        <v>228</v>
      </c>
      <c r="C194" s="112" t="s">
        <v>290</v>
      </c>
      <c r="D194" s="119" t="s">
        <v>90</v>
      </c>
      <c r="E194" s="107">
        <v>3</v>
      </c>
      <c r="F194" s="108"/>
      <c r="G194" s="108">
        <f aca="true" t="shared" si="67" ref="G194">E194*F194</f>
        <v>0</v>
      </c>
    </row>
    <row r="195" spans="1:7" s="109" customFormat="1" ht="76.5" hidden="1" outlineLevel="1">
      <c r="A195" s="98" t="str">
        <f>""&amp;$B$187&amp;"."&amp;B195&amp;""</f>
        <v>B.3.1.2.2.S.3</v>
      </c>
      <c r="B195" s="126" t="s">
        <v>208</v>
      </c>
      <c r="C195" s="127" t="str">
        <f>C53</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195" s="135" t="s">
        <v>90</v>
      </c>
      <c r="E195" s="107">
        <v>20</v>
      </c>
      <c r="F195" s="108"/>
      <c r="G195" s="108">
        <f aca="true" t="shared" si="68" ref="G195:G199">E195*F195</f>
        <v>0</v>
      </c>
    </row>
    <row r="196" spans="1:7" s="109" customFormat="1" ht="76.5" hidden="1" outlineLevel="1">
      <c r="A196" s="98" t="str">
        <f>""&amp;$B$187&amp;"."&amp;B196&amp;""</f>
        <v>B.3.1.2.2.S.4</v>
      </c>
      <c r="B196" s="126" t="s">
        <v>209</v>
      </c>
      <c r="C196" s="127" t="s">
        <v>3561</v>
      </c>
      <c r="D196" s="135" t="s">
        <v>90</v>
      </c>
      <c r="E196" s="107">
        <v>4</v>
      </c>
      <c r="F196" s="108"/>
      <c r="G196" s="108">
        <f t="shared" si="68"/>
        <v>0</v>
      </c>
    </row>
    <row r="197" spans="1:7" s="109" customFormat="1" ht="89.25" hidden="1" outlineLevel="1">
      <c r="A197" s="98" t="str">
        <f>""&amp;$B$187&amp;"."&amp;B197&amp;""</f>
        <v>B.3.1.2.2.S.5</v>
      </c>
      <c r="B197" s="126" t="s">
        <v>213</v>
      </c>
      <c r="C197" s="127" t="s">
        <v>2892</v>
      </c>
      <c r="D197" s="135" t="s">
        <v>90</v>
      </c>
      <c r="E197" s="107">
        <v>5</v>
      </c>
      <c r="F197" s="108"/>
      <c r="G197" s="108">
        <f t="shared" si="68"/>
        <v>0</v>
      </c>
    </row>
    <row r="198" spans="1:7" s="109" customFormat="1" ht="76.5" hidden="1" outlineLevel="1">
      <c r="A198" s="98" t="str">
        <f>""&amp;$B$187&amp;"."&amp;B198&amp;""</f>
        <v>B.3.1.2.2.S.6</v>
      </c>
      <c r="B198" s="126" t="s">
        <v>214</v>
      </c>
      <c r="C198" s="127" t="s">
        <v>2893</v>
      </c>
      <c r="D198" s="135" t="s">
        <v>90</v>
      </c>
      <c r="E198" s="107">
        <v>2</v>
      </c>
      <c r="F198" s="108"/>
      <c r="G198" s="108">
        <f t="shared" si="68"/>
        <v>0</v>
      </c>
    </row>
    <row r="199" spans="1:7" s="109" customFormat="1" ht="63.75" hidden="1" outlineLevel="1">
      <c r="A199" s="98" t="str">
        <f>""&amp;$B$187&amp;"."&amp;B199&amp;""</f>
        <v>B.3.1.2.2.S.7</v>
      </c>
      <c r="B199" s="126" t="s">
        <v>215</v>
      </c>
      <c r="C199" s="127" t="s">
        <v>132</v>
      </c>
      <c r="D199" s="135" t="s">
        <v>90</v>
      </c>
      <c r="E199" s="107">
        <v>11</v>
      </c>
      <c r="F199" s="108"/>
      <c r="G199" s="108">
        <f t="shared" si="68"/>
        <v>0</v>
      </c>
    </row>
    <row r="200" spans="1:7" s="97" customFormat="1" ht="15" collapsed="1">
      <c r="A200" s="90" t="str">
        <f aca="true" t="shared" si="69" ref="A200">B200</f>
        <v>B.3.1.2.3</v>
      </c>
      <c r="B200" s="91" t="s">
        <v>1218</v>
      </c>
      <c r="C200" s="92" t="s">
        <v>20</v>
      </c>
      <c r="D200" s="93"/>
      <c r="E200" s="124"/>
      <c r="F200" s="125"/>
      <c r="G200" s="96"/>
    </row>
    <row r="201" spans="1:7" s="109" customFormat="1" ht="127.5" hidden="1" outlineLevel="1">
      <c r="A201" s="98" t="str">
        <f aca="true" t="shared" si="70" ref="A201:A204">""&amp;$B$200&amp;"."&amp;B201&amp;""</f>
        <v>B.3.1.2.3.S.1</v>
      </c>
      <c r="B201" s="139" t="s">
        <v>206</v>
      </c>
      <c r="C201" s="112" t="str">
        <f>C61</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01" s="128"/>
      <c r="E201" s="107"/>
      <c r="F201" s="108"/>
      <c r="G201" s="108"/>
    </row>
    <row r="202" spans="1:7" s="109" customFormat="1" ht="25.5" hidden="1" outlineLevel="1">
      <c r="A202" s="98" t="str">
        <f t="shared" si="70"/>
        <v>B.3.1.2.3.S.1.1</v>
      </c>
      <c r="B202" s="139" t="s">
        <v>226</v>
      </c>
      <c r="C202" s="112" t="str">
        <f>C62</f>
        <v>Bitumenizirani nosivo-habajući sloj
AC 16 surf 50/70, debljine 6,0 cm</v>
      </c>
      <c r="D202" s="128" t="s">
        <v>25</v>
      </c>
      <c r="E202" s="107">
        <v>1060</v>
      </c>
      <c r="F202" s="108"/>
      <c r="G202" s="108">
        <f aca="true" t="shared" si="71" ref="G202">E202*F202</f>
        <v>0</v>
      </c>
    </row>
    <row r="203" spans="1:7" s="109" customFormat="1" ht="114.75" hidden="1" outlineLevel="1">
      <c r="A203" s="98" t="str">
        <f t="shared" si="70"/>
        <v>B.3.1.2.3.S.2</v>
      </c>
      <c r="B203" s="139" t="s">
        <v>207</v>
      </c>
      <c r="C203" s="112" t="str">
        <f>C63</f>
        <v>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v>
      </c>
      <c r="D203" s="128"/>
      <c r="E203" s="107"/>
      <c r="F203" s="108"/>
      <c r="G203" s="108"/>
    </row>
    <row r="204" spans="1:7" s="109" customFormat="1" ht="25.5" hidden="1" outlineLevel="1">
      <c r="A204" s="98" t="str">
        <f t="shared" si="70"/>
        <v>B.3.1.2.3.S.2.1</v>
      </c>
      <c r="B204" s="139" t="s">
        <v>228</v>
      </c>
      <c r="C204" s="112" t="str">
        <f>C64</f>
        <v>Bitumenizirani nosivo-habajući sloj
AC 8 surf 50/70, debljine 4,0 cm</v>
      </c>
      <c r="D204" s="128" t="s">
        <v>25</v>
      </c>
      <c r="E204" s="107">
        <v>15</v>
      </c>
      <c r="F204" s="108"/>
      <c r="G204" s="108">
        <f aca="true" t="shared" si="72" ref="G204">E204*F204</f>
        <v>0</v>
      </c>
    </row>
    <row r="205" spans="1:7" s="97" customFormat="1" ht="15" collapsed="1">
      <c r="A205" s="90" t="str">
        <f aca="true" t="shared" si="73" ref="A205">B205</f>
        <v>B.3.1.2.4</v>
      </c>
      <c r="B205" s="91" t="s">
        <v>1219</v>
      </c>
      <c r="C205" s="92" t="s">
        <v>2844</v>
      </c>
      <c r="D205" s="93"/>
      <c r="E205" s="94"/>
      <c r="F205" s="95"/>
      <c r="G205" s="96"/>
    </row>
    <row r="206" spans="1:7" s="109" customFormat="1" ht="114.75" hidden="1" outlineLevel="1">
      <c r="A206" s="98" t="str">
        <f>""&amp;$B$205&amp;"."&amp;B206&amp;""</f>
        <v>B.3.1.2.4.S.1</v>
      </c>
      <c r="B206" s="139" t="s">
        <v>206</v>
      </c>
      <c r="C206" s="112" t="s">
        <v>2928</v>
      </c>
      <c r="D206" s="113"/>
      <c r="E206" s="107"/>
      <c r="F206" s="108"/>
      <c r="G206" s="108"/>
    </row>
    <row r="207" spans="1:7" s="109" customFormat="1" ht="15" hidden="1" outlineLevel="1">
      <c r="A207" s="98" t="str">
        <f aca="true" t="shared" si="74" ref="A207:A292">""&amp;$B$205&amp;"."&amp;B207&amp;""</f>
        <v>B.3.1.2.4.S.1.1</v>
      </c>
      <c r="B207" s="139" t="s">
        <v>226</v>
      </c>
      <c r="C207" s="146" t="s">
        <v>105</v>
      </c>
      <c r="D207" s="143"/>
      <c r="E207" s="107"/>
      <c r="F207" s="108"/>
      <c r="G207" s="108"/>
    </row>
    <row r="208" spans="1:7" s="109" customFormat="1" ht="15" hidden="1" outlineLevel="1">
      <c r="A208" s="98" t="str">
        <f t="shared" si="74"/>
        <v>B.3.1.2.4.S.1.1.1</v>
      </c>
      <c r="B208" s="139" t="s">
        <v>237</v>
      </c>
      <c r="C208" s="142" t="s">
        <v>112</v>
      </c>
      <c r="D208" s="143" t="s">
        <v>22</v>
      </c>
      <c r="E208" s="107">
        <v>12</v>
      </c>
      <c r="F208" s="108"/>
      <c r="G208" s="108">
        <f aca="true" t="shared" si="75" ref="G208:G209">E208*F208</f>
        <v>0</v>
      </c>
    </row>
    <row r="209" spans="1:7" s="109" customFormat="1" ht="15" hidden="1" outlineLevel="1">
      <c r="A209" s="98" t="str">
        <f t="shared" si="74"/>
        <v>B.3.1.2.4.S.1.1.2</v>
      </c>
      <c r="B209" s="139" t="s">
        <v>238</v>
      </c>
      <c r="C209" s="142" t="s">
        <v>339</v>
      </c>
      <c r="D209" s="143" t="s">
        <v>22</v>
      </c>
      <c r="E209" s="107">
        <v>540</v>
      </c>
      <c r="F209" s="108"/>
      <c r="G209" s="108">
        <f t="shared" si="75"/>
        <v>0</v>
      </c>
    </row>
    <row r="210" spans="1:7" s="109" customFormat="1" ht="102" hidden="1" outlineLevel="1">
      <c r="A210" s="98" t="str">
        <f t="shared" si="74"/>
        <v>B.3.1.2.4.S.2</v>
      </c>
      <c r="B210" s="139" t="s">
        <v>207</v>
      </c>
      <c r="C210" s="112" t="s">
        <v>2929</v>
      </c>
      <c r="D210" s="113"/>
      <c r="E210" s="107"/>
      <c r="F210" s="108"/>
      <c r="G210" s="108"/>
    </row>
    <row r="211" spans="1:7" s="109" customFormat="1" ht="15" hidden="1" outlineLevel="1">
      <c r="A211" s="98" t="str">
        <f t="shared" si="74"/>
        <v>B.3.1.2.4.S.2.1</v>
      </c>
      <c r="B211" s="139" t="s">
        <v>228</v>
      </c>
      <c r="C211" s="146" t="s">
        <v>105</v>
      </c>
      <c r="D211" s="143"/>
      <c r="E211" s="107"/>
      <c r="F211" s="108"/>
      <c r="G211" s="108"/>
    </row>
    <row r="212" spans="1:7" s="109" customFormat="1" ht="15" hidden="1" outlineLevel="1">
      <c r="A212" s="98" t="str">
        <f t="shared" si="74"/>
        <v>B.3.1.2.4.S.2.1.1</v>
      </c>
      <c r="B212" s="139" t="s">
        <v>229</v>
      </c>
      <c r="C212" s="257" t="s">
        <v>143</v>
      </c>
      <c r="D212" s="142"/>
      <c r="E212" s="107"/>
      <c r="F212" s="108"/>
      <c r="G212" s="108"/>
    </row>
    <row r="213" spans="1:7" s="109" customFormat="1" ht="15" hidden="1" outlineLevel="1">
      <c r="A213" s="98" t="str">
        <f t="shared" si="74"/>
        <v>B.3.1.2.4.S.2.1.1.1</v>
      </c>
      <c r="B213" s="139" t="s">
        <v>340</v>
      </c>
      <c r="C213" s="142" t="s">
        <v>109</v>
      </c>
      <c r="D213" s="143" t="s">
        <v>90</v>
      </c>
      <c r="E213" s="107">
        <v>1</v>
      </c>
      <c r="F213" s="108"/>
      <c r="G213" s="108">
        <f aca="true" t="shared" si="76" ref="G213:G217">E213*F213</f>
        <v>0</v>
      </c>
    </row>
    <row r="214" spans="1:7" s="109" customFormat="1" ht="15" hidden="1" outlineLevel="1">
      <c r="A214" s="98" t="str">
        <f t="shared" si="74"/>
        <v>B.3.1.2.4.S.2.1.1.2</v>
      </c>
      <c r="B214" s="139" t="s">
        <v>341</v>
      </c>
      <c r="C214" s="142" t="s">
        <v>690</v>
      </c>
      <c r="D214" s="143" t="s">
        <v>90</v>
      </c>
      <c r="E214" s="107">
        <v>8</v>
      </c>
      <c r="F214" s="108"/>
      <c r="G214" s="108">
        <f t="shared" si="76"/>
        <v>0</v>
      </c>
    </row>
    <row r="215" spans="1:7" s="109" customFormat="1" ht="15" hidden="1" outlineLevel="1">
      <c r="A215" s="98" t="str">
        <f t="shared" si="74"/>
        <v>B.3.1.2.4.S.2.1.2</v>
      </c>
      <c r="B215" s="139" t="s">
        <v>230</v>
      </c>
      <c r="C215" s="145" t="s">
        <v>144</v>
      </c>
      <c r="D215" s="143"/>
      <c r="E215" s="107"/>
      <c r="F215" s="108"/>
      <c r="G215" s="108"/>
    </row>
    <row r="216" spans="1:7" s="109" customFormat="1" ht="15" hidden="1" outlineLevel="1">
      <c r="A216" s="98" t="str">
        <f t="shared" si="74"/>
        <v>B.3.1.2.4.S.2.1.2.1</v>
      </c>
      <c r="B216" s="139" t="s">
        <v>343</v>
      </c>
      <c r="C216" s="142" t="s">
        <v>109</v>
      </c>
      <c r="D216" s="143" t="s">
        <v>90</v>
      </c>
      <c r="E216" s="107">
        <v>1</v>
      </c>
      <c r="F216" s="108"/>
      <c r="G216" s="108">
        <f t="shared" si="76"/>
        <v>0</v>
      </c>
    </row>
    <row r="217" spans="1:7" s="109" customFormat="1" ht="15" hidden="1" outlineLevel="1">
      <c r="A217" s="98" t="str">
        <f t="shared" si="74"/>
        <v>B.3.1.2.4.S.2.1.2.2</v>
      </c>
      <c r="B217" s="139" t="s">
        <v>344</v>
      </c>
      <c r="C217" s="142" t="s">
        <v>690</v>
      </c>
      <c r="D217" s="143" t="s">
        <v>90</v>
      </c>
      <c r="E217" s="107">
        <v>5</v>
      </c>
      <c r="F217" s="108"/>
      <c r="G217" s="108">
        <f t="shared" si="76"/>
        <v>0</v>
      </c>
    </row>
    <row r="218" spans="1:7" s="109" customFormat="1" ht="15" hidden="1" outlineLevel="1">
      <c r="A218" s="98" t="str">
        <f t="shared" si="74"/>
        <v>B.3.1.2.4.S.2.1.3</v>
      </c>
      <c r="B218" s="139" t="s">
        <v>691</v>
      </c>
      <c r="C218" s="145" t="s">
        <v>692</v>
      </c>
      <c r="D218" s="143"/>
      <c r="E218" s="107"/>
      <c r="F218" s="108"/>
      <c r="G218" s="108"/>
    </row>
    <row r="219" spans="1:7" s="109" customFormat="1" ht="15" hidden="1" outlineLevel="1">
      <c r="A219" s="98" t="str">
        <f t="shared" si="74"/>
        <v>B.3.1.2.4.S.2.1.3.1</v>
      </c>
      <c r="B219" s="139" t="s">
        <v>693</v>
      </c>
      <c r="C219" s="142" t="s">
        <v>690</v>
      </c>
      <c r="D219" s="143" t="s">
        <v>90</v>
      </c>
      <c r="E219" s="107">
        <v>1</v>
      </c>
      <c r="F219" s="108"/>
      <c r="G219" s="108">
        <f aca="true" t="shared" si="77" ref="G219">E219*F219</f>
        <v>0</v>
      </c>
    </row>
    <row r="220" spans="1:7" s="109" customFormat="1" ht="15" hidden="1" outlineLevel="1">
      <c r="A220" s="98" t="str">
        <f t="shared" si="74"/>
        <v>B.3.1.2.4.S.2.1.4</v>
      </c>
      <c r="B220" s="139" t="s">
        <v>694</v>
      </c>
      <c r="C220" s="145" t="s">
        <v>695</v>
      </c>
      <c r="D220" s="143"/>
      <c r="E220" s="107"/>
      <c r="F220" s="108"/>
      <c r="G220" s="108"/>
    </row>
    <row r="221" spans="1:7" s="109" customFormat="1" ht="15" hidden="1" outlineLevel="1">
      <c r="A221" s="98" t="str">
        <f t="shared" si="74"/>
        <v>B.3.1.2.4.S.2.1.4.1</v>
      </c>
      <c r="B221" s="139" t="s">
        <v>696</v>
      </c>
      <c r="C221" s="142" t="s">
        <v>690</v>
      </c>
      <c r="D221" s="143" t="s">
        <v>90</v>
      </c>
      <c r="E221" s="107">
        <v>2</v>
      </c>
      <c r="F221" s="108"/>
      <c r="G221" s="108">
        <f aca="true" t="shared" si="78" ref="G221">E221*F221</f>
        <v>0</v>
      </c>
    </row>
    <row r="222" spans="1:7" s="109" customFormat="1" ht="165.75" hidden="1" outlineLevel="1">
      <c r="A222" s="98" t="str">
        <f t="shared" si="74"/>
        <v>B.3.1.2.4.S.3</v>
      </c>
      <c r="B222" s="139" t="s">
        <v>208</v>
      </c>
      <c r="C222" s="112" t="s">
        <v>2930</v>
      </c>
      <c r="D222" s="113"/>
      <c r="E222" s="107"/>
      <c r="F222" s="108"/>
      <c r="G222" s="108"/>
    </row>
    <row r="223" spans="1:7" s="109" customFormat="1" ht="15" hidden="1" outlineLevel="1">
      <c r="A223" s="98" t="str">
        <f t="shared" si="74"/>
        <v>B.3.1.2.4.S.3.1</v>
      </c>
      <c r="B223" s="139" t="s">
        <v>244</v>
      </c>
      <c r="C223" s="146" t="s">
        <v>105</v>
      </c>
      <c r="D223" s="143"/>
      <c r="E223" s="107"/>
      <c r="F223" s="108"/>
      <c r="G223" s="108"/>
    </row>
    <row r="224" spans="1:7" s="109" customFormat="1" ht="15" hidden="1" outlineLevel="1">
      <c r="A224" s="98" t="str">
        <f t="shared" si="74"/>
        <v>B.3.1.2.4.S.3.1.1</v>
      </c>
      <c r="B224" s="139" t="s">
        <v>322</v>
      </c>
      <c r="C224" s="145" t="s">
        <v>137</v>
      </c>
      <c r="D224" s="143"/>
      <c r="E224" s="107"/>
      <c r="F224" s="108"/>
      <c r="G224" s="108"/>
    </row>
    <row r="225" spans="1:7" s="109" customFormat="1" ht="15" hidden="1" outlineLevel="1">
      <c r="A225" s="98" t="str">
        <f t="shared" si="74"/>
        <v>B.3.1.2.4.S.3.1.1.1</v>
      </c>
      <c r="B225" s="139" t="s">
        <v>323</v>
      </c>
      <c r="C225" s="142" t="s">
        <v>101</v>
      </c>
      <c r="D225" s="143" t="s">
        <v>90</v>
      </c>
      <c r="E225" s="107">
        <v>5</v>
      </c>
      <c r="F225" s="108"/>
      <c r="G225" s="108">
        <f aca="true" t="shared" si="79" ref="G225:G233">E225*F225</f>
        <v>0</v>
      </c>
    </row>
    <row r="226" spans="1:7" s="109" customFormat="1" ht="15" hidden="1" outlineLevel="1">
      <c r="A226" s="98" t="str">
        <f t="shared" si="74"/>
        <v>B.3.1.2.4.S.3.1.1.2</v>
      </c>
      <c r="B226" s="139" t="s">
        <v>346</v>
      </c>
      <c r="C226" s="142" t="s">
        <v>102</v>
      </c>
      <c r="D226" s="143" t="s">
        <v>90</v>
      </c>
      <c r="E226" s="107">
        <v>2</v>
      </c>
      <c r="F226" s="108"/>
      <c r="G226" s="108">
        <f t="shared" si="79"/>
        <v>0</v>
      </c>
    </row>
    <row r="227" spans="1:7" s="109" customFormat="1" ht="15" hidden="1" outlineLevel="1">
      <c r="A227" s="98" t="str">
        <f t="shared" si="74"/>
        <v>B.3.1.2.4.S.3.1.1.3</v>
      </c>
      <c r="B227" s="139" t="s">
        <v>347</v>
      </c>
      <c r="C227" s="142" t="s">
        <v>103</v>
      </c>
      <c r="D227" s="143" t="s">
        <v>90</v>
      </c>
      <c r="E227" s="107">
        <v>1</v>
      </c>
      <c r="F227" s="108"/>
      <c r="G227" s="108">
        <f t="shared" si="79"/>
        <v>0</v>
      </c>
    </row>
    <row r="228" spans="1:7" s="109" customFormat="1" ht="15" hidden="1" outlineLevel="1">
      <c r="A228" s="98" t="str">
        <f t="shared" si="74"/>
        <v>B.3.1.2.4.S.3.1.1.4</v>
      </c>
      <c r="B228" s="139" t="s">
        <v>348</v>
      </c>
      <c r="C228" s="142" t="s">
        <v>104</v>
      </c>
      <c r="D228" s="143" t="s">
        <v>90</v>
      </c>
      <c r="E228" s="107">
        <v>7</v>
      </c>
      <c r="F228" s="108"/>
      <c r="G228" s="108">
        <f t="shared" si="79"/>
        <v>0</v>
      </c>
    </row>
    <row r="229" spans="1:7" s="109" customFormat="1" ht="15" hidden="1" outlineLevel="1">
      <c r="A229" s="98" t="str">
        <f t="shared" si="74"/>
        <v>B.3.1.2.4.S.3.1.1.5</v>
      </c>
      <c r="B229" s="139" t="s">
        <v>349</v>
      </c>
      <c r="C229" s="142" t="s">
        <v>932</v>
      </c>
      <c r="D229" s="143" t="s">
        <v>90</v>
      </c>
      <c r="E229" s="107">
        <v>2</v>
      </c>
      <c r="F229" s="108"/>
      <c r="G229" s="108">
        <f t="shared" si="79"/>
        <v>0</v>
      </c>
    </row>
    <row r="230" spans="1:7" s="109" customFormat="1" ht="15" hidden="1" outlineLevel="1">
      <c r="A230" s="98" t="str">
        <f t="shared" si="74"/>
        <v>B.3.1.2.4.S.3.1.1.6</v>
      </c>
      <c r="B230" s="139" t="s">
        <v>350</v>
      </c>
      <c r="C230" s="142" t="s">
        <v>642</v>
      </c>
      <c r="D230" s="143" t="s">
        <v>90</v>
      </c>
      <c r="E230" s="107">
        <v>1</v>
      </c>
      <c r="F230" s="108"/>
      <c r="G230" s="108">
        <f t="shared" si="79"/>
        <v>0</v>
      </c>
    </row>
    <row r="231" spans="1:7" s="109" customFormat="1" ht="15" hidden="1" outlineLevel="1">
      <c r="A231" s="98" t="str">
        <f t="shared" si="74"/>
        <v>B.3.1.2.4.S.3.1.1.7</v>
      </c>
      <c r="B231" s="139" t="s">
        <v>351</v>
      </c>
      <c r="C231" s="142" t="s">
        <v>1220</v>
      </c>
      <c r="D231" s="143" t="s">
        <v>90</v>
      </c>
      <c r="E231" s="107">
        <v>1</v>
      </c>
      <c r="F231" s="108"/>
      <c r="G231" s="108">
        <f t="shared" si="79"/>
        <v>0</v>
      </c>
    </row>
    <row r="232" spans="1:7" s="109" customFormat="1" ht="15" hidden="1" outlineLevel="1">
      <c r="A232" s="98" t="str">
        <f t="shared" si="74"/>
        <v>B.3.1.2.4.S.3.1.1.8</v>
      </c>
      <c r="B232" s="139" t="s">
        <v>1221</v>
      </c>
      <c r="C232" s="142" t="s">
        <v>698</v>
      </c>
      <c r="D232" s="143" t="s">
        <v>90</v>
      </c>
      <c r="E232" s="107">
        <v>6</v>
      </c>
      <c r="F232" s="108"/>
      <c r="G232" s="108">
        <f t="shared" si="79"/>
        <v>0</v>
      </c>
    </row>
    <row r="233" spans="1:7" s="109" customFormat="1" ht="15" hidden="1" outlineLevel="1">
      <c r="A233" s="98" t="str">
        <f t="shared" si="74"/>
        <v>B.3.1.2.4.S.3.1.1.9</v>
      </c>
      <c r="B233" s="139" t="s">
        <v>1222</v>
      </c>
      <c r="C233" s="142" t="s">
        <v>875</v>
      </c>
      <c r="D233" s="143" t="s">
        <v>90</v>
      </c>
      <c r="E233" s="107">
        <v>2</v>
      </c>
      <c r="F233" s="108"/>
      <c r="G233" s="108">
        <f t="shared" si="79"/>
        <v>0</v>
      </c>
    </row>
    <row r="234" spans="1:7" s="109" customFormat="1" ht="15" hidden="1" outlineLevel="1">
      <c r="A234" s="98" t="str">
        <f t="shared" si="74"/>
        <v>B.3.1.2.4.S.3.1.2</v>
      </c>
      <c r="B234" s="139" t="s">
        <v>381</v>
      </c>
      <c r="C234" s="145" t="s">
        <v>1223</v>
      </c>
      <c r="D234" s="143"/>
      <c r="E234" s="107"/>
      <c r="F234" s="108"/>
      <c r="G234" s="108"/>
    </row>
    <row r="235" spans="1:7" s="109" customFormat="1" ht="15" hidden="1" outlineLevel="1">
      <c r="A235" s="98" t="str">
        <f t="shared" si="74"/>
        <v>B.3.1.2.4.S.3.1.2.1</v>
      </c>
      <c r="B235" s="139" t="s">
        <v>646</v>
      </c>
      <c r="C235" s="142" t="s">
        <v>109</v>
      </c>
      <c r="D235" s="143" t="s">
        <v>90</v>
      </c>
      <c r="E235" s="107">
        <v>1</v>
      </c>
      <c r="F235" s="108"/>
      <c r="G235" s="108">
        <f aca="true" t="shared" si="80" ref="G235">E235*F235</f>
        <v>0</v>
      </c>
    </row>
    <row r="236" spans="1:7" s="109" customFormat="1" ht="15" hidden="1" outlineLevel="1">
      <c r="A236" s="98" t="str">
        <f t="shared" si="74"/>
        <v>B.3.1.2.4.S.3.1.3</v>
      </c>
      <c r="B236" s="139" t="s">
        <v>647</v>
      </c>
      <c r="C236" s="145" t="s">
        <v>1224</v>
      </c>
      <c r="D236" s="143"/>
      <c r="E236" s="107"/>
      <c r="F236" s="108"/>
      <c r="G236" s="108"/>
    </row>
    <row r="237" spans="1:7" s="109" customFormat="1" ht="15" hidden="1" outlineLevel="1">
      <c r="A237" s="98" t="str">
        <f t="shared" si="74"/>
        <v>B.3.1.2.4.S.3.1.3.1</v>
      </c>
      <c r="B237" s="139" t="s">
        <v>649</v>
      </c>
      <c r="C237" s="142" t="s">
        <v>690</v>
      </c>
      <c r="D237" s="143" t="s">
        <v>90</v>
      </c>
      <c r="E237" s="107">
        <v>1</v>
      </c>
      <c r="F237" s="108"/>
      <c r="G237" s="108">
        <f aca="true" t="shared" si="81" ref="G237">E237*F237</f>
        <v>0</v>
      </c>
    </row>
    <row r="238" spans="1:7" s="109" customFormat="1" ht="15" hidden="1" outlineLevel="1">
      <c r="A238" s="98" t="str">
        <f t="shared" si="74"/>
        <v>B.3.1.2.4.S.3.1.4</v>
      </c>
      <c r="B238" s="139" t="s">
        <v>651</v>
      </c>
      <c r="C238" s="145" t="s">
        <v>138</v>
      </c>
      <c r="D238" s="143"/>
      <c r="E238" s="107"/>
      <c r="F238" s="108"/>
      <c r="G238" s="108"/>
    </row>
    <row r="239" spans="1:7" s="109" customFormat="1" ht="15" hidden="1" outlineLevel="1">
      <c r="A239" s="98" t="str">
        <f t="shared" si="74"/>
        <v>B.3.1.2.4.S.3.1.4.1</v>
      </c>
      <c r="B239" s="139" t="s">
        <v>653</v>
      </c>
      <c r="C239" s="142" t="s">
        <v>109</v>
      </c>
      <c r="D239" s="143" t="s">
        <v>90</v>
      </c>
      <c r="E239" s="107">
        <v>6</v>
      </c>
      <c r="F239" s="108"/>
      <c r="G239" s="108">
        <f aca="true" t="shared" si="82" ref="G239:G240">E239*F239</f>
        <v>0</v>
      </c>
    </row>
    <row r="240" spans="1:7" s="109" customFormat="1" ht="15" hidden="1" outlineLevel="1">
      <c r="A240" s="98" t="str">
        <f t="shared" si="74"/>
        <v>B.3.1.2.4.S.3.1.4.2</v>
      </c>
      <c r="B240" s="139" t="s">
        <v>822</v>
      </c>
      <c r="C240" s="142" t="s">
        <v>690</v>
      </c>
      <c r="D240" s="143" t="s">
        <v>90</v>
      </c>
      <c r="E240" s="107">
        <v>2</v>
      </c>
      <c r="F240" s="108"/>
      <c r="G240" s="108">
        <f t="shared" si="82"/>
        <v>0</v>
      </c>
    </row>
    <row r="241" spans="1:7" s="109" customFormat="1" ht="15" hidden="1" outlineLevel="1">
      <c r="A241" s="98" t="str">
        <f t="shared" si="74"/>
        <v>B.3.1.2.4.S.3.1.5</v>
      </c>
      <c r="B241" s="139" t="s">
        <v>654</v>
      </c>
      <c r="C241" s="145" t="s">
        <v>139</v>
      </c>
      <c r="D241" s="143"/>
      <c r="E241" s="107"/>
      <c r="F241" s="108"/>
      <c r="G241" s="108"/>
    </row>
    <row r="242" spans="1:7" s="109" customFormat="1" ht="15" hidden="1" outlineLevel="1">
      <c r="A242" s="98" t="str">
        <f t="shared" si="74"/>
        <v>B.3.1.2.4.S.3.1.5.1</v>
      </c>
      <c r="B242" s="139" t="s">
        <v>656</v>
      </c>
      <c r="C242" s="142" t="s">
        <v>108</v>
      </c>
      <c r="D242" s="143" t="s">
        <v>90</v>
      </c>
      <c r="E242" s="107">
        <v>5</v>
      </c>
      <c r="F242" s="108"/>
      <c r="G242" s="108">
        <f aca="true" t="shared" si="83" ref="G242">E242*F242</f>
        <v>0</v>
      </c>
    </row>
    <row r="243" spans="1:7" s="109" customFormat="1" ht="15" hidden="1" outlineLevel="1">
      <c r="A243" s="98" t="str">
        <f t="shared" si="74"/>
        <v>B.3.1.2.4.S.3.1.6</v>
      </c>
      <c r="B243" s="139" t="s">
        <v>659</v>
      </c>
      <c r="C243" s="145" t="s">
        <v>142</v>
      </c>
      <c r="D243" s="143"/>
      <c r="E243" s="107"/>
      <c r="F243" s="108"/>
      <c r="G243" s="108"/>
    </row>
    <row r="244" spans="1:7" s="109" customFormat="1" ht="15" hidden="1" outlineLevel="1">
      <c r="A244" s="98" t="str">
        <f t="shared" si="74"/>
        <v>B.3.1.2.4.S.3.1.6.1</v>
      </c>
      <c r="B244" s="139" t="s">
        <v>661</v>
      </c>
      <c r="C244" s="142" t="s">
        <v>708</v>
      </c>
      <c r="D244" s="143" t="s">
        <v>90</v>
      </c>
      <c r="E244" s="107">
        <v>1</v>
      </c>
      <c r="F244" s="108"/>
      <c r="G244" s="108">
        <f aca="true" t="shared" si="84" ref="G244:G245">E244*F244</f>
        <v>0</v>
      </c>
    </row>
    <row r="245" spans="1:7" s="109" customFormat="1" ht="15" hidden="1" outlineLevel="1">
      <c r="A245" s="98" t="str">
        <f t="shared" si="74"/>
        <v>B.3.1.2.4.S.3.1.6.2</v>
      </c>
      <c r="B245" s="139" t="s">
        <v>662</v>
      </c>
      <c r="C245" s="142" t="s">
        <v>719</v>
      </c>
      <c r="D245" s="143" t="s">
        <v>90</v>
      </c>
      <c r="E245" s="107">
        <v>5</v>
      </c>
      <c r="F245" s="108"/>
      <c r="G245" s="108">
        <f t="shared" si="84"/>
        <v>0</v>
      </c>
    </row>
    <row r="246" spans="1:7" s="109" customFormat="1" ht="15" hidden="1" outlineLevel="1">
      <c r="A246" s="98" t="str">
        <f t="shared" si="74"/>
        <v>B.3.1.2.4.S.3.1.7</v>
      </c>
      <c r="B246" s="139" t="s">
        <v>715</v>
      </c>
      <c r="C246" s="145" t="s">
        <v>738</v>
      </c>
      <c r="D246" s="143"/>
      <c r="E246" s="107"/>
      <c r="F246" s="108"/>
      <c r="G246" s="108"/>
    </row>
    <row r="247" spans="1:7" s="109" customFormat="1" ht="15" hidden="1" outlineLevel="1">
      <c r="A247" s="98" t="str">
        <f t="shared" si="74"/>
        <v>B.3.1.2.4.S.3.1.7.1</v>
      </c>
      <c r="B247" s="139" t="s">
        <v>716</v>
      </c>
      <c r="C247" s="142" t="s">
        <v>690</v>
      </c>
      <c r="D247" s="143" t="s">
        <v>90</v>
      </c>
      <c r="E247" s="107">
        <v>6</v>
      </c>
      <c r="F247" s="108"/>
      <c r="G247" s="108">
        <f aca="true" t="shared" si="85" ref="G247:G248">E247*F247</f>
        <v>0</v>
      </c>
    </row>
    <row r="248" spans="1:7" s="109" customFormat="1" ht="15" hidden="1" outlineLevel="1">
      <c r="A248" s="98" t="str">
        <f t="shared" si="74"/>
        <v>B.3.1.2.4.S.3.1.7.2</v>
      </c>
      <c r="B248" s="139" t="s">
        <v>717</v>
      </c>
      <c r="C248" s="142" t="s">
        <v>109</v>
      </c>
      <c r="D248" s="143" t="s">
        <v>90</v>
      </c>
      <c r="E248" s="107">
        <v>1</v>
      </c>
      <c r="F248" s="108"/>
      <c r="G248" s="108">
        <f t="shared" si="85"/>
        <v>0</v>
      </c>
    </row>
    <row r="249" spans="1:7" s="109" customFormat="1" ht="15" hidden="1" outlineLevel="1">
      <c r="A249" s="98" t="str">
        <f t="shared" si="74"/>
        <v>B.3.1.2.4.S.3.1.8</v>
      </c>
      <c r="B249" s="139" t="s">
        <v>720</v>
      </c>
      <c r="C249" s="145" t="s">
        <v>140</v>
      </c>
      <c r="D249" s="143"/>
      <c r="E249" s="107"/>
      <c r="F249" s="108"/>
      <c r="G249" s="108"/>
    </row>
    <row r="250" spans="1:7" s="109" customFormat="1" ht="15" hidden="1" outlineLevel="1">
      <c r="A250" s="98" t="str">
        <f t="shared" si="74"/>
        <v>B.3.1.2.4.S.3.1.8.1</v>
      </c>
      <c r="B250" s="139" t="s">
        <v>722</v>
      </c>
      <c r="C250" s="142" t="s">
        <v>1225</v>
      </c>
      <c r="D250" s="143" t="s">
        <v>90</v>
      </c>
      <c r="E250" s="107">
        <v>1</v>
      </c>
      <c r="F250" s="108"/>
      <c r="G250" s="108">
        <f aca="true" t="shared" si="86" ref="G250:G251">E250*F250</f>
        <v>0</v>
      </c>
    </row>
    <row r="251" spans="1:7" s="109" customFormat="1" ht="15" hidden="1" outlineLevel="1">
      <c r="A251" s="98" t="str">
        <f t="shared" si="74"/>
        <v>B.3.1.2.4.S.3.1.8.2</v>
      </c>
      <c r="B251" s="139" t="s">
        <v>885</v>
      </c>
      <c r="C251" s="142" t="s">
        <v>704</v>
      </c>
      <c r="D251" s="143" t="s">
        <v>90</v>
      </c>
      <c r="E251" s="107">
        <v>2</v>
      </c>
      <c r="F251" s="108"/>
      <c r="G251" s="108">
        <f t="shared" si="86"/>
        <v>0</v>
      </c>
    </row>
    <row r="252" spans="1:7" s="109" customFormat="1" ht="15" hidden="1" outlineLevel="1">
      <c r="A252" s="98" t="str">
        <f t="shared" si="74"/>
        <v>B.3.1.2.4.S.3.1.9</v>
      </c>
      <c r="B252" s="139" t="s">
        <v>723</v>
      </c>
      <c r="C252" s="145" t="s">
        <v>1226</v>
      </c>
      <c r="D252" s="143"/>
      <c r="E252" s="107"/>
      <c r="F252" s="108"/>
      <c r="G252" s="108"/>
    </row>
    <row r="253" spans="1:7" s="109" customFormat="1" ht="15" hidden="1" outlineLevel="1">
      <c r="A253" s="98" t="str">
        <f t="shared" si="74"/>
        <v>B.3.1.2.4.S.3.1.9.1</v>
      </c>
      <c r="B253" s="139" t="s">
        <v>725</v>
      </c>
      <c r="C253" s="142" t="s">
        <v>1225</v>
      </c>
      <c r="D253" s="143" t="s">
        <v>90</v>
      </c>
      <c r="E253" s="107">
        <v>1</v>
      </c>
      <c r="F253" s="108"/>
      <c r="G253" s="108">
        <f aca="true" t="shared" si="87" ref="G253:G254">E253*F253</f>
        <v>0</v>
      </c>
    </row>
    <row r="254" spans="1:7" s="109" customFormat="1" ht="15" hidden="1" outlineLevel="1">
      <c r="A254" s="98" t="str">
        <f t="shared" si="74"/>
        <v>B.3.1.2.4.S.3.1.9.2</v>
      </c>
      <c r="B254" s="139" t="s">
        <v>726</v>
      </c>
      <c r="C254" s="142" t="s">
        <v>708</v>
      </c>
      <c r="D254" s="143" t="s">
        <v>90</v>
      </c>
      <c r="E254" s="107">
        <v>2</v>
      </c>
      <c r="F254" s="108"/>
      <c r="G254" s="108">
        <f t="shared" si="87"/>
        <v>0</v>
      </c>
    </row>
    <row r="255" spans="1:7" s="109" customFormat="1" ht="15" hidden="1" outlineLevel="1">
      <c r="A255" s="98" t="str">
        <f t="shared" si="74"/>
        <v>B.3.1.2.4.S.3.1.10</v>
      </c>
      <c r="B255" s="139" t="s">
        <v>727</v>
      </c>
      <c r="C255" s="145" t="s">
        <v>141</v>
      </c>
      <c r="D255" s="143"/>
      <c r="E255" s="107"/>
      <c r="F255" s="108"/>
      <c r="G255" s="108"/>
    </row>
    <row r="256" spans="1:7" s="109" customFormat="1" ht="15" hidden="1" outlineLevel="1">
      <c r="A256" s="98" t="str">
        <f t="shared" si="74"/>
        <v>B.3.1.2.4.S.3.1.10.1</v>
      </c>
      <c r="B256" s="139" t="s">
        <v>729</v>
      </c>
      <c r="C256" s="142" t="s">
        <v>708</v>
      </c>
      <c r="D256" s="143" t="s">
        <v>90</v>
      </c>
      <c r="E256" s="107">
        <v>2</v>
      </c>
      <c r="F256" s="108"/>
      <c r="G256" s="108">
        <f aca="true" t="shared" si="88" ref="G256:G257">E256*F256</f>
        <v>0</v>
      </c>
    </row>
    <row r="257" spans="1:7" s="109" customFormat="1" ht="15" hidden="1" outlineLevel="1">
      <c r="A257" s="98" t="str">
        <f t="shared" si="74"/>
        <v>B.3.1.2.4.S.3.1.10.2</v>
      </c>
      <c r="B257" s="139" t="s">
        <v>730</v>
      </c>
      <c r="C257" s="142" t="s">
        <v>146</v>
      </c>
      <c r="D257" s="143" t="s">
        <v>90</v>
      </c>
      <c r="E257" s="107">
        <v>4</v>
      </c>
      <c r="F257" s="108"/>
      <c r="G257" s="108">
        <f t="shared" si="88"/>
        <v>0</v>
      </c>
    </row>
    <row r="258" spans="1:7" s="109" customFormat="1" ht="15" hidden="1" outlineLevel="1">
      <c r="A258" s="98" t="str">
        <f t="shared" si="74"/>
        <v>B.3.1.2.4.S.3.1.11</v>
      </c>
      <c r="B258" s="139" t="s">
        <v>731</v>
      </c>
      <c r="C258" s="145" t="s">
        <v>1203</v>
      </c>
      <c r="D258" s="143"/>
      <c r="E258" s="107"/>
      <c r="F258" s="108"/>
      <c r="G258" s="108"/>
    </row>
    <row r="259" spans="1:7" s="109" customFormat="1" ht="15" hidden="1" outlineLevel="1">
      <c r="A259" s="98" t="str">
        <f t="shared" si="74"/>
        <v>B.3.1.2.4.S.3.1.11.1</v>
      </c>
      <c r="B259" s="139" t="s">
        <v>733</v>
      </c>
      <c r="C259" s="142" t="s">
        <v>708</v>
      </c>
      <c r="D259" s="143" t="s">
        <v>90</v>
      </c>
      <c r="E259" s="107">
        <v>3</v>
      </c>
      <c r="F259" s="108"/>
      <c r="G259" s="108">
        <f aca="true" t="shared" si="89" ref="G259">E259*F259</f>
        <v>0</v>
      </c>
    </row>
    <row r="260" spans="1:7" s="109" customFormat="1" ht="15" hidden="1" outlineLevel="1">
      <c r="A260" s="98" t="str">
        <f t="shared" si="74"/>
        <v>B.3.1.2.4.S.3.1.12</v>
      </c>
      <c r="B260" s="139" t="s">
        <v>734</v>
      </c>
      <c r="C260" s="145" t="s">
        <v>1227</v>
      </c>
      <c r="D260" s="143"/>
      <c r="E260" s="107"/>
      <c r="F260" s="108"/>
      <c r="G260" s="108"/>
    </row>
    <row r="261" spans="1:7" s="109" customFormat="1" ht="15" hidden="1" outlineLevel="1">
      <c r="A261" s="98" t="str">
        <f t="shared" si="74"/>
        <v>B.3.1.2.4.S.3.1.12.1</v>
      </c>
      <c r="B261" s="139" t="s">
        <v>736</v>
      </c>
      <c r="C261" s="142" t="s">
        <v>690</v>
      </c>
      <c r="D261" s="143" t="s">
        <v>90</v>
      </c>
      <c r="E261" s="107">
        <v>3</v>
      </c>
      <c r="F261" s="108"/>
      <c r="G261" s="108">
        <f aca="true" t="shared" si="90" ref="G261:G263">E261*F261</f>
        <v>0</v>
      </c>
    </row>
    <row r="262" spans="1:7" s="109" customFormat="1" ht="15" hidden="1" outlineLevel="1">
      <c r="A262" s="98" t="str">
        <f t="shared" si="74"/>
        <v>B.3.1.2.4.S.3.1.12.2</v>
      </c>
      <c r="B262" s="139" t="s">
        <v>1228</v>
      </c>
      <c r="C262" s="142" t="s">
        <v>109</v>
      </c>
      <c r="D262" s="143" t="s">
        <v>90</v>
      </c>
      <c r="E262" s="107">
        <v>1</v>
      </c>
      <c r="F262" s="108"/>
      <c r="G262" s="108">
        <f t="shared" si="90"/>
        <v>0</v>
      </c>
    </row>
    <row r="263" spans="1:7" s="109" customFormat="1" ht="15" hidden="1" outlineLevel="1">
      <c r="A263" s="98" t="str">
        <f t="shared" si="74"/>
        <v>B.3.1.2.4.S.3.1.12.3</v>
      </c>
      <c r="B263" s="139" t="s">
        <v>1229</v>
      </c>
      <c r="C263" s="142" t="s">
        <v>108</v>
      </c>
      <c r="D263" s="143" t="s">
        <v>90</v>
      </c>
      <c r="E263" s="107">
        <v>4</v>
      </c>
      <c r="F263" s="108"/>
      <c r="G263" s="108">
        <f t="shared" si="90"/>
        <v>0</v>
      </c>
    </row>
    <row r="264" spans="1:7" s="109" customFormat="1" ht="76.5" hidden="1" outlineLevel="1">
      <c r="A264" s="98" t="str">
        <f t="shared" si="74"/>
        <v>B.3.1.2.4.S.4</v>
      </c>
      <c r="B264" s="139" t="s">
        <v>209</v>
      </c>
      <c r="C264" s="112" t="s">
        <v>2931</v>
      </c>
      <c r="D264" s="113"/>
      <c r="E264" s="107"/>
      <c r="F264" s="108"/>
      <c r="G264" s="108"/>
    </row>
    <row r="265" spans="1:7" s="109" customFormat="1" ht="15" hidden="1" outlineLevel="1">
      <c r="A265" s="98" t="str">
        <f t="shared" si="74"/>
        <v>B.3.1.2.4.S.4.1</v>
      </c>
      <c r="B265" s="139" t="s">
        <v>240</v>
      </c>
      <c r="C265" s="146" t="s">
        <v>105</v>
      </c>
      <c r="D265" s="143"/>
      <c r="E265" s="107"/>
      <c r="F265" s="108"/>
      <c r="G265" s="108"/>
    </row>
    <row r="266" spans="1:7" s="109" customFormat="1" ht="15" hidden="1" outlineLevel="1">
      <c r="A266" s="98" t="str">
        <f t="shared" si="74"/>
        <v>B.3.1.2.4.S.4.1.1</v>
      </c>
      <c r="B266" s="139" t="s">
        <v>241</v>
      </c>
      <c r="C266" s="140" t="s">
        <v>958</v>
      </c>
      <c r="D266" s="113"/>
      <c r="E266" s="107"/>
      <c r="F266" s="108"/>
      <c r="G266" s="108"/>
    </row>
    <row r="267" spans="1:7" s="109" customFormat="1" ht="15" hidden="1" outlineLevel="1">
      <c r="A267" s="98" t="str">
        <f t="shared" si="74"/>
        <v>B.3.1.2.4.S.4.1.1.1</v>
      </c>
      <c r="B267" s="139" t="s">
        <v>324</v>
      </c>
      <c r="C267" s="112" t="s">
        <v>690</v>
      </c>
      <c r="D267" s="143" t="s">
        <v>90</v>
      </c>
      <c r="E267" s="107">
        <v>5</v>
      </c>
      <c r="F267" s="108"/>
      <c r="G267" s="108">
        <f aca="true" t="shared" si="91" ref="G267:G268">E267*F267</f>
        <v>0</v>
      </c>
    </row>
    <row r="268" spans="1:7" s="109" customFormat="1" ht="15" hidden="1" outlineLevel="1">
      <c r="A268" s="98" t="str">
        <f t="shared" si="74"/>
        <v>B.3.1.2.4.S.4.1.1.2</v>
      </c>
      <c r="B268" s="139" t="s">
        <v>325</v>
      </c>
      <c r="C268" s="112" t="s">
        <v>744</v>
      </c>
      <c r="D268" s="143" t="s">
        <v>90</v>
      </c>
      <c r="E268" s="107">
        <v>2</v>
      </c>
      <c r="F268" s="108"/>
      <c r="G268" s="108">
        <f t="shared" si="91"/>
        <v>0</v>
      </c>
    </row>
    <row r="269" spans="1:7" s="109" customFormat="1" ht="15" hidden="1" outlineLevel="1">
      <c r="A269" s="98" t="str">
        <f t="shared" si="74"/>
        <v>B.3.1.2.4.S.4.1.2</v>
      </c>
      <c r="B269" s="139" t="s">
        <v>242</v>
      </c>
      <c r="C269" s="140" t="s">
        <v>1230</v>
      </c>
      <c r="D269" s="113"/>
      <c r="E269" s="107"/>
      <c r="F269" s="108"/>
      <c r="G269" s="108"/>
    </row>
    <row r="270" spans="1:7" s="109" customFormat="1" ht="15" hidden="1" outlineLevel="1">
      <c r="A270" s="98" t="str">
        <f t="shared" si="74"/>
        <v>B.3.1.2.4.S.4.1.2.1</v>
      </c>
      <c r="B270" s="139" t="s">
        <v>360</v>
      </c>
      <c r="C270" s="112" t="s">
        <v>108</v>
      </c>
      <c r="D270" s="143" t="s">
        <v>90</v>
      </c>
      <c r="E270" s="107">
        <v>5</v>
      </c>
      <c r="F270" s="108"/>
      <c r="G270" s="108">
        <f aca="true" t="shared" si="92" ref="G270:G271">E270*F270</f>
        <v>0</v>
      </c>
    </row>
    <row r="271" spans="1:7" s="109" customFormat="1" ht="15" hidden="1" outlineLevel="1">
      <c r="A271" s="98" t="str">
        <f t="shared" si="74"/>
        <v>B.3.1.2.4.S.4.1.2.2</v>
      </c>
      <c r="B271" s="139" t="s">
        <v>768</v>
      </c>
      <c r="C271" s="112" t="s">
        <v>109</v>
      </c>
      <c r="D271" s="143" t="s">
        <v>90</v>
      </c>
      <c r="E271" s="107">
        <v>5</v>
      </c>
      <c r="F271" s="108"/>
      <c r="G271" s="108">
        <f t="shared" si="92"/>
        <v>0</v>
      </c>
    </row>
    <row r="272" spans="1:7" s="109" customFormat="1" ht="15" hidden="1" outlineLevel="1">
      <c r="A272" s="98" t="str">
        <f t="shared" si="74"/>
        <v>B.3.1.2.4.S.4.1.3</v>
      </c>
      <c r="B272" s="139" t="s">
        <v>356</v>
      </c>
      <c r="C272" s="140" t="s">
        <v>150</v>
      </c>
      <c r="D272" s="113"/>
      <c r="E272" s="107"/>
      <c r="F272" s="108"/>
      <c r="G272" s="108"/>
    </row>
    <row r="273" spans="1:7" s="109" customFormat="1" ht="15" hidden="1" outlineLevel="1">
      <c r="A273" s="98" t="str">
        <f t="shared" si="74"/>
        <v>B.3.1.2.4.S.4.1.3.1</v>
      </c>
      <c r="B273" s="139" t="s">
        <v>361</v>
      </c>
      <c r="C273" s="112" t="s">
        <v>690</v>
      </c>
      <c r="D273" s="143" t="s">
        <v>90</v>
      </c>
      <c r="E273" s="107">
        <v>4</v>
      </c>
      <c r="F273" s="108"/>
      <c r="G273" s="108">
        <f aca="true" t="shared" si="93" ref="G273">E273*F273</f>
        <v>0</v>
      </c>
    </row>
    <row r="274" spans="1:7" s="109" customFormat="1" ht="15" hidden="1" outlineLevel="1">
      <c r="A274" s="98" t="str">
        <f t="shared" si="74"/>
        <v>B.3.1.2.4.S.4.1.4</v>
      </c>
      <c r="B274" s="139" t="s">
        <v>357</v>
      </c>
      <c r="C274" s="140" t="s">
        <v>151</v>
      </c>
      <c r="D274" s="319"/>
      <c r="E274" s="107"/>
      <c r="F274" s="108"/>
      <c r="G274" s="108"/>
    </row>
    <row r="275" spans="1:7" s="109" customFormat="1" ht="15" hidden="1" outlineLevel="1">
      <c r="A275" s="98" t="str">
        <f t="shared" si="74"/>
        <v>B.3.1.2.4.S.4.1.4.1</v>
      </c>
      <c r="B275" s="139" t="s">
        <v>362</v>
      </c>
      <c r="C275" s="112" t="s">
        <v>147</v>
      </c>
      <c r="D275" s="143" t="s">
        <v>90</v>
      </c>
      <c r="E275" s="107">
        <v>4</v>
      </c>
      <c r="F275" s="108"/>
      <c r="G275" s="108">
        <f aca="true" t="shared" si="94" ref="G275">E275*F275</f>
        <v>0</v>
      </c>
    </row>
    <row r="276" spans="1:7" s="109" customFormat="1" ht="15" hidden="1" outlineLevel="1">
      <c r="A276" s="98" t="str">
        <f t="shared" si="74"/>
        <v>B.3.1.2.4.S.4.1.5</v>
      </c>
      <c r="B276" s="139" t="s">
        <v>358</v>
      </c>
      <c r="C276" s="140" t="s">
        <v>152</v>
      </c>
      <c r="D276" s="113"/>
      <c r="E276" s="107"/>
      <c r="F276" s="108"/>
      <c r="G276" s="108"/>
    </row>
    <row r="277" spans="1:7" s="109" customFormat="1" ht="15" hidden="1" outlineLevel="1">
      <c r="A277" s="98" t="str">
        <f t="shared" si="74"/>
        <v>B.3.1.2.4.S.4.1.5.1</v>
      </c>
      <c r="B277" s="139" t="s">
        <v>363</v>
      </c>
      <c r="C277" s="112" t="s">
        <v>147</v>
      </c>
      <c r="D277" s="143" t="s">
        <v>90</v>
      </c>
      <c r="E277" s="107">
        <v>4</v>
      </c>
      <c r="F277" s="108"/>
      <c r="G277" s="108">
        <f aca="true" t="shared" si="95" ref="G277:G279">E277*F277</f>
        <v>0</v>
      </c>
    </row>
    <row r="278" spans="1:7" s="109" customFormat="1" ht="15" hidden="1" outlineLevel="1">
      <c r="A278" s="98" t="str">
        <f t="shared" si="74"/>
        <v>B.3.1.2.4.S.4.1.6</v>
      </c>
      <c r="B278" s="139" t="s">
        <v>359</v>
      </c>
      <c r="C278" s="140" t="s">
        <v>153</v>
      </c>
      <c r="D278" s="143" t="s">
        <v>90</v>
      </c>
      <c r="E278" s="107">
        <v>10</v>
      </c>
      <c r="F278" s="108"/>
      <c r="G278" s="108">
        <f t="shared" si="95"/>
        <v>0</v>
      </c>
    </row>
    <row r="279" spans="1:7" s="109" customFormat="1" ht="15" hidden="1" outlineLevel="1">
      <c r="A279" s="98" t="str">
        <f t="shared" si="74"/>
        <v>B.3.1.2.4.S.4.1.7</v>
      </c>
      <c r="B279" s="139" t="s">
        <v>780</v>
      </c>
      <c r="C279" s="140" t="s">
        <v>888</v>
      </c>
      <c r="D279" s="143" t="s">
        <v>90</v>
      </c>
      <c r="E279" s="107">
        <v>1</v>
      </c>
      <c r="F279" s="108"/>
      <c r="G279" s="108">
        <f t="shared" si="95"/>
        <v>0</v>
      </c>
    </row>
    <row r="280" spans="1:7" s="109" customFormat="1" ht="15" hidden="1" outlineLevel="1">
      <c r="A280" s="98" t="str">
        <f t="shared" si="74"/>
        <v>B.3.1.2.4.S.4.1.8</v>
      </c>
      <c r="B280" s="139" t="s">
        <v>1007</v>
      </c>
      <c r="C280" s="140" t="s">
        <v>1231</v>
      </c>
      <c r="D280" s="143"/>
      <c r="E280" s="107"/>
      <c r="F280" s="108"/>
      <c r="G280" s="108"/>
    </row>
    <row r="281" spans="1:7" s="109" customFormat="1" ht="15" hidden="1" outlineLevel="1">
      <c r="A281" s="98" t="str">
        <f t="shared" si="74"/>
        <v>B.3.1.2.4.S.4.1.8.1</v>
      </c>
      <c r="B281" s="139" t="s">
        <v>1008</v>
      </c>
      <c r="C281" s="112" t="s">
        <v>1232</v>
      </c>
      <c r="D281" s="143" t="s">
        <v>90</v>
      </c>
      <c r="E281" s="107">
        <v>1</v>
      </c>
      <c r="F281" s="108"/>
      <c r="G281" s="108">
        <f aca="true" t="shared" si="96" ref="G281">E281*F281</f>
        <v>0</v>
      </c>
    </row>
    <row r="282" spans="1:7" s="109" customFormat="1" ht="15" hidden="1" outlineLevel="1">
      <c r="A282" s="98" t="str">
        <f t="shared" si="74"/>
        <v>B.3.1.2.4.S.4.1.9</v>
      </c>
      <c r="B282" s="139" t="s">
        <v>1233</v>
      </c>
      <c r="C282" s="140" t="s">
        <v>1190</v>
      </c>
      <c r="D282" s="143"/>
      <c r="E282" s="107"/>
      <c r="F282" s="108"/>
      <c r="G282" s="108"/>
    </row>
    <row r="283" spans="1:7" s="109" customFormat="1" ht="15" hidden="1" outlineLevel="1">
      <c r="A283" s="98" t="str">
        <f t="shared" si="74"/>
        <v>B.3.1.2.4.S.4.1.9.1</v>
      </c>
      <c r="B283" s="139" t="s">
        <v>1234</v>
      </c>
      <c r="C283" s="112" t="s">
        <v>744</v>
      </c>
      <c r="D283" s="143" t="s">
        <v>90</v>
      </c>
      <c r="E283" s="107">
        <v>2</v>
      </c>
      <c r="F283" s="108"/>
      <c r="G283" s="108">
        <f aca="true" t="shared" si="97" ref="G283">E283*F283</f>
        <v>0</v>
      </c>
    </row>
    <row r="284" spans="1:7" s="109" customFormat="1" ht="15" hidden="1" outlineLevel="1">
      <c r="A284" s="98" t="str">
        <f t="shared" si="74"/>
        <v>B.3.1.2.4.S.4.1.10</v>
      </c>
      <c r="B284" s="139" t="s">
        <v>1235</v>
      </c>
      <c r="C284" s="140" t="s">
        <v>905</v>
      </c>
      <c r="D284" s="319"/>
      <c r="E284" s="107"/>
      <c r="F284" s="108"/>
      <c r="G284" s="108"/>
    </row>
    <row r="285" spans="1:7" s="109" customFormat="1" ht="15" hidden="1" outlineLevel="1">
      <c r="A285" s="98" t="str">
        <f t="shared" si="74"/>
        <v>B.3.1.2.4.S.4.1.10.1</v>
      </c>
      <c r="B285" s="139" t="s">
        <v>1236</v>
      </c>
      <c r="C285" s="112" t="s">
        <v>147</v>
      </c>
      <c r="D285" s="143" t="s">
        <v>90</v>
      </c>
      <c r="E285" s="107">
        <v>1</v>
      </c>
      <c r="F285" s="108"/>
      <c r="G285" s="108">
        <f aca="true" t="shared" si="98" ref="G285">E285*F285</f>
        <v>0</v>
      </c>
    </row>
    <row r="286" spans="1:7" s="109" customFormat="1" ht="15" hidden="1" outlineLevel="1">
      <c r="A286" s="98" t="str">
        <f>""&amp;$B$205&amp;"."&amp;B286&amp;""</f>
        <v>B.3.1.2.4.S.4.1.11</v>
      </c>
      <c r="B286" s="139" t="s">
        <v>1237</v>
      </c>
      <c r="C286" s="140" t="s">
        <v>1238</v>
      </c>
      <c r="D286" s="113"/>
      <c r="E286" s="107"/>
      <c r="F286" s="108"/>
      <c r="G286" s="108"/>
    </row>
    <row r="287" spans="1:7" s="109" customFormat="1" ht="15" hidden="1" outlineLevel="1">
      <c r="A287" s="98" t="str">
        <f>""&amp;$B$205&amp;"."&amp;B287&amp;""</f>
        <v>B.3.1.2.4.S.4.1.11.1</v>
      </c>
      <c r="B287" s="139" t="s">
        <v>1239</v>
      </c>
      <c r="C287" s="112" t="s">
        <v>147</v>
      </c>
      <c r="D287" s="143" t="s">
        <v>90</v>
      </c>
      <c r="E287" s="107">
        <v>1</v>
      </c>
      <c r="F287" s="108"/>
      <c r="G287" s="108">
        <f>E287*F287</f>
        <v>0</v>
      </c>
    </row>
    <row r="288" spans="1:7" s="109" customFormat="1" ht="15" hidden="1" outlineLevel="1">
      <c r="A288" s="98" t="str">
        <f>""&amp;$B$205&amp;"."&amp;B288&amp;""</f>
        <v>B.3.1.2.4.S.4.1.12</v>
      </c>
      <c r="B288" s="139" t="s">
        <v>1240</v>
      </c>
      <c r="C288" s="140" t="s">
        <v>1241</v>
      </c>
      <c r="D288" s="113"/>
      <c r="E288" s="107"/>
      <c r="F288" s="108"/>
      <c r="G288" s="108"/>
    </row>
    <row r="289" spans="1:7" s="109" customFormat="1" ht="15" hidden="1" outlineLevel="1">
      <c r="A289" s="98" t="str">
        <f>""&amp;$B$205&amp;"."&amp;B289&amp;""</f>
        <v>B.3.1.2.4.S.4.1.12.1</v>
      </c>
      <c r="B289" s="139" t="s">
        <v>1242</v>
      </c>
      <c r="C289" s="112" t="s">
        <v>1243</v>
      </c>
      <c r="D289" s="143" t="s">
        <v>90</v>
      </c>
      <c r="E289" s="107">
        <v>5</v>
      </c>
      <c r="F289" s="108"/>
      <c r="G289" s="108">
        <f>E289*F289</f>
        <v>0</v>
      </c>
    </row>
    <row r="290" spans="1:7" s="109" customFormat="1" ht="140.25" hidden="1" outlineLevel="1">
      <c r="A290" s="98" t="str">
        <f t="shared" si="74"/>
        <v>B.3.1.2.4.S.5</v>
      </c>
      <c r="B290" s="139" t="s">
        <v>213</v>
      </c>
      <c r="C290" s="115" t="s">
        <v>3462</v>
      </c>
      <c r="D290" s="128"/>
      <c r="E290" s="107"/>
      <c r="F290" s="108"/>
      <c r="G290" s="108"/>
    </row>
    <row r="291" spans="1:7" s="109" customFormat="1" ht="15" hidden="1" outlineLevel="1">
      <c r="A291" s="98" t="str">
        <f t="shared" si="74"/>
        <v>B.3.1.2.4.S.5.1</v>
      </c>
      <c r="B291" s="139" t="s">
        <v>315</v>
      </c>
      <c r="C291" s="115" t="s">
        <v>159</v>
      </c>
      <c r="D291" s="128"/>
      <c r="E291" s="107"/>
      <c r="F291" s="108"/>
      <c r="G291" s="108"/>
    </row>
    <row r="292" spans="1:7" s="109" customFormat="1" ht="15" hidden="1" outlineLevel="1">
      <c r="A292" s="98" t="str">
        <f t="shared" si="74"/>
        <v>B.3.1.2.4.S.5.1.1</v>
      </c>
      <c r="B292" s="139" t="s">
        <v>330</v>
      </c>
      <c r="C292" s="133" t="s">
        <v>164</v>
      </c>
      <c r="D292" s="143" t="s">
        <v>90</v>
      </c>
      <c r="E292" s="107">
        <v>3</v>
      </c>
      <c r="F292" s="108"/>
      <c r="G292" s="108">
        <f aca="true" t="shared" si="99" ref="G292">E292*F292</f>
        <v>0</v>
      </c>
    </row>
    <row r="293" spans="1:7" s="109" customFormat="1" ht="204" hidden="1" outlineLevel="1">
      <c r="A293" s="98" t="str">
        <f aca="true" t="shared" si="100" ref="A293:A294">""&amp;$B$205&amp;"."&amp;B293&amp;""</f>
        <v>B.3.1.2.4.S6</v>
      </c>
      <c r="B293" s="139" t="s">
        <v>1244</v>
      </c>
      <c r="C293" s="258" t="s">
        <v>3330</v>
      </c>
      <c r="D293" s="128"/>
      <c r="E293" s="107"/>
      <c r="F293" s="108"/>
      <c r="G293" s="108"/>
    </row>
    <row r="294" spans="1:7" s="109" customFormat="1" ht="15" hidden="1" outlineLevel="1">
      <c r="A294" s="98" t="str">
        <f t="shared" si="100"/>
        <v>B.3.1.2.4.S.6.1</v>
      </c>
      <c r="B294" s="139" t="s">
        <v>319</v>
      </c>
      <c r="C294" s="259" t="s">
        <v>1158</v>
      </c>
      <c r="D294" s="143" t="s">
        <v>90</v>
      </c>
      <c r="E294" s="107">
        <v>1</v>
      </c>
      <c r="F294" s="108"/>
      <c r="G294" s="108">
        <f aca="true" t="shared" si="101" ref="G294">E294*F294</f>
        <v>0</v>
      </c>
    </row>
    <row r="295" spans="1:7" s="97" customFormat="1" ht="15" collapsed="1">
      <c r="A295" s="90" t="str">
        <f aca="true" t="shared" si="102" ref="A295">B295</f>
        <v>B.3.1.2.5</v>
      </c>
      <c r="B295" s="91" t="s">
        <v>1245</v>
      </c>
      <c r="C295" s="165" t="s">
        <v>121</v>
      </c>
      <c r="D295" s="166"/>
      <c r="E295" s="94"/>
      <c r="F295" s="95"/>
      <c r="G295" s="96"/>
    </row>
    <row r="296" spans="1:7" s="109" customFormat="1" ht="165.75" hidden="1" outlineLevel="1">
      <c r="A296" s="98" t="str">
        <f aca="true" t="shared" si="103" ref="A296:A308">""&amp;$B$295&amp;"."&amp;B296&amp;""</f>
        <v>B.3.1.2.5.S.1</v>
      </c>
      <c r="B296" s="139" t="s">
        <v>206</v>
      </c>
      <c r="C296" s="112" t="s">
        <v>3545</v>
      </c>
      <c r="D296" s="113"/>
      <c r="E296" s="107"/>
      <c r="F296" s="108"/>
      <c r="G296" s="206"/>
    </row>
    <row r="297" spans="1:7" s="109" customFormat="1" ht="15" hidden="1" outlineLevel="1">
      <c r="A297" s="98" t="str">
        <f t="shared" si="103"/>
        <v>B.3.1.2.5.S.1.1</v>
      </c>
      <c r="B297" s="139" t="s">
        <v>226</v>
      </c>
      <c r="C297" s="112" t="s">
        <v>124</v>
      </c>
      <c r="D297" s="143" t="s">
        <v>22</v>
      </c>
      <c r="E297" s="107">
        <v>8</v>
      </c>
      <c r="F297" s="108"/>
      <c r="G297" s="108">
        <f aca="true" t="shared" si="104" ref="G297:G308">E297*F297</f>
        <v>0</v>
      </c>
    </row>
    <row r="298" spans="1:7" s="109" customFormat="1" ht="15" hidden="1" outlineLevel="1">
      <c r="A298" s="98" t="str">
        <f t="shared" si="103"/>
        <v>B.3.1.2.5.S.1.2</v>
      </c>
      <c r="B298" s="139" t="s">
        <v>227</v>
      </c>
      <c r="C298" s="112" t="s">
        <v>366</v>
      </c>
      <c r="D298" s="143" t="s">
        <v>22</v>
      </c>
      <c r="E298" s="107">
        <v>535</v>
      </c>
      <c r="F298" s="108"/>
      <c r="G298" s="108">
        <f t="shared" si="104"/>
        <v>0</v>
      </c>
    </row>
    <row r="299" spans="1:7" s="109" customFormat="1" ht="127.5" hidden="1" outlineLevel="1">
      <c r="A299" s="98" t="str">
        <f t="shared" si="103"/>
        <v>B.3.1.2.5.S.2</v>
      </c>
      <c r="B299" s="139" t="s">
        <v>207</v>
      </c>
      <c r="C299" s="112" t="s">
        <v>185</v>
      </c>
      <c r="D299" s="113"/>
      <c r="E299" s="107"/>
      <c r="F299" s="108"/>
      <c r="G299" s="206"/>
    </row>
    <row r="300" spans="1:7" s="109" customFormat="1" ht="15" hidden="1" outlineLevel="1">
      <c r="A300" s="98" t="str">
        <f t="shared" si="103"/>
        <v>B.3.1.2.5.S.2.1</v>
      </c>
      <c r="B300" s="139" t="s">
        <v>228</v>
      </c>
      <c r="C300" s="112" t="s">
        <v>125</v>
      </c>
      <c r="D300" s="113" t="s">
        <v>90</v>
      </c>
      <c r="E300" s="107">
        <v>36</v>
      </c>
      <c r="F300" s="108"/>
      <c r="G300" s="108">
        <f t="shared" si="104"/>
        <v>0</v>
      </c>
    </row>
    <row r="301" spans="1:7" s="109" customFormat="1" ht="15" hidden="1" outlineLevel="1">
      <c r="A301" s="98" t="str">
        <f t="shared" si="103"/>
        <v>B.3.1.2.5.S.2.2</v>
      </c>
      <c r="B301" s="139" t="s">
        <v>261</v>
      </c>
      <c r="C301" s="112" t="s">
        <v>369</v>
      </c>
      <c r="D301" s="113" t="s">
        <v>90</v>
      </c>
      <c r="E301" s="107">
        <v>17</v>
      </c>
      <c r="F301" s="108"/>
      <c r="G301" s="108">
        <f t="shared" si="104"/>
        <v>0</v>
      </c>
    </row>
    <row r="302" spans="1:7" s="109" customFormat="1" ht="15" hidden="1" outlineLevel="1">
      <c r="A302" s="98" t="str">
        <f t="shared" si="103"/>
        <v>B.3.1.2.5.S.2.3</v>
      </c>
      <c r="B302" s="139" t="s">
        <v>367</v>
      </c>
      <c r="C302" s="112" t="s">
        <v>368</v>
      </c>
      <c r="D302" s="113" t="s">
        <v>90</v>
      </c>
      <c r="E302" s="107">
        <v>33</v>
      </c>
      <c r="F302" s="108"/>
      <c r="G302" s="108">
        <f t="shared" si="104"/>
        <v>0</v>
      </c>
    </row>
    <row r="303" spans="1:7" s="109" customFormat="1" ht="89.25" hidden="1" outlineLevel="1">
      <c r="A303" s="98" t="str">
        <f t="shared" si="103"/>
        <v>B.3.1.2.5.S.3</v>
      </c>
      <c r="B303" s="139" t="s">
        <v>208</v>
      </c>
      <c r="C303" s="112" t="s">
        <v>3213</v>
      </c>
      <c r="D303" s="113"/>
      <c r="E303" s="107"/>
      <c r="F303" s="108"/>
      <c r="G303" s="206"/>
    </row>
    <row r="304" spans="1:7" s="109" customFormat="1" ht="15" hidden="1" outlineLevel="1">
      <c r="A304" s="98" t="str">
        <f t="shared" si="103"/>
        <v>B.3.1.2.5.S.3.1</v>
      </c>
      <c r="B304" s="139" t="s">
        <v>244</v>
      </c>
      <c r="C304" s="112" t="s">
        <v>126</v>
      </c>
      <c r="D304" s="113" t="s">
        <v>90</v>
      </c>
      <c r="E304" s="107">
        <v>4</v>
      </c>
      <c r="F304" s="108"/>
      <c r="G304" s="108">
        <f t="shared" si="104"/>
        <v>0</v>
      </c>
    </row>
    <row r="305" spans="1:7" s="109" customFormat="1" ht="15" hidden="1" outlineLevel="1">
      <c r="A305" s="98" t="str">
        <f t="shared" si="103"/>
        <v>B.3.1.2.5.S.3.2</v>
      </c>
      <c r="B305" s="139" t="s">
        <v>245</v>
      </c>
      <c r="C305" s="112" t="s">
        <v>127</v>
      </c>
      <c r="D305" s="113" t="s">
        <v>90</v>
      </c>
      <c r="E305" s="107">
        <v>1</v>
      </c>
      <c r="F305" s="108"/>
      <c r="G305" s="108">
        <f t="shared" si="104"/>
        <v>0</v>
      </c>
    </row>
    <row r="306" spans="1:7" s="109" customFormat="1" ht="216.75" hidden="1" outlineLevel="1">
      <c r="A306" s="98" t="str">
        <f t="shared" si="103"/>
        <v>B.3.1.2.5.S.4</v>
      </c>
      <c r="B306" s="139" t="s">
        <v>209</v>
      </c>
      <c r="C306" s="122" t="s">
        <v>3483</v>
      </c>
      <c r="D306" s="113"/>
      <c r="E306" s="107"/>
      <c r="F306" s="108"/>
      <c r="G306" s="108"/>
    </row>
    <row r="307" spans="1:7" s="109" customFormat="1" ht="15" hidden="1" outlineLevel="1">
      <c r="A307" s="98" t="str">
        <f t="shared" si="103"/>
        <v>B.3.1.2.5.S.4.1</v>
      </c>
      <c r="B307" s="139" t="s">
        <v>240</v>
      </c>
      <c r="C307" s="122" t="s">
        <v>1506</v>
      </c>
      <c r="D307" s="113" t="s">
        <v>22</v>
      </c>
      <c r="E307" s="107">
        <v>535</v>
      </c>
      <c r="F307" s="108"/>
      <c r="G307" s="108">
        <f aca="true" t="shared" si="105" ref="G307">E307*F307</f>
        <v>0</v>
      </c>
    </row>
    <row r="308" spans="1:7" s="109" customFormat="1" ht="102" hidden="1" outlineLevel="1">
      <c r="A308" s="98" t="str">
        <f t="shared" si="103"/>
        <v>B.3.1.2.5.S.5</v>
      </c>
      <c r="B308" s="139" t="s">
        <v>213</v>
      </c>
      <c r="C308" s="207" t="s">
        <v>3484</v>
      </c>
      <c r="D308" s="113" t="s">
        <v>90</v>
      </c>
      <c r="E308" s="107">
        <v>63</v>
      </c>
      <c r="F308" s="108"/>
      <c r="G308" s="108">
        <f t="shared" si="104"/>
        <v>0</v>
      </c>
    </row>
    <row r="309" spans="1:7" s="97" customFormat="1" ht="15" collapsed="1">
      <c r="A309" s="90" t="str">
        <f aca="true" t="shared" si="106" ref="A309">B309</f>
        <v>B.3.1.2.6</v>
      </c>
      <c r="B309" s="91" t="s">
        <v>1246</v>
      </c>
      <c r="C309" s="169" t="s">
        <v>122</v>
      </c>
      <c r="D309" s="170"/>
      <c r="E309" s="94"/>
      <c r="F309" s="95"/>
      <c r="G309" s="96"/>
    </row>
    <row r="310" spans="1:7" s="109" customFormat="1" ht="89.25" hidden="1" outlineLevel="1">
      <c r="A310" s="98" t="str">
        <f>""&amp;$B$309&amp;"."&amp;B310&amp;""</f>
        <v>B.3.1.2.6.S.1</v>
      </c>
      <c r="B310" s="139" t="s">
        <v>206</v>
      </c>
      <c r="C310" s="207" t="s">
        <v>2802</v>
      </c>
      <c r="D310" s="148"/>
      <c r="E310" s="107"/>
      <c r="F310" s="108"/>
      <c r="G310" s="206"/>
    </row>
    <row r="311" spans="1:7" s="109" customFormat="1" ht="15" hidden="1" outlineLevel="1">
      <c r="A311" s="98" t="str">
        <f aca="true" t="shared" si="107" ref="A311:A320">""&amp;$B$309&amp;"."&amp;B311&amp;""</f>
        <v>B.3.1.2.6.S.1.1</v>
      </c>
      <c r="B311" s="139" t="s">
        <v>226</v>
      </c>
      <c r="C311" s="207" t="s">
        <v>788</v>
      </c>
      <c r="D311" s="148" t="s">
        <v>91</v>
      </c>
      <c r="E311" s="107">
        <v>4</v>
      </c>
      <c r="F311" s="108"/>
      <c r="G311" s="108">
        <f aca="true" t="shared" si="108" ref="G311">E311*F311</f>
        <v>0</v>
      </c>
    </row>
    <row r="312" spans="1:7" s="109" customFormat="1" ht="114.75" hidden="1" outlineLevel="1">
      <c r="A312" s="98" t="str">
        <f t="shared" si="107"/>
        <v>B.3.1.2.6.S.2</v>
      </c>
      <c r="B312" s="139" t="s">
        <v>207</v>
      </c>
      <c r="C312" s="207" t="s">
        <v>186</v>
      </c>
      <c r="D312" s="143"/>
      <c r="E312" s="107"/>
      <c r="F312" s="108"/>
      <c r="G312" s="206"/>
    </row>
    <row r="313" spans="1:7" s="109" customFormat="1" ht="15" hidden="1" outlineLevel="1">
      <c r="A313" s="98" t="str">
        <f t="shared" si="107"/>
        <v>B.3.1.2.6.S.2.1</v>
      </c>
      <c r="B313" s="139" t="s">
        <v>228</v>
      </c>
      <c r="C313" s="112" t="s">
        <v>366</v>
      </c>
      <c r="D313" s="143" t="s">
        <v>22</v>
      </c>
      <c r="E313" s="107">
        <v>535</v>
      </c>
      <c r="F313" s="108"/>
      <c r="G313" s="108">
        <f aca="true" t="shared" si="109" ref="G313:G326">E313*F313</f>
        <v>0</v>
      </c>
    </row>
    <row r="314" spans="1:7" s="109" customFormat="1" ht="76.5" hidden="1" outlineLevel="1">
      <c r="A314" s="98" t="str">
        <f t="shared" si="107"/>
        <v>B.3.1.2.6.S.3</v>
      </c>
      <c r="B314" s="139" t="s">
        <v>208</v>
      </c>
      <c r="C314" s="207" t="s">
        <v>187</v>
      </c>
      <c r="D314" s="143"/>
      <c r="E314" s="107"/>
      <c r="F314" s="108"/>
      <c r="G314" s="206"/>
    </row>
    <row r="315" spans="1:7" s="109" customFormat="1" ht="15" hidden="1" outlineLevel="1">
      <c r="A315" s="98" t="str">
        <f t="shared" si="107"/>
        <v>B.3.1.2.6.S.3.1</v>
      </c>
      <c r="B315" s="139" t="s">
        <v>244</v>
      </c>
      <c r="C315" s="112" t="s">
        <v>366</v>
      </c>
      <c r="D315" s="143" t="s">
        <v>22</v>
      </c>
      <c r="E315" s="107">
        <v>535</v>
      </c>
      <c r="F315" s="108"/>
      <c r="G315" s="108">
        <f t="shared" si="109"/>
        <v>0</v>
      </c>
    </row>
    <row r="316" spans="1:7" s="109" customFormat="1" ht="102" hidden="1" outlineLevel="1">
      <c r="A316" s="98" t="str">
        <f t="shared" si="107"/>
        <v>B.3.1.2.6.S.4</v>
      </c>
      <c r="B316" s="139" t="s">
        <v>209</v>
      </c>
      <c r="C316" s="112" t="s">
        <v>188</v>
      </c>
      <c r="D316" s="143"/>
      <c r="E316" s="107"/>
      <c r="F316" s="108"/>
      <c r="G316" s="206"/>
    </row>
    <row r="317" spans="1:7" s="109" customFormat="1" ht="15" hidden="1" outlineLevel="1">
      <c r="A317" s="98" t="str">
        <f t="shared" si="107"/>
        <v>B.3.1.2.6.S.4.1</v>
      </c>
      <c r="B317" s="139" t="s">
        <v>240</v>
      </c>
      <c r="C317" s="112" t="s">
        <v>126</v>
      </c>
      <c r="D317" s="113" t="s">
        <v>90</v>
      </c>
      <c r="E317" s="107">
        <v>4</v>
      </c>
      <c r="F317" s="108"/>
      <c r="G317" s="108">
        <f t="shared" si="109"/>
        <v>0</v>
      </c>
    </row>
    <row r="318" spans="1:7" s="109" customFormat="1" ht="15" hidden="1" outlineLevel="1">
      <c r="A318" s="98" t="str">
        <f t="shared" si="107"/>
        <v>B.3.1.2.6.S.4.2</v>
      </c>
      <c r="B318" s="139" t="s">
        <v>260</v>
      </c>
      <c r="C318" s="112" t="s">
        <v>127</v>
      </c>
      <c r="D318" s="113" t="s">
        <v>90</v>
      </c>
      <c r="E318" s="107">
        <v>1</v>
      </c>
      <c r="F318" s="108"/>
      <c r="G318" s="108">
        <f t="shared" si="109"/>
        <v>0</v>
      </c>
    </row>
    <row r="319" spans="1:7" s="109" customFormat="1" ht="63.75" hidden="1" outlineLevel="1">
      <c r="A319" s="98" t="str">
        <f t="shared" si="107"/>
        <v>B.3.1.2.6.S.5</v>
      </c>
      <c r="B319" s="139" t="s">
        <v>213</v>
      </c>
      <c r="C319" s="112" t="s">
        <v>2849</v>
      </c>
      <c r="D319" s="143" t="s">
        <v>22</v>
      </c>
      <c r="E319" s="107">
        <v>535</v>
      </c>
      <c r="F319" s="108"/>
      <c r="G319" s="108">
        <f t="shared" si="109"/>
        <v>0</v>
      </c>
    </row>
    <row r="320" spans="1:7" s="109" customFormat="1" ht="63.75" hidden="1" outlineLevel="1">
      <c r="A320" s="98" t="str">
        <f t="shared" si="107"/>
        <v>B.3.1.2.6.S.6</v>
      </c>
      <c r="B320" s="139" t="s">
        <v>214</v>
      </c>
      <c r="C320" s="112" t="s">
        <v>410</v>
      </c>
      <c r="D320" s="143" t="s">
        <v>22</v>
      </c>
      <c r="E320" s="107">
        <v>535</v>
      </c>
      <c r="F320" s="108"/>
      <c r="G320" s="108">
        <f t="shared" si="109"/>
        <v>0</v>
      </c>
    </row>
    <row r="321" spans="1:7" s="97" customFormat="1" ht="15" collapsed="1">
      <c r="A321" s="90" t="str">
        <f aca="true" t="shared" si="110" ref="A321">B321</f>
        <v>B.3.1.2.7</v>
      </c>
      <c r="B321" s="91" t="s">
        <v>1247</v>
      </c>
      <c r="C321" s="169" t="s">
        <v>205</v>
      </c>
      <c r="D321" s="170"/>
      <c r="E321" s="94"/>
      <c r="F321" s="95"/>
      <c r="G321" s="96"/>
    </row>
    <row r="322" spans="1:7" s="109" customFormat="1" ht="63.75" hidden="1" outlineLevel="1">
      <c r="A322" s="98" t="str">
        <f>""&amp;$B$321&amp;"."&amp;B322&amp;""</f>
        <v>B.3.1.2.7.S.1</v>
      </c>
      <c r="B322" s="139" t="s">
        <v>206</v>
      </c>
      <c r="C322" s="112" t="s">
        <v>3328</v>
      </c>
      <c r="D322" s="113"/>
      <c r="E322" s="107"/>
      <c r="F322" s="108"/>
      <c r="G322" s="108"/>
    </row>
    <row r="323" spans="1:7" s="109" customFormat="1" ht="76.5" hidden="1" outlineLevel="1">
      <c r="A323" s="98" t="str">
        <f aca="true" t="shared" si="111" ref="A323:A326">""&amp;$B$321&amp;"."&amp;B323&amp;""</f>
        <v>B.3.1.2.7.S.1.1</v>
      </c>
      <c r="B323" s="139" t="s">
        <v>226</v>
      </c>
      <c r="C323" s="174" t="s">
        <v>182</v>
      </c>
      <c r="D323" s="113" t="s">
        <v>90</v>
      </c>
      <c r="E323" s="107">
        <v>63</v>
      </c>
      <c r="F323" s="108"/>
      <c r="G323" s="108">
        <f aca="true" t="shared" si="112" ref="G323">E323*F323</f>
        <v>0</v>
      </c>
    </row>
    <row r="324" spans="1:7" s="109" customFormat="1" ht="140.25" hidden="1" outlineLevel="1">
      <c r="A324" s="98" t="str">
        <f t="shared" si="111"/>
        <v>B.3.1.2.7.S.2</v>
      </c>
      <c r="B324" s="139" t="s">
        <v>207</v>
      </c>
      <c r="C324" s="129" t="s">
        <v>3124</v>
      </c>
      <c r="D324" s="128" t="s">
        <v>90</v>
      </c>
      <c r="E324" s="107">
        <v>63</v>
      </c>
      <c r="F324" s="131"/>
      <c r="G324" s="108">
        <f t="shared" si="109"/>
        <v>0</v>
      </c>
    </row>
    <row r="325" spans="1:7" s="109" customFormat="1" ht="191.25" hidden="1" outlineLevel="1">
      <c r="A325" s="98" t="str">
        <f t="shared" si="111"/>
        <v>B.3.1.2.7.S.3</v>
      </c>
      <c r="B325" s="139" t="s">
        <v>208</v>
      </c>
      <c r="C325" s="129" t="s">
        <v>2894</v>
      </c>
      <c r="D325" s="128" t="s">
        <v>90</v>
      </c>
      <c r="E325" s="107">
        <v>63</v>
      </c>
      <c r="F325" s="131"/>
      <c r="G325" s="108">
        <f t="shared" si="109"/>
        <v>0</v>
      </c>
    </row>
    <row r="326" spans="1:7" s="109" customFormat="1" ht="216.75" hidden="1" outlineLevel="1">
      <c r="A326" s="98" t="str">
        <f t="shared" si="111"/>
        <v>B.3.1.2.7.S.4</v>
      </c>
      <c r="B326" s="139" t="s">
        <v>209</v>
      </c>
      <c r="C326" s="129" t="s">
        <v>2895</v>
      </c>
      <c r="D326" s="128" t="s">
        <v>90</v>
      </c>
      <c r="E326" s="107">
        <v>63</v>
      </c>
      <c r="F326" s="131"/>
      <c r="G326" s="108">
        <f t="shared" si="109"/>
        <v>0</v>
      </c>
    </row>
    <row r="327" spans="1:7" s="214" customFormat="1" ht="15" collapsed="1">
      <c r="A327" s="208"/>
      <c r="B327" s="209"/>
      <c r="C327" s="210"/>
      <c r="D327" s="211"/>
      <c r="E327" s="212"/>
      <c r="F327" s="213"/>
      <c r="G327" s="213"/>
    </row>
    <row r="328" spans="1:7" s="109" customFormat="1" ht="15">
      <c r="A328" s="99"/>
      <c r="B328" s="215"/>
      <c r="C328" s="216"/>
      <c r="D328" s="217"/>
      <c r="E328" s="107"/>
      <c r="F328" s="218"/>
      <c r="G328" s="218"/>
    </row>
    <row r="329" spans="1:7" s="109" customFormat="1" ht="15">
      <c r="A329" s="99"/>
      <c r="B329" s="215"/>
      <c r="C329" s="216"/>
      <c r="D329" s="217"/>
      <c r="E329" s="107"/>
      <c r="F329" s="218"/>
      <c r="G329" s="218"/>
    </row>
    <row r="330" spans="1:7" s="109" customFormat="1" ht="15">
      <c r="A330" s="99"/>
      <c r="B330" s="215"/>
      <c r="C330" s="216"/>
      <c r="D330" s="217"/>
      <c r="E330" s="107"/>
      <c r="F330" s="218"/>
      <c r="G330" s="218"/>
    </row>
    <row r="331" spans="1:7" s="109" customFormat="1" ht="15">
      <c r="A331" s="99"/>
      <c r="B331" s="215"/>
      <c r="C331" s="216"/>
      <c r="D331" s="217"/>
      <c r="E331" s="107"/>
      <c r="F331" s="218"/>
      <c r="G331" s="218"/>
    </row>
    <row r="332" spans="1:7" s="109" customFormat="1" ht="15">
      <c r="A332" s="99"/>
      <c r="B332" s="215"/>
      <c r="C332" s="216"/>
      <c r="D332" s="217"/>
      <c r="E332" s="107"/>
      <c r="F332" s="218"/>
      <c r="G332" s="218"/>
    </row>
    <row r="333" spans="1:7" s="109" customFormat="1" ht="15">
      <c r="A333" s="99"/>
      <c r="B333" s="215"/>
      <c r="C333" s="216"/>
      <c r="D333" s="217"/>
      <c r="E333" s="107"/>
      <c r="F333" s="218"/>
      <c r="G333" s="218"/>
    </row>
    <row r="334" spans="1:7" s="109" customFormat="1" ht="15">
      <c r="A334" s="99"/>
      <c r="B334" s="215"/>
      <c r="C334" s="216"/>
      <c r="D334" s="217"/>
      <c r="E334" s="107"/>
      <c r="F334" s="218"/>
      <c r="G334" s="218"/>
    </row>
    <row r="335" spans="1:7" s="109" customFormat="1" ht="15">
      <c r="A335" s="99"/>
      <c r="B335" s="215"/>
      <c r="C335" s="216"/>
      <c r="D335" s="217"/>
      <c r="E335" s="107"/>
      <c r="F335" s="218"/>
      <c r="G335" s="218"/>
    </row>
    <row r="336" spans="1:7" s="109" customFormat="1" ht="15">
      <c r="A336" s="99"/>
      <c r="B336" s="215"/>
      <c r="C336" s="216"/>
      <c r="D336" s="217"/>
      <c r="E336" s="107"/>
      <c r="F336" s="218"/>
      <c r="G336" s="218"/>
    </row>
    <row r="337" spans="1:7" s="109" customFormat="1" ht="15">
      <c r="A337" s="99"/>
      <c r="B337" s="215"/>
      <c r="C337" s="216"/>
      <c r="D337" s="217"/>
      <c r="E337" s="107"/>
      <c r="F337" s="218"/>
      <c r="G337" s="218"/>
    </row>
    <row r="338" spans="1:7" s="109" customFormat="1" ht="15">
      <c r="A338" s="99"/>
      <c r="B338" s="215"/>
      <c r="C338" s="216"/>
      <c r="D338" s="217"/>
      <c r="E338" s="107"/>
      <c r="F338" s="218"/>
      <c r="G338" s="218"/>
    </row>
    <row r="339" spans="1:7" s="109" customFormat="1" ht="15">
      <c r="A339" s="99"/>
      <c r="B339" s="215"/>
      <c r="C339" s="216"/>
      <c r="D339" s="217"/>
      <c r="E339" s="107"/>
      <c r="F339" s="218"/>
      <c r="G339" s="218"/>
    </row>
    <row r="340" spans="1:7" s="109" customFormat="1" ht="15">
      <c r="A340" s="99"/>
      <c r="B340" s="215"/>
      <c r="C340" s="216"/>
      <c r="D340" s="217"/>
      <c r="E340" s="107"/>
      <c r="F340" s="218"/>
      <c r="G340" s="218"/>
    </row>
    <row r="341" spans="1:7" s="109" customFormat="1" ht="15">
      <c r="A341" s="99"/>
      <c r="B341" s="215"/>
      <c r="C341" s="216"/>
      <c r="D341" s="217"/>
      <c r="E341" s="107"/>
      <c r="F341" s="218"/>
      <c r="G341" s="218"/>
    </row>
    <row r="342" spans="1:7" s="109" customFormat="1" ht="15">
      <c r="A342" s="99"/>
      <c r="B342" s="215"/>
      <c r="C342" s="216"/>
      <c r="D342" s="217"/>
      <c r="E342" s="107"/>
      <c r="F342" s="218"/>
      <c r="G342" s="218"/>
    </row>
    <row r="343" spans="1:7" s="109" customFormat="1" ht="15">
      <c r="A343" s="99"/>
      <c r="B343" s="215"/>
      <c r="C343" s="216"/>
      <c r="D343" s="217"/>
      <c r="E343" s="107"/>
      <c r="F343" s="218"/>
      <c r="G343" s="218"/>
    </row>
    <row r="344" spans="1:7" s="109" customFormat="1" ht="15">
      <c r="A344" s="99"/>
      <c r="B344" s="215"/>
      <c r="C344" s="216"/>
      <c r="D344" s="217"/>
      <c r="E344" s="107"/>
      <c r="F344" s="218"/>
      <c r="G344" s="218"/>
    </row>
    <row r="345" spans="1:7" s="109" customFormat="1" ht="15">
      <c r="A345" s="99"/>
      <c r="B345" s="215"/>
      <c r="C345" s="216"/>
      <c r="D345" s="217"/>
      <c r="E345" s="107"/>
      <c r="F345" s="218"/>
      <c r="G345" s="218"/>
    </row>
    <row r="346" spans="1:7" s="109" customFormat="1" ht="15">
      <c r="A346" s="99"/>
      <c r="B346" s="215"/>
      <c r="C346" s="216"/>
      <c r="D346" s="217"/>
      <c r="E346" s="107"/>
      <c r="F346" s="218"/>
      <c r="G346" s="218"/>
    </row>
    <row r="347" spans="1:7" s="109" customFormat="1" ht="15">
      <c r="A347" s="99"/>
      <c r="B347" s="215"/>
      <c r="C347" s="216"/>
      <c r="D347" s="217"/>
      <c r="E347" s="107"/>
      <c r="F347" s="218"/>
      <c r="G347" s="218"/>
    </row>
    <row r="348" spans="1:7" s="109" customFormat="1" ht="15">
      <c r="A348" s="99"/>
      <c r="B348" s="215"/>
      <c r="C348" s="216"/>
      <c r="D348" s="217"/>
      <c r="E348" s="107"/>
      <c r="F348" s="218"/>
      <c r="G348" s="218"/>
    </row>
    <row r="349" spans="1:7" s="109" customFormat="1" ht="15">
      <c r="A349" s="99"/>
      <c r="B349" s="215"/>
      <c r="C349" s="216"/>
      <c r="D349" s="217"/>
      <c r="E349" s="107"/>
      <c r="F349" s="218"/>
      <c r="G349" s="218"/>
    </row>
    <row r="350" spans="1:7" s="109" customFormat="1" ht="15">
      <c r="A350" s="99"/>
      <c r="B350" s="215"/>
      <c r="C350" s="216"/>
      <c r="D350" s="217"/>
      <c r="E350" s="107"/>
      <c r="F350" s="218"/>
      <c r="G350" s="218"/>
    </row>
    <row r="351" spans="1:7" s="109" customFormat="1" ht="15">
      <c r="A351" s="99"/>
      <c r="B351" s="215"/>
      <c r="C351" s="216"/>
      <c r="D351" s="217"/>
      <c r="E351" s="107"/>
      <c r="F351" s="218"/>
      <c r="G351" s="218"/>
    </row>
    <row r="352" spans="1:7" s="109" customFormat="1" ht="15">
      <c r="A352" s="99"/>
      <c r="B352" s="215"/>
      <c r="C352" s="216"/>
      <c r="D352" s="217"/>
      <c r="E352" s="107"/>
      <c r="F352" s="218"/>
      <c r="G352" s="218"/>
    </row>
  </sheetData>
  <printOptions/>
  <pageMargins left="0.984251968503937" right="0.3937007874015748" top="0.7874015748031497" bottom="0.4724409448818898" header="0.31496062992125984" footer="0.31496062992125984"/>
  <pageSetup fitToHeight="0"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7"/>
  <sheetViews>
    <sheetView view="pageBreakPreview" zoomScaleSheetLayoutView="100" workbookViewId="0" topLeftCell="A1"/>
  </sheetViews>
  <sheetFormatPr defaultColWidth="10.8515625" defaultRowHeight="15" outlineLevelRow="1"/>
  <cols>
    <col min="1" max="1" width="17.7109375" style="474" customWidth="1"/>
    <col min="2" max="2" width="11.7109375" style="475" customWidth="1"/>
    <col min="3" max="3" width="56.7109375" style="476" customWidth="1"/>
    <col min="4" max="4" width="7.7109375" style="477" customWidth="1"/>
    <col min="5" max="5" width="11.7109375" style="417" customWidth="1"/>
    <col min="6" max="6" width="13.7109375" style="478" customWidth="1"/>
    <col min="7" max="7" width="16.7109375" style="478" customWidth="1"/>
    <col min="8" max="16384" width="10.8515625" style="479" customWidth="1"/>
  </cols>
  <sheetData>
    <row r="1" spans="1:7" s="388" customFormat="1" ht="25.5">
      <c r="A1" s="384" t="s">
        <v>401</v>
      </c>
      <c r="B1" s="384" t="s">
        <v>32</v>
      </c>
      <c r="C1" s="385" t="s">
        <v>87</v>
      </c>
      <c r="D1" s="385" t="s">
        <v>88</v>
      </c>
      <c r="E1" s="386" t="s">
        <v>89</v>
      </c>
      <c r="F1" s="387" t="s">
        <v>172</v>
      </c>
      <c r="G1" s="387" t="s">
        <v>173</v>
      </c>
    </row>
    <row r="2" spans="1:7" s="396" customFormat="1" ht="15.75">
      <c r="A2" s="389" t="str">
        <f>B2</f>
        <v>C</v>
      </c>
      <c r="B2" s="390" t="s">
        <v>473</v>
      </c>
      <c r="C2" s="391" t="s">
        <v>485</v>
      </c>
      <c r="D2" s="392"/>
      <c r="E2" s="393"/>
      <c r="F2" s="394"/>
      <c r="G2" s="395">
        <f>SUM(G3:G132)</f>
        <v>0</v>
      </c>
    </row>
    <row r="3" spans="1:7" s="404" customFormat="1" ht="15" collapsed="1">
      <c r="A3" s="397" t="str">
        <f aca="true" t="shared" si="0" ref="A3:A14">B3</f>
        <v>C.1</v>
      </c>
      <c r="B3" s="398" t="s">
        <v>3029</v>
      </c>
      <c r="C3" s="399" t="s">
        <v>3030</v>
      </c>
      <c r="D3" s="400"/>
      <c r="E3" s="401"/>
      <c r="F3" s="402"/>
      <c r="G3" s="403"/>
    </row>
    <row r="4" spans="1:7" s="412" customFormat="1" ht="15" collapsed="1">
      <c r="A4" s="405" t="str">
        <f t="shared" si="0"/>
        <v>C.1.1</v>
      </c>
      <c r="B4" s="406" t="s">
        <v>3031</v>
      </c>
      <c r="C4" s="407" t="s">
        <v>17</v>
      </c>
      <c r="D4" s="408"/>
      <c r="E4" s="409"/>
      <c r="F4" s="410"/>
      <c r="G4" s="411"/>
    </row>
    <row r="5" spans="1:7" s="419" customFormat="1" ht="102" hidden="1" outlineLevel="1">
      <c r="A5" s="413" t="str">
        <f>""&amp;$B$4&amp;"."&amp;B5&amp;""</f>
        <v>C.1.1.S.1</v>
      </c>
      <c r="B5" s="414" t="s">
        <v>206</v>
      </c>
      <c r="C5" s="415" t="s">
        <v>3160</v>
      </c>
      <c r="D5" s="480" t="s">
        <v>91</v>
      </c>
      <c r="E5" s="417">
        <v>2</v>
      </c>
      <c r="F5" s="418"/>
      <c r="G5" s="418">
        <f aca="true" t="shared" si="1" ref="G5:G12">E5*F5</f>
        <v>0</v>
      </c>
    </row>
    <row r="6" spans="1:7" s="419" customFormat="1" ht="76.5" hidden="1" outlineLevel="1">
      <c r="A6" s="413" t="str">
        <f aca="true" t="shared" si="2" ref="A6:A13">""&amp;$B$4&amp;"."&amp;B6&amp;""</f>
        <v>C.1.1.S.2</v>
      </c>
      <c r="B6" s="414" t="s">
        <v>207</v>
      </c>
      <c r="C6" s="420" t="s">
        <v>3032</v>
      </c>
      <c r="D6" s="416" t="s">
        <v>22</v>
      </c>
      <c r="E6" s="417">
        <v>9530</v>
      </c>
      <c r="F6" s="418"/>
      <c r="G6" s="418">
        <f t="shared" si="1"/>
        <v>0</v>
      </c>
    </row>
    <row r="7" spans="1:7" s="419" customFormat="1" ht="63.75" hidden="1" outlineLevel="1">
      <c r="A7" s="413" t="str">
        <f t="shared" si="2"/>
        <v>C.1.1.S.3</v>
      </c>
      <c r="B7" s="414" t="s">
        <v>208</v>
      </c>
      <c r="C7" s="420" t="s">
        <v>3033</v>
      </c>
      <c r="D7" s="416" t="s">
        <v>22</v>
      </c>
      <c r="E7" s="417">
        <v>9530</v>
      </c>
      <c r="F7" s="418"/>
      <c r="G7" s="418">
        <f t="shared" si="1"/>
        <v>0</v>
      </c>
    </row>
    <row r="8" spans="1:7" s="419" customFormat="1" ht="89.25" hidden="1" outlineLevel="1">
      <c r="A8" s="413" t="str">
        <f t="shared" si="2"/>
        <v>C.1.1.S.4</v>
      </c>
      <c r="B8" s="414" t="s">
        <v>209</v>
      </c>
      <c r="C8" s="415" t="s">
        <v>3150</v>
      </c>
      <c r="D8" s="416" t="s">
        <v>22</v>
      </c>
      <c r="E8" s="417">
        <v>9530</v>
      </c>
      <c r="F8" s="418"/>
      <c r="G8" s="418">
        <f t="shared" si="1"/>
        <v>0</v>
      </c>
    </row>
    <row r="9" spans="1:7" s="419" customFormat="1" ht="63.75" hidden="1" outlineLevel="1">
      <c r="A9" s="413" t="str">
        <f t="shared" si="2"/>
        <v>C.1.1.S.5</v>
      </c>
      <c r="B9" s="414" t="s">
        <v>213</v>
      </c>
      <c r="C9" s="421" t="s">
        <v>3151</v>
      </c>
      <c r="D9" s="422" t="s">
        <v>90</v>
      </c>
      <c r="E9" s="417">
        <v>415</v>
      </c>
      <c r="F9" s="418"/>
      <c r="G9" s="418">
        <f t="shared" si="1"/>
        <v>0</v>
      </c>
    </row>
    <row r="10" spans="1:7" s="419" customFormat="1" ht="38.25" hidden="1" outlineLevel="1">
      <c r="A10" s="413" t="str">
        <f t="shared" si="2"/>
        <v>C.1.1.S.6</v>
      </c>
      <c r="B10" s="414" t="s">
        <v>214</v>
      </c>
      <c r="C10" s="369" t="s">
        <v>3152</v>
      </c>
      <c r="D10" s="423" t="s">
        <v>3034</v>
      </c>
      <c r="E10" s="417">
        <v>320</v>
      </c>
      <c r="F10" s="418"/>
      <c r="G10" s="418">
        <f t="shared" si="1"/>
        <v>0</v>
      </c>
    </row>
    <row r="11" spans="1:7" s="419" customFormat="1" ht="63.75" hidden="1" outlineLevel="1">
      <c r="A11" s="413" t="str">
        <f t="shared" si="2"/>
        <v>C.1.1.S.7</v>
      </c>
      <c r="B11" s="414" t="s">
        <v>215</v>
      </c>
      <c r="C11" s="415" t="s">
        <v>3482</v>
      </c>
      <c r="D11" s="422" t="s">
        <v>155</v>
      </c>
      <c r="E11" s="417">
        <v>5800</v>
      </c>
      <c r="F11" s="418"/>
      <c r="G11" s="418">
        <f t="shared" si="1"/>
        <v>0</v>
      </c>
    </row>
    <row r="12" spans="1:7" s="419" customFormat="1" ht="63.75" hidden="1" outlineLevel="1">
      <c r="A12" s="413" t="str">
        <f t="shared" si="2"/>
        <v>C.1.1.S.8</v>
      </c>
      <c r="B12" s="414" t="s">
        <v>216</v>
      </c>
      <c r="C12" s="415" t="s">
        <v>3161</v>
      </c>
      <c r="D12" s="422" t="s">
        <v>155</v>
      </c>
      <c r="E12" s="417">
        <v>610</v>
      </c>
      <c r="F12" s="418"/>
      <c r="G12" s="418">
        <f t="shared" si="1"/>
        <v>0</v>
      </c>
    </row>
    <row r="13" spans="1:7" s="419" customFormat="1" ht="38.25" hidden="1" outlineLevel="1">
      <c r="A13" s="413" t="str">
        <f t="shared" si="2"/>
        <v>C.1.1.S.9</v>
      </c>
      <c r="B13" s="414" t="s">
        <v>217</v>
      </c>
      <c r="C13" s="369" t="s">
        <v>3153</v>
      </c>
      <c r="D13" s="423" t="s">
        <v>155</v>
      </c>
      <c r="E13" s="417">
        <v>250</v>
      </c>
      <c r="F13" s="418"/>
      <c r="G13" s="418">
        <f>E13*F13</f>
        <v>0</v>
      </c>
    </row>
    <row r="14" spans="1:7" s="412" customFormat="1" ht="15" collapsed="1">
      <c r="A14" s="405" t="str">
        <f t="shared" si="0"/>
        <v>C.1.2</v>
      </c>
      <c r="B14" s="406" t="s">
        <v>3035</v>
      </c>
      <c r="C14" s="407" t="s">
        <v>19</v>
      </c>
      <c r="D14" s="408"/>
      <c r="E14" s="409"/>
      <c r="F14" s="410"/>
      <c r="G14" s="411"/>
    </row>
    <row r="15" spans="1:7" s="419" customFormat="1" ht="293.25" hidden="1" outlineLevel="1">
      <c r="A15" s="413" t="str">
        <f>""&amp;$B$14&amp;"."&amp;B15&amp;""</f>
        <v>C.1.2.S.1</v>
      </c>
      <c r="B15" s="414" t="s">
        <v>206</v>
      </c>
      <c r="C15" s="369" t="s">
        <v>3463</v>
      </c>
      <c r="D15" s="423" t="s">
        <v>90</v>
      </c>
      <c r="E15" s="417">
        <v>32</v>
      </c>
      <c r="F15" s="418"/>
      <c r="G15" s="418">
        <f aca="true" t="shared" si="3" ref="G15">E15*F15</f>
        <v>0</v>
      </c>
    </row>
    <row r="16" spans="1:7" s="419" customFormat="1" ht="114.75" hidden="1" outlineLevel="1">
      <c r="A16" s="413" t="str">
        <f>""&amp;$B$14&amp;"."&amp;B16&amp;""</f>
        <v>C.1.2.S.2</v>
      </c>
      <c r="B16" s="414" t="s">
        <v>207</v>
      </c>
      <c r="C16" s="369" t="s">
        <v>3036</v>
      </c>
      <c r="D16" s="423" t="s">
        <v>90</v>
      </c>
      <c r="E16" s="417">
        <v>465</v>
      </c>
      <c r="F16" s="418"/>
      <c r="G16" s="418">
        <f>E16*F16</f>
        <v>0</v>
      </c>
    </row>
    <row r="17" spans="1:7" s="412" customFormat="1" ht="15" collapsed="1">
      <c r="A17" s="405" t="str">
        <f aca="true" t="shared" si="4" ref="A17">B17</f>
        <v>C.1.3</v>
      </c>
      <c r="B17" s="406" t="s">
        <v>3037</v>
      </c>
      <c r="C17" s="407" t="s">
        <v>3038</v>
      </c>
      <c r="D17" s="408"/>
      <c r="E17" s="424"/>
      <c r="F17" s="425"/>
      <c r="G17" s="411"/>
    </row>
    <row r="18" spans="1:7" s="419" customFormat="1" ht="178.5" hidden="1" outlineLevel="1">
      <c r="A18" s="413" t="str">
        <f>""&amp;$B$17&amp;"."&amp;B18&amp;""</f>
        <v>C.1.3.S.1</v>
      </c>
      <c r="B18" s="414" t="s">
        <v>206</v>
      </c>
      <c r="C18" s="420" t="s">
        <v>3154</v>
      </c>
      <c r="D18" s="423"/>
      <c r="E18" s="417"/>
      <c r="F18" s="418"/>
      <c r="G18" s="418"/>
    </row>
    <row r="19" spans="1:7" s="419" customFormat="1" ht="25.5" hidden="1" outlineLevel="1">
      <c r="A19" s="413" t="str">
        <f aca="true" t="shared" si="5" ref="A19:A42">""&amp;$B$17&amp;"."&amp;B19&amp;""</f>
        <v>C.1.3.S.1.1</v>
      </c>
      <c r="B19" s="426" t="s">
        <v>226</v>
      </c>
      <c r="C19" s="415" t="s">
        <v>3039</v>
      </c>
      <c r="D19" s="416" t="s">
        <v>22</v>
      </c>
      <c r="E19" s="417">
        <v>10</v>
      </c>
      <c r="F19" s="418"/>
      <c r="G19" s="418">
        <f aca="true" t="shared" si="6" ref="G19:G42">E19*F19</f>
        <v>0</v>
      </c>
    </row>
    <row r="20" spans="1:7" s="419" customFormat="1" ht="25.5" hidden="1" outlineLevel="1">
      <c r="A20" s="413" t="str">
        <f t="shared" si="5"/>
        <v>C.1.3.S.1.2</v>
      </c>
      <c r="B20" s="426" t="s">
        <v>227</v>
      </c>
      <c r="C20" s="415" t="s">
        <v>3040</v>
      </c>
      <c r="D20" s="416" t="s">
        <v>22</v>
      </c>
      <c r="E20" s="417">
        <v>116</v>
      </c>
      <c r="F20" s="418"/>
      <c r="G20" s="418">
        <f t="shared" si="6"/>
        <v>0</v>
      </c>
    </row>
    <row r="21" spans="1:7" s="419" customFormat="1" ht="25.5" hidden="1" outlineLevel="1">
      <c r="A21" s="413" t="str">
        <f t="shared" si="5"/>
        <v>C.1.3.S.1.3</v>
      </c>
      <c r="B21" s="426" t="s">
        <v>265</v>
      </c>
      <c r="C21" s="415" t="s">
        <v>3041</v>
      </c>
      <c r="D21" s="416" t="s">
        <v>22</v>
      </c>
      <c r="E21" s="417">
        <v>353</v>
      </c>
      <c r="F21" s="418"/>
      <c r="G21" s="418">
        <f t="shared" si="6"/>
        <v>0</v>
      </c>
    </row>
    <row r="22" spans="1:7" s="427" customFormat="1" ht="25.5" hidden="1" outlineLevel="1">
      <c r="A22" s="413" t="str">
        <f t="shared" si="5"/>
        <v>C.1.3.S.1.4</v>
      </c>
      <c r="B22" s="426" t="s">
        <v>627</v>
      </c>
      <c r="C22" s="415" t="s">
        <v>3145</v>
      </c>
      <c r="D22" s="416" t="s">
        <v>22</v>
      </c>
      <c r="E22" s="417">
        <v>41</v>
      </c>
      <c r="F22" s="418"/>
      <c r="G22" s="418">
        <f t="shared" si="6"/>
        <v>0</v>
      </c>
    </row>
    <row r="23" spans="1:7" s="419" customFormat="1" ht="25.5" hidden="1" outlineLevel="1">
      <c r="A23" s="413" t="str">
        <f t="shared" si="5"/>
        <v>C.1.3.S.1.5</v>
      </c>
      <c r="B23" s="426" t="s">
        <v>630</v>
      </c>
      <c r="C23" s="415" t="s">
        <v>3042</v>
      </c>
      <c r="D23" s="416" t="s">
        <v>22</v>
      </c>
      <c r="E23" s="417">
        <v>730</v>
      </c>
      <c r="F23" s="418"/>
      <c r="G23" s="418">
        <f t="shared" si="6"/>
        <v>0</v>
      </c>
    </row>
    <row r="24" spans="1:7" s="419" customFormat="1" ht="25.5" hidden="1" outlineLevel="1">
      <c r="A24" s="413" t="str">
        <f t="shared" si="5"/>
        <v>C.1.3.S.1.6</v>
      </c>
      <c r="B24" s="426" t="s">
        <v>1535</v>
      </c>
      <c r="C24" s="415" t="s">
        <v>3043</v>
      </c>
      <c r="D24" s="416" t="s">
        <v>22</v>
      </c>
      <c r="E24" s="417">
        <v>327</v>
      </c>
      <c r="F24" s="418"/>
      <c r="G24" s="418">
        <f t="shared" si="6"/>
        <v>0</v>
      </c>
    </row>
    <row r="25" spans="1:7" s="419" customFormat="1" ht="25.5" hidden="1" outlineLevel="1">
      <c r="A25" s="413" t="str">
        <f t="shared" si="5"/>
        <v>C.1.3.S.1.7</v>
      </c>
      <c r="B25" s="426" t="s">
        <v>1537</v>
      </c>
      <c r="C25" s="415" t="s">
        <v>3044</v>
      </c>
      <c r="D25" s="416" t="s">
        <v>22</v>
      </c>
      <c r="E25" s="417">
        <v>2559</v>
      </c>
      <c r="F25" s="418"/>
      <c r="G25" s="418">
        <f t="shared" si="6"/>
        <v>0</v>
      </c>
    </row>
    <row r="26" spans="1:7" s="419" customFormat="1" ht="25.5" hidden="1" outlineLevel="1">
      <c r="A26" s="413" t="str">
        <f t="shared" si="5"/>
        <v>C.1.3.S.1.8</v>
      </c>
      <c r="B26" s="426" t="s">
        <v>1539</v>
      </c>
      <c r="C26" s="415" t="s">
        <v>3045</v>
      </c>
      <c r="D26" s="416" t="s">
        <v>22</v>
      </c>
      <c r="E26" s="417">
        <v>699</v>
      </c>
      <c r="F26" s="418"/>
      <c r="G26" s="418">
        <f t="shared" si="6"/>
        <v>0</v>
      </c>
    </row>
    <row r="27" spans="1:7" s="419" customFormat="1" ht="25.5" hidden="1" outlineLevel="1">
      <c r="A27" s="413" t="str">
        <f t="shared" si="5"/>
        <v>C.1.3.S.1.9</v>
      </c>
      <c r="B27" s="426" t="s">
        <v>1541</v>
      </c>
      <c r="C27" s="415" t="s">
        <v>3046</v>
      </c>
      <c r="D27" s="416" t="s">
        <v>22</v>
      </c>
      <c r="E27" s="417">
        <v>134</v>
      </c>
      <c r="F27" s="418"/>
      <c r="G27" s="418">
        <f t="shared" si="6"/>
        <v>0</v>
      </c>
    </row>
    <row r="28" spans="1:7" s="419" customFormat="1" ht="25.5" hidden="1" outlineLevel="1">
      <c r="A28" s="413" t="str">
        <f t="shared" si="5"/>
        <v>C.1.3.S.1.10</v>
      </c>
      <c r="B28" s="426" t="s">
        <v>1543</v>
      </c>
      <c r="C28" s="415" t="s">
        <v>3047</v>
      </c>
      <c r="D28" s="416" t="s">
        <v>22</v>
      </c>
      <c r="E28" s="417">
        <v>1173</v>
      </c>
      <c r="F28" s="418"/>
      <c r="G28" s="418">
        <f t="shared" si="6"/>
        <v>0</v>
      </c>
    </row>
    <row r="29" spans="1:7" s="419" customFormat="1" ht="25.5" hidden="1" outlineLevel="1">
      <c r="A29" s="413" t="str">
        <f t="shared" si="5"/>
        <v>C.1.3.S.1.11</v>
      </c>
      <c r="B29" s="426" t="s">
        <v>1545</v>
      </c>
      <c r="C29" s="415" t="s">
        <v>3048</v>
      </c>
      <c r="D29" s="416" t="s">
        <v>22</v>
      </c>
      <c r="E29" s="417">
        <v>594</v>
      </c>
      <c r="F29" s="418"/>
      <c r="G29" s="418">
        <f t="shared" si="6"/>
        <v>0</v>
      </c>
    </row>
    <row r="30" spans="1:7" s="419" customFormat="1" ht="63.75" hidden="1" outlineLevel="1">
      <c r="A30" s="413" t="str">
        <f t="shared" si="5"/>
        <v>C.1.3.S.2</v>
      </c>
      <c r="B30" s="414" t="s">
        <v>207</v>
      </c>
      <c r="C30" s="415" t="s">
        <v>3049</v>
      </c>
      <c r="D30" s="422"/>
      <c r="E30" s="417"/>
      <c r="F30" s="418"/>
      <c r="G30" s="418"/>
    </row>
    <row r="31" spans="1:7" s="419" customFormat="1" ht="15" hidden="1" outlineLevel="1">
      <c r="A31" s="413" t="str">
        <f t="shared" si="5"/>
        <v>C.1.3.S.2.1</v>
      </c>
      <c r="B31" s="414" t="s">
        <v>228</v>
      </c>
      <c r="C31" s="415" t="s">
        <v>3050</v>
      </c>
      <c r="D31" s="422" t="s">
        <v>90</v>
      </c>
      <c r="E31" s="417">
        <v>1</v>
      </c>
      <c r="F31" s="418"/>
      <c r="G31" s="418">
        <f aca="true" t="shared" si="7" ref="G31:G35">E31*F31</f>
        <v>0</v>
      </c>
    </row>
    <row r="32" spans="1:7" s="419" customFormat="1" ht="15" hidden="1" outlineLevel="1">
      <c r="A32" s="413" t="str">
        <f t="shared" si="5"/>
        <v>C.1.3.S.2.2</v>
      </c>
      <c r="B32" s="414" t="s">
        <v>261</v>
      </c>
      <c r="C32" s="415" t="s">
        <v>3051</v>
      </c>
      <c r="D32" s="422" t="s">
        <v>90</v>
      </c>
      <c r="E32" s="417">
        <v>30</v>
      </c>
      <c r="F32" s="418"/>
      <c r="G32" s="418">
        <f t="shared" si="7"/>
        <v>0</v>
      </c>
    </row>
    <row r="33" spans="1:7" s="419" customFormat="1" ht="15" hidden="1" outlineLevel="1">
      <c r="A33" s="413" t="str">
        <f t="shared" si="5"/>
        <v>C.1.3.S.2.3</v>
      </c>
      <c r="B33" s="414" t="s">
        <v>367</v>
      </c>
      <c r="C33" s="415" t="s">
        <v>3052</v>
      </c>
      <c r="D33" s="422" t="s">
        <v>90</v>
      </c>
      <c r="E33" s="417">
        <v>50</v>
      </c>
      <c r="F33" s="418"/>
      <c r="G33" s="418">
        <f t="shared" si="7"/>
        <v>0</v>
      </c>
    </row>
    <row r="34" spans="1:7" s="427" customFormat="1" ht="15" hidden="1" outlineLevel="1">
      <c r="A34" s="413" t="str">
        <f t="shared" si="5"/>
        <v>C.1.3.S.2.4</v>
      </c>
      <c r="B34" s="414" t="s">
        <v>400</v>
      </c>
      <c r="C34" s="415" t="s">
        <v>3146</v>
      </c>
      <c r="D34" s="422" t="s">
        <v>90</v>
      </c>
      <c r="E34" s="417">
        <v>1</v>
      </c>
      <c r="F34" s="428"/>
      <c r="G34" s="428">
        <f t="shared" si="7"/>
        <v>0</v>
      </c>
    </row>
    <row r="35" spans="1:7" s="427" customFormat="1" ht="15" hidden="1" outlineLevel="1">
      <c r="A35" s="413" t="str">
        <f t="shared" si="5"/>
        <v>C.1.3.S.2.5</v>
      </c>
      <c r="B35" s="414" t="s">
        <v>1687</v>
      </c>
      <c r="C35" s="415" t="s">
        <v>3147</v>
      </c>
      <c r="D35" s="422" t="s">
        <v>90</v>
      </c>
      <c r="E35" s="417">
        <v>9</v>
      </c>
      <c r="F35" s="428"/>
      <c r="G35" s="428">
        <f t="shared" si="7"/>
        <v>0</v>
      </c>
    </row>
    <row r="36" spans="1:7" s="419" customFormat="1" ht="15" hidden="1" outlineLevel="1">
      <c r="A36" s="413" t="str">
        <f t="shared" si="5"/>
        <v>C.1.3.S.2.6</v>
      </c>
      <c r="B36" s="414" t="s">
        <v>1689</v>
      </c>
      <c r="C36" s="415" t="s">
        <v>3053</v>
      </c>
      <c r="D36" s="422" t="s">
        <v>90</v>
      </c>
      <c r="E36" s="417">
        <v>7</v>
      </c>
      <c r="F36" s="418"/>
      <c r="G36" s="418">
        <f t="shared" si="6"/>
        <v>0</v>
      </c>
    </row>
    <row r="37" spans="1:7" s="419" customFormat="1" ht="15" hidden="1" outlineLevel="1">
      <c r="A37" s="413" t="str">
        <f t="shared" si="5"/>
        <v>C.1.3.S.2.7</v>
      </c>
      <c r="B37" s="414" t="s">
        <v>1691</v>
      </c>
      <c r="C37" s="415" t="s">
        <v>3054</v>
      </c>
      <c r="D37" s="422" t="s">
        <v>90</v>
      </c>
      <c r="E37" s="417">
        <v>35</v>
      </c>
      <c r="F37" s="418"/>
      <c r="G37" s="418">
        <f t="shared" si="6"/>
        <v>0</v>
      </c>
    </row>
    <row r="38" spans="1:7" s="419" customFormat="1" ht="15" hidden="1" outlineLevel="1">
      <c r="A38" s="413" t="str">
        <f t="shared" si="5"/>
        <v>C.1.3.S.2.8</v>
      </c>
      <c r="B38" s="414" t="s">
        <v>1779</v>
      </c>
      <c r="C38" s="415" t="s">
        <v>3055</v>
      </c>
      <c r="D38" s="422" t="s">
        <v>90</v>
      </c>
      <c r="E38" s="417">
        <v>14</v>
      </c>
      <c r="F38" s="418"/>
      <c r="G38" s="418">
        <f t="shared" si="6"/>
        <v>0</v>
      </c>
    </row>
    <row r="39" spans="1:7" s="419" customFormat="1" ht="15" hidden="1" outlineLevel="1">
      <c r="A39" s="413" t="str">
        <f t="shared" si="5"/>
        <v>C.1.3.S.2.9</v>
      </c>
      <c r="B39" s="414" t="s">
        <v>1780</v>
      </c>
      <c r="C39" s="415" t="s">
        <v>3056</v>
      </c>
      <c r="D39" s="422" t="s">
        <v>90</v>
      </c>
      <c r="E39" s="417">
        <v>26</v>
      </c>
      <c r="F39" s="418"/>
      <c r="G39" s="418">
        <f t="shared" si="6"/>
        <v>0</v>
      </c>
    </row>
    <row r="40" spans="1:7" s="419" customFormat="1" ht="15" hidden="1" outlineLevel="1">
      <c r="A40" s="413" t="str">
        <f t="shared" si="5"/>
        <v>C.1.3.S.2.10</v>
      </c>
      <c r="B40" s="414" t="s">
        <v>1781</v>
      </c>
      <c r="C40" s="415" t="s">
        <v>3057</v>
      </c>
      <c r="D40" s="422" t="s">
        <v>90</v>
      </c>
      <c r="E40" s="417">
        <v>3</v>
      </c>
      <c r="F40" s="418"/>
      <c r="G40" s="418">
        <f t="shared" si="6"/>
        <v>0</v>
      </c>
    </row>
    <row r="41" spans="1:7" s="419" customFormat="1" ht="15" hidden="1" outlineLevel="1">
      <c r="A41" s="413" t="str">
        <f t="shared" si="5"/>
        <v>C.1.3.S.2.11</v>
      </c>
      <c r="B41" s="414" t="s">
        <v>1782</v>
      </c>
      <c r="C41" s="415" t="s">
        <v>3058</v>
      </c>
      <c r="D41" s="422" t="s">
        <v>90</v>
      </c>
      <c r="E41" s="417">
        <v>3</v>
      </c>
      <c r="F41" s="418"/>
      <c r="G41" s="418">
        <f t="shared" si="6"/>
        <v>0</v>
      </c>
    </row>
    <row r="42" spans="1:7" s="419" customFormat="1" ht="76.5" hidden="1" outlineLevel="1">
      <c r="A42" s="413" t="str">
        <f t="shared" si="5"/>
        <v>C.1.3.S.3</v>
      </c>
      <c r="B42" s="414" t="s">
        <v>208</v>
      </c>
      <c r="C42" s="420" t="s">
        <v>3155</v>
      </c>
      <c r="D42" s="422" t="s">
        <v>90</v>
      </c>
      <c r="E42" s="417">
        <v>270</v>
      </c>
      <c r="F42" s="418"/>
      <c r="G42" s="418">
        <f t="shared" si="6"/>
        <v>0</v>
      </c>
    </row>
    <row r="43" spans="1:7" s="412" customFormat="1" ht="15" collapsed="1">
      <c r="A43" s="405" t="str">
        <f aca="true" t="shared" si="8" ref="A43">B43</f>
        <v>C.1.4</v>
      </c>
      <c r="B43" s="406" t="s">
        <v>3059</v>
      </c>
      <c r="C43" s="407" t="s">
        <v>3060</v>
      </c>
      <c r="D43" s="408"/>
      <c r="E43" s="409"/>
      <c r="F43" s="410"/>
      <c r="G43" s="411"/>
    </row>
    <row r="44" spans="1:7" s="419" customFormat="1" ht="102" hidden="1" outlineLevel="1">
      <c r="A44" s="413" t="str">
        <f>""&amp;$B$43&amp;"."&amp;B44&amp;""</f>
        <v>C.1.4.S.1</v>
      </c>
      <c r="B44" s="414" t="s">
        <v>206</v>
      </c>
      <c r="C44" s="369" t="s">
        <v>3061</v>
      </c>
      <c r="D44" s="416" t="s">
        <v>22</v>
      </c>
      <c r="E44" s="417">
        <v>9530</v>
      </c>
      <c r="F44" s="418"/>
      <c r="G44" s="418">
        <f aca="true" t="shared" si="9" ref="G44:G49">E44*F44</f>
        <v>0</v>
      </c>
    </row>
    <row r="45" spans="1:7" s="419" customFormat="1" ht="76.5" hidden="1" outlineLevel="1">
      <c r="A45" s="413" t="str">
        <f aca="true" t="shared" si="10" ref="A45:A49">""&amp;$B$43&amp;"."&amp;B45&amp;""</f>
        <v>C.1.4.S.2</v>
      </c>
      <c r="B45" s="414" t="s">
        <v>207</v>
      </c>
      <c r="C45" s="429" t="s">
        <v>3156</v>
      </c>
      <c r="D45" s="423" t="s">
        <v>90</v>
      </c>
      <c r="E45" s="417">
        <v>465</v>
      </c>
      <c r="F45" s="418"/>
      <c r="G45" s="418">
        <f t="shared" si="9"/>
        <v>0</v>
      </c>
    </row>
    <row r="46" spans="1:7" s="419" customFormat="1" ht="140.25" hidden="1" outlineLevel="1">
      <c r="A46" s="413" t="str">
        <f t="shared" si="10"/>
        <v>C.1.4.S.3</v>
      </c>
      <c r="B46" s="414" t="s">
        <v>208</v>
      </c>
      <c r="C46" s="420" t="s">
        <v>3157</v>
      </c>
      <c r="D46" s="422" t="s">
        <v>3062</v>
      </c>
      <c r="E46" s="417">
        <v>1</v>
      </c>
      <c r="F46" s="430"/>
      <c r="G46" s="418">
        <f t="shared" si="9"/>
        <v>0</v>
      </c>
    </row>
    <row r="47" spans="1:7" s="419" customFormat="1" ht="102" hidden="1" outlineLevel="1">
      <c r="A47" s="413" t="str">
        <f t="shared" si="10"/>
        <v>C.1.4.S.4</v>
      </c>
      <c r="B47" s="414" t="s">
        <v>209</v>
      </c>
      <c r="C47" s="369" t="s">
        <v>3063</v>
      </c>
      <c r="D47" s="416" t="s">
        <v>22</v>
      </c>
      <c r="E47" s="417">
        <v>9530</v>
      </c>
      <c r="F47" s="418"/>
      <c r="G47" s="418">
        <f t="shared" si="9"/>
        <v>0</v>
      </c>
    </row>
    <row r="48" spans="1:7" s="419" customFormat="1" ht="63.75" hidden="1" outlineLevel="1">
      <c r="A48" s="413" t="str">
        <f t="shared" si="10"/>
        <v>C.1.4.S.5</v>
      </c>
      <c r="B48" s="414" t="s">
        <v>213</v>
      </c>
      <c r="C48" s="420" t="s">
        <v>3158</v>
      </c>
      <c r="D48" s="422" t="s">
        <v>3062</v>
      </c>
      <c r="E48" s="417">
        <v>1</v>
      </c>
      <c r="F48" s="430"/>
      <c r="G48" s="418">
        <f t="shared" si="9"/>
        <v>0</v>
      </c>
    </row>
    <row r="49" spans="1:7" s="419" customFormat="1" ht="38.25" hidden="1" outlineLevel="1">
      <c r="A49" s="413" t="str">
        <f t="shared" si="10"/>
        <v>C.1.4.S.6</v>
      </c>
      <c r="B49" s="414" t="s">
        <v>214</v>
      </c>
      <c r="C49" s="420" t="s">
        <v>3159</v>
      </c>
      <c r="D49" s="422" t="s">
        <v>3062</v>
      </c>
      <c r="E49" s="417">
        <v>1</v>
      </c>
      <c r="F49" s="430"/>
      <c r="G49" s="418">
        <f t="shared" si="9"/>
        <v>0</v>
      </c>
    </row>
    <row r="50" spans="1:7" s="555" customFormat="1" ht="89.25" hidden="1" outlineLevel="1">
      <c r="A50" s="413" t="str">
        <f aca="true" t="shared" si="11" ref="A50">""&amp;$B$43&amp;"."&amp;B50&amp;""</f>
        <v>C.1.4.S.7</v>
      </c>
      <c r="B50" s="414" t="s">
        <v>215</v>
      </c>
      <c r="C50" s="558" t="s">
        <v>3235</v>
      </c>
      <c r="D50" s="422" t="s">
        <v>3062</v>
      </c>
      <c r="E50" s="417">
        <v>1</v>
      </c>
      <c r="F50" s="430"/>
      <c r="G50" s="418">
        <f aca="true" t="shared" si="12" ref="G50">E50*F50</f>
        <v>0</v>
      </c>
    </row>
    <row r="51" spans="1:7" s="404" customFormat="1" ht="15" collapsed="1">
      <c r="A51" s="397" t="str">
        <f aca="true" t="shared" si="13" ref="A51:A52">B51</f>
        <v>C.2</v>
      </c>
      <c r="B51" s="398" t="s">
        <v>3064</v>
      </c>
      <c r="C51" s="399" t="s">
        <v>3065</v>
      </c>
      <c r="D51" s="431"/>
      <c r="E51" s="401"/>
      <c r="F51" s="402"/>
      <c r="G51" s="403"/>
    </row>
    <row r="52" spans="1:7" s="412" customFormat="1" ht="15">
      <c r="A52" s="405" t="str">
        <f t="shared" si="13"/>
        <v>C.2.1</v>
      </c>
      <c r="B52" s="406" t="s">
        <v>3066</v>
      </c>
      <c r="C52" s="407" t="s">
        <v>17</v>
      </c>
      <c r="D52" s="408"/>
      <c r="E52" s="409"/>
      <c r="F52" s="410"/>
      <c r="G52" s="411"/>
    </row>
    <row r="53" spans="1:7" s="419" customFormat="1" ht="76.5" hidden="1" outlineLevel="1">
      <c r="A53" s="413" t="str">
        <f>""&amp;$B$52&amp;"."&amp;B53&amp;""</f>
        <v>C.2.1.S.1</v>
      </c>
      <c r="B53" s="432" t="s">
        <v>206</v>
      </c>
      <c r="C53" s="429" t="s">
        <v>3067</v>
      </c>
      <c r="D53" s="416"/>
      <c r="E53" s="417"/>
      <c r="F53" s="418"/>
      <c r="G53" s="418"/>
    </row>
    <row r="54" spans="1:7" s="419" customFormat="1" ht="15" hidden="1" outlineLevel="1">
      <c r="A54" s="413" t="str">
        <f aca="true" t="shared" si="14" ref="A54:A61">""&amp;$B$52&amp;"."&amp;B54&amp;""</f>
        <v>C.2.1.S.1.1</v>
      </c>
      <c r="B54" s="432" t="s">
        <v>226</v>
      </c>
      <c r="C54" s="429" t="s">
        <v>190</v>
      </c>
      <c r="D54" s="416" t="s">
        <v>22</v>
      </c>
      <c r="E54" s="417">
        <v>324</v>
      </c>
      <c r="F54" s="418"/>
      <c r="G54" s="418">
        <f aca="true" t="shared" si="15" ref="G54:G79">E54*F54</f>
        <v>0</v>
      </c>
    </row>
    <row r="55" spans="1:7" s="419" customFormat="1" ht="102" hidden="1" outlineLevel="1">
      <c r="A55" s="413" t="str">
        <f t="shared" si="14"/>
        <v>C.2.1.S.2</v>
      </c>
      <c r="B55" s="432" t="s">
        <v>207</v>
      </c>
      <c r="C55" s="559" t="s">
        <v>3234</v>
      </c>
      <c r="D55" s="434" t="s">
        <v>91</v>
      </c>
      <c r="E55" s="417">
        <v>1</v>
      </c>
      <c r="F55" s="418"/>
      <c r="G55" s="418">
        <f t="shared" si="15"/>
        <v>0</v>
      </c>
    </row>
    <row r="56" spans="1:7" s="419" customFormat="1" ht="63.75" hidden="1" outlineLevel="1">
      <c r="A56" s="413" t="str">
        <f t="shared" si="14"/>
        <v>C.2.1.S.3</v>
      </c>
      <c r="B56" s="432" t="s">
        <v>208</v>
      </c>
      <c r="C56" s="415" t="s">
        <v>92</v>
      </c>
      <c r="D56" s="416" t="s">
        <v>22</v>
      </c>
      <c r="E56" s="417">
        <v>324</v>
      </c>
      <c r="F56" s="418"/>
      <c r="G56" s="418">
        <f t="shared" si="15"/>
        <v>0</v>
      </c>
    </row>
    <row r="57" spans="1:7" s="419" customFormat="1" ht="63.75" hidden="1" outlineLevel="1">
      <c r="A57" s="413" t="str">
        <f t="shared" si="14"/>
        <v>C.2.1.S.4</v>
      </c>
      <c r="B57" s="432" t="s">
        <v>209</v>
      </c>
      <c r="C57" s="433" t="s">
        <v>168</v>
      </c>
      <c r="D57" s="434" t="s">
        <v>90</v>
      </c>
      <c r="E57" s="417">
        <v>6</v>
      </c>
      <c r="F57" s="418"/>
      <c r="G57" s="418">
        <f t="shared" si="15"/>
        <v>0</v>
      </c>
    </row>
    <row r="58" spans="1:7" s="419" customFormat="1" ht="63.75" hidden="1" outlineLevel="1">
      <c r="A58" s="413" t="str">
        <f t="shared" si="14"/>
        <v>C.2.1.S.5</v>
      </c>
      <c r="B58" s="432" t="s">
        <v>213</v>
      </c>
      <c r="C58" s="429" t="s">
        <v>3530</v>
      </c>
      <c r="D58" s="416" t="s">
        <v>22</v>
      </c>
      <c r="E58" s="417">
        <v>660</v>
      </c>
      <c r="F58" s="418"/>
      <c r="G58" s="418">
        <f t="shared" si="15"/>
        <v>0</v>
      </c>
    </row>
    <row r="59" spans="1:7" s="419" customFormat="1" ht="51" hidden="1" outlineLevel="1">
      <c r="A59" s="413" t="str">
        <f t="shared" si="14"/>
        <v>C.2.1.S.6</v>
      </c>
      <c r="B59" s="432" t="s">
        <v>214</v>
      </c>
      <c r="C59" s="433" t="s">
        <v>3077</v>
      </c>
      <c r="D59" s="434" t="s">
        <v>90</v>
      </c>
      <c r="E59" s="417">
        <v>2</v>
      </c>
      <c r="F59" s="418"/>
      <c r="G59" s="418">
        <f t="shared" si="15"/>
        <v>0</v>
      </c>
    </row>
    <row r="60" spans="1:7" s="419" customFormat="1" ht="63.75" hidden="1" outlineLevel="1">
      <c r="A60" s="413" t="str">
        <f t="shared" si="14"/>
        <v>C.2.1.S.7</v>
      </c>
      <c r="B60" s="432" t="s">
        <v>215</v>
      </c>
      <c r="C60" s="433" t="s">
        <v>3532</v>
      </c>
      <c r="D60" s="434" t="s">
        <v>90</v>
      </c>
      <c r="E60" s="417">
        <v>4</v>
      </c>
      <c r="F60" s="418"/>
      <c r="G60" s="418">
        <f t="shared" si="15"/>
        <v>0</v>
      </c>
    </row>
    <row r="61" spans="1:7" s="419" customFormat="1" ht="76.5" hidden="1" outlineLevel="1">
      <c r="A61" s="413" t="str">
        <f t="shared" si="14"/>
        <v>C.2.1.S.8</v>
      </c>
      <c r="B61" s="432" t="s">
        <v>216</v>
      </c>
      <c r="C61" s="435" t="s">
        <v>3136</v>
      </c>
      <c r="D61" s="436" t="s">
        <v>91</v>
      </c>
      <c r="E61" s="417">
        <v>2</v>
      </c>
      <c r="F61" s="418"/>
      <c r="G61" s="418">
        <f t="shared" si="15"/>
        <v>0</v>
      </c>
    </row>
    <row r="62" spans="1:7" s="412" customFormat="1" ht="15" collapsed="1">
      <c r="A62" s="405" t="str">
        <f aca="true" t="shared" si="16" ref="A62">B62</f>
        <v>C.2.2</v>
      </c>
      <c r="B62" s="406" t="s">
        <v>3068</v>
      </c>
      <c r="C62" s="407" t="s">
        <v>18</v>
      </c>
      <c r="D62" s="408"/>
      <c r="E62" s="424"/>
      <c r="F62" s="425"/>
      <c r="G62" s="411"/>
    </row>
    <row r="63" spans="1:7" s="419" customFormat="1" ht="63.75" hidden="1" outlineLevel="1">
      <c r="A63" s="413" t="str">
        <f>""&amp;$B$62&amp;"."&amp;B63&amp;""</f>
        <v>C.2.2.S.1</v>
      </c>
      <c r="B63" s="426" t="s">
        <v>206</v>
      </c>
      <c r="C63" s="415" t="s">
        <v>247</v>
      </c>
      <c r="D63" s="416"/>
      <c r="E63" s="417"/>
      <c r="F63" s="418"/>
      <c r="G63" s="418"/>
    </row>
    <row r="64" spans="1:7" s="419" customFormat="1" ht="15" hidden="1" outlineLevel="1">
      <c r="A64" s="413" t="str">
        <f aca="true" t="shared" si="17" ref="A64:A79">""&amp;$B$62&amp;"."&amp;B64&amp;""</f>
        <v>C.2.2.S.1.1</v>
      </c>
      <c r="B64" s="426" t="s">
        <v>226</v>
      </c>
      <c r="C64" s="415" t="s">
        <v>196</v>
      </c>
      <c r="D64" s="416" t="s">
        <v>22</v>
      </c>
      <c r="E64" s="417">
        <v>670</v>
      </c>
      <c r="F64" s="418"/>
      <c r="G64" s="418">
        <f aca="true" t="shared" si="18" ref="G64:G65">E64*F64</f>
        <v>0</v>
      </c>
    </row>
    <row r="65" spans="1:7" s="419" customFormat="1" ht="89.25" hidden="1" outlineLevel="1">
      <c r="A65" s="413" t="str">
        <f t="shared" si="17"/>
        <v>C.2.2.S.2</v>
      </c>
      <c r="B65" s="426" t="s">
        <v>207</v>
      </c>
      <c r="C65" s="415" t="s">
        <v>3078</v>
      </c>
      <c r="D65" s="416" t="s">
        <v>25</v>
      </c>
      <c r="E65" s="417">
        <v>2820</v>
      </c>
      <c r="F65" s="418"/>
      <c r="G65" s="418">
        <f t="shared" si="18"/>
        <v>0</v>
      </c>
    </row>
    <row r="66" spans="1:7" s="419" customFormat="1" ht="178.5" hidden="1" outlineLevel="1">
      <c r="A66" s="413" t="str">
        <f t="shared" si="17"/>
        <v>C.2.2.S.3</v>
      </c>
      <c r="B66" s="426" t="s">
        <v>208</v>
      </c>
      <c r="C66" s="415" t="s">
        <v>427</v>
      </c>
      <c r="D66" s="422" t="s">
        <v>24</v>
      </c>
      <c r="E66" s="417">
        <v>1460</v>
      </c>
      <c r="F66" s="418"/>
      <c r="G66" s="418">
        <f t="shared" si="15"/>
        <v>0</v>
      </c>
    </row>
    <row r="67" spans="1:7" s="419" customFormat="1" ht="191.25" hidden="1" outlineLevel="1">
      <c r="A67" s="413" t="str">
        <f t="shared" si="17"/>
        <v>C.2.2.S.4</v>
      </c>
      <c r="B67" s="426" t="s">
        <v>209</v>
      </c>
      <c r="C67" s="415" t="s">
        <v>426</v>
      </c>
      <c r="D67" s="422" t="s">
        <v>24</v>
      </c>
      <c r="E67" s="417">
        <v>185</v>
      </c>
      <c r="F67" s="418"/>
      <c r="G67" s="418">
        <f t="shared" si="15"/>
        <v>0</v>
      </c>
    </row>
    <row r="68" spans="1:7" s="419" customFormat="1" ht="89.25" hidden="1" outlineLevel="1">
      <c r="A68" s="413" t="str">
        <f t="shared" si="17"/>
        <v>C.2.2.S.5</v>
      </c>
      <c r="B68" s="426" t="s">
        <v>213</v>
      </c>
      <c r="C68" s="415" t="s">
        <v>429</v>
      </c>
      <c r="D68" s="422" t="s">
        <v>24</v>
      </c>
      <c r="E68" s="417">
        <v>260</v>
      </c>
      <c r="F68" s="418"/>
      <c r="G68" s="418">
        <f t="shared" si="15"/>
        <v>0</v>
      </c>
    </row>
    <row r="69" spans="1:7" s="419" customFormat="1" ht="76.5" hidden="1" outlineLevel="1">
      <c r="A69" s="413" t="str">
        <f t="shared" si="17"/>
        <v>C.2.2.S.6</v>
      </c>
      <c r="B69" s="426" t="s">
        <v>214</v>
      </c>
      <c r="C69" s="420" t="s">
        <v>2212</v>
      </c>
      <c r="D69" s="422"/>
      <c r="E69" s="417"/>
      <c r="F69" s="418"/>
      <c r="G69" s="418"/>
    </row>
    <row r="70" spans="1:7" s="419" customFormat="1" ht="15" hidden="1" outlineLevel="1">
      <c r="A70" s="413" t="str">
        <f t="shared" si="17"/>
        <v>C.2.2.S.6.1</v>
      </c>
      <c r="B70" s="426" t="s">
        <v>319</v>
      </c>
      <c r="C70" s="415" t="s">
        <v>196</v>
      </c>
      <c r="D70" s="422" t="s">
        <v>24</v>
      </c>
      <c r="E70" s="417">
        <v>850</v>
      </c>
      <c r="F70" s="418"/>
      <c r="G70" s="418">
        <f aca="true" t="shared" si="19" ref="G70:G72">E70*F70</f>
        <v>0</v>
      </c>
    </row>
    <row r="71" spans="1:7" s="427" customFormat="1" ht="51" hidden="1" outlineLevel="1">
      <c r="A71" s="413" t="str">
        <f t="shared" si="17"/>
        <v>C.2.2.S.7</v>
      </c>
      <c r="B71" s="426" t="s">
        <v>215</v>
      </c>
      <c r="C71" s="415" t="s">
        <v>3148</v>
      </c>
      <c r="D71" s="422" t="s">
        <v>24</v>
      </c>
      <c r="E71" s="417">
        <v>2</v>
      </c>
      <c r="F71" s="418"/>
      <c r="G71" s="418">
        <f t="shared" si="19"/>
        <v>0</v>
      </c>
    </row>
    <row r="72" spans="1:7" s="427" customFormat="1" ht="63.75" hidden="1" outlineLevel="1">
      <c r="A72" s="413" t="str">
        <f t="shared" si="17"/>
        <v>C.2.2.S.8</v>
      </c>
      <c r="B72" s="426" t="s">
        <v>216</v>
      </c>
      <c r="C72" s="415" t="s">
        <v>3149</v>
      </c>
      <c r="D72" s="422" t="s">
        <v>24</v>
      </c>
      <c r="E72" s="417">
        <v>10</v>
      </c>
      <c r="F72" s="418"/>
      <c r="G72" s="418">
        <f t="shared" si="19"/>
        <v>0</v>
      </c>
    </row>
    <row r="73" spans="1:7" s="419" customFormat="1" ht="63.75" hidden="1" outlineLevel="1">
      <c r="A73" s="413" t="str">
        <f t="shared" si="17"/>
        <v>C.2.2.S.9</v>
      </c>
      <c r="B73" s="426" t="s">
        <v>217</v>
      </c>
      <c r="C73" s="429" t="s">
        <v>2861</v>
      </c>
      <c r="D73" s="422" t="s">
        <v>24</v>
      </c>
      <c r="E73" s="417">
        <v>11</v>
      </c>
      <c r="F73" s="418"/>
      <c r="G73" s="418">
        <f t="shared" si="15"/>
        <v>0</v>
      </c>
    </row>
    <row r="74" spans="1:7" s="419" customFormat="1" ht="63.75" hidden="1" outlineLevel="1">
      <c r="A74" s="413" t="str">
        <f t="shared" si="17"/>
        <v>C.2.2.S.10</v>
      </c>
      <c r="B74" s="426" t="s">
        <v>218</v>
      </c>
      <c r="C74" s="420" t="s">
        <v>3562</v>
      </c>
      <c r="D74" s="422" t="s">
        <v>24</v>
      </c>
      <c r="E74" s="417">
        <v>1555</v>
      </c>
      <c r="F74" s="418"/>
      <c r="G74" s="418">
        <f t="shared" si="15"/>
        <v>0</v>
      </c>
    </row>
    <row r="75" spans="1:7" s="427" customFormat="1" ht="89.25" hidden="1" outlineLevel="1">
      <c r="A75" s="413" t="str">
        <f t="shared" si="17"/>
        <v>C.2.2.S.11</v>
      </c>
      <c r="B75" s="426" t="s">
        <v>219</v>
      </c>
      <c r="C75" s="420" t="s">
        <v>3557</v>
      </c>
      <c r="D75" s="422"/>
      <c r="E75" s="417"/>
      <c r="F75" s="418"/>
      <c r="G75" s="418"/>
    </row>
    <row r="76" spans="1:7" s="427" customFormat="1" ht="15" hidden="1" outlineLevel="1">
      <c r="A76" s="413" t="str">
        <f t="shared" si="17"/>
        <v>C.2.2.S.11.1</v>
      </c>
      <c r="B76" s="426" t="s">
        <v>298</v>
      </c>
      <c r="C76" s="420" t="s">
        <v>177</v>
      </c>
      <c r="D76" s="422" t="s">
        <v>24</v>
      </c>
      <c r="E76" s="417">
        <v>40</v>
      </c>
      <c r="F76" s="418"/>
      <c r="G76" s="418">
        <f aca="true" t="shared" si="20" ref="G76">E76*F76</f>
        <v>0</v>
      </c>
    </row>
    <row r="77" spans="1:7" s="419" customFormat="1" ht="114.75" hidden="1" outlineLevel="1">
      <c r="A77" s="413" t="str">
        <f t="shared" si="17"/>
        <v>C.2.2.S.12</v>
      </c>
      <c r="B77" s="426" t="s">
        <v>220</v>
      </c>
      <c r="C77" s="429" t="s">
        <v>3560</v>
      </c>
      <c r="D77" s="422"/>
      <c r="E77" s="437"/>
      <c r="F77" s="418"/>
      <c r="G77" s="418"/>
    </row>
    <row r="78" spans="1:7" s="419" customFormat="1" ht="15" hidden="1" outlineLevel="1">
      <c r="A78" s="413" t="str">
        <f t="shared" si="17"/>
        <v>C.2.2.S.12.1</v>
      </c>
      <c r="B78" s="426" t="s">
        <v>300</v>
      </c>
      <c r="C78" s="429" t="s">
        <v>170</v>
      </c>
      <c r="D78" s="422" t="s">
        <v>24</v>
      </c>
      <c r="E78" s="417">
        <v>850</v>
      </c>
      <c r="F78" s="418"/>
      <c r="G78" s="418">
        <f t="shared" si="15"/>
        <v>0</v>
      </c>
    </row>
    <row r="79" spans="1:7" s="419" customFormat="1" ht="153" hidden="1" outlineLevel="1">
      <c r="A79" s="413" t="str">
        <f t="shared" si="17"/>
        <v>C.2.2.S.13</v>
      </c>
      <c r="B79" s="426" t="s">
        <v>221</v>
      </c>
      <c r="C79" s="420" t="s">
        <v>211</v>
      </c>
      <c r="D79" s="422" t="s">
        <v>24</v>
      </c>
      <c r="E79" s="417">
        <v>1200</v>
      </c>
      <c r="F79" s="430"/>
      <c r="G79" s="418">
        <f t="shared" si="15"/>
        <v>0</v>
      </c>
    </row>
    <row r="80" spans="1:7" s="419" customFormat="1" ht="165.75" hidden="1" outlineLevel="1">
      <c r="A80" s="413" t="str">
        <f aca="true" t="shared" si="21" ref="A80">""&amp;$B$62&amp;"."&amp;B80&amp;""</f>
        <v>C.2.2.S.14</v>
      </c>
      <c r="B80" s="426" t="s">
        <v>222</v>
      </c>
      <c r="C80" s="633" t="s">
        <v>3469</v>
      </c>
      <c r="D80" s="632" t="s">
        <v>90</v>
      </c>
      <c r="E80" s="417">
        <v>19</v>
      </c>
      <c r="F80" s="430"/>
      <c r="G80" s="418">
        <f aca="true" t="shared" si="22" ref="G80">E80*F80</f>
        <v>0</v>
      </c>
    </row>
    <row r="81" spans="1:7" s="412" customFormat="1" ht="15" collapsed="1">
      <c r="A81" s="405" t="str">
        <f aca="true" t="shared" si="23" ref="A81">B81</f>
        <v>C.2.3</v>
      </c>
      <c r="B81" s="406" t="s">
        <v>3069</v>
      </c>
      <c r="C81" s="407" t="s">
        <v>19</v>
      </c>
      <c r="D81" s="408"/>
      <c r="E81" s="409"/>
      <c r="F81" s="410"/>
      <c r="G81" s="411"/>
    </row>
    <row r="82" spans="1:7" s="419" customFormat="1" ht="178.5" hidden="1" outlineLevel="1">
      <c r="A82" s="413" t="str">
        <f>""&amp;$B$81&amp;"."&amp;B82&amp;""</f>
        <v>C.2.3.S.1</v>
      </c>
      <c r="B82" s="426" t="s">
        <v>206</v>
      </c>
      <c r="C82" s="435" t="s">
        <v>3118</v>
      </c>
      <c r="D82" s="438"/>
      <c r="E82" s="439"/>
      <c r="F82" s="418"/>
      <c r="G82" s="418"/>
    </row>
    <row r="83" spans="1:7" s="419" customFormat="1" ht="15" hidden="1" outlineLevel="1">
      <c r="A83" s="413" t="str">
        <f aca="true" t="shared" si="24" ref="A83:A92">""&amp;$B$81&amp;"."&amp;B83&amp;""</f>
        <v>C.2.3.S.1.1</v>
      </c>
      <c r="B83" s="426" t="s">
        <v>226</v>
      </c>
      <c r="C83" s="435" t="s">
        <v>452</v>
      </c>
      <c r="D83" s="438"/>
      <c r="E83" s="439"/>
      <c r="F83" s="418"/>
      <c r="G83" s="418"/>
    </row>
    <row r="84" spans="1:7" s="419" customFormat="1" ht="38.25" hidden="1" outlineLevel="1">
      <c r="A84" s="413" t="str">
        <f t="shared" si="24"/>
        <v>C.2.3.S.1.1.1</v>
      </c>
      <c r="B84" s="426" t="s">
        <v>237</v>
      </c>
      <c r="C84" s="429" t="s">
        <v>1488</v>
      </c>
      <c r="D84" s="438" t="s">
        <v>90</v>
      </c>
      <c r="E84" s="417">
        <v>3</v>
      </c>
      <c r="F84" s="418"/>
      <c r="G84" s="418">
        <f aca="true" t="shared" si="25" ref="G84:G85">E84*F84</f>
        <v>0</v>
      </c>
    </row>
    <row r="85" spans="1:7" s="419" customFormat="1" ht="38.25" hidden="1" outlineLevel="1">
      <c r="A85" s="413" t="str">
        <f t="shared" si="24"/>
        <v>C.2.3.S.1.1.2</v>
      </c>
      <c r="B85" s="426" t="s">
        <v>238</v>
      </c>
      <c r="C85" s="429" t="s">
        <v>421</v>
      </c>
      <c r="D85" s="438" t="s">
        <v>90</v>
      </c>
      <c r="E85" s="417">
        <v>16</v>
      </c>
      <c r="F85" s="418"/>
      <c r="G85" s="418">
        <f t="shared" si="25"/>
        <v>0</v>
      </c>
    </row>
    <row r="86" spans="1:7" s="419" customFormat="1" ht="76.5" hidden="1" outlineLevel="1">
      <c r="A86" s="413" t="str">
        <f t="shared" si="24"/>
        <v>C.2.3.S.2</v>
      </c>
      <c r="B86" s="426" t="s">
        <v>207</v>
      </c>
      <c r="C86" s="429" t="s">
        <v>3458</v>
      </c>
      <c r="D86" s="416"/>
      <c r="E86" s="417"/>
      <c r="F86" s="418"/>
      <c r="G86" s="418"/>
    </row>
    <row r="87" spans="1:7" s="419" customFormat="1" ht="15" hidden="1" outlineLevel="1">
      <c r="A87" s="413" t="str">
        <f t="shared" si="24"/>
        <v>C.2.3.S.2.1</v>
      </c>
      <c r="B87" s="426" t="s">
        <v>228</v>
      </c>
      <c r="C87" s="429" t="s">
        <v>289</v>
      </c>
      <c r="D87" s="438" t="s">
        <v>90</v>
      </c>
      <c r="E87" s="417">
        <v>19</v>
      </c>
      <c r="F87" s="418"/>
      <c r="G87" s="418">
        <f aca="true" t="shared" si="26" ref="G87">E87*F87</f>
        <v>0</v>
      </c>
    </row>
    <row r="88" spans="1:7" s="419" customFormat="1" ht="38.25" hidden="1" outlineLevel="1">
      <c r="A88" s="413" t="str">
        <f t="shared" si="24"/>
        <v>C.2.3.S.3</v>
      </c>
      <c r="B88" s="426" t="s">
        <v>208</v>
      </c>
      <c r="C88" s="435" t="s">
        <v>2884</v>
      </c>
      <c r="D88" s="440" t="s">
        <v>24</v>
      </c>
      <c r="E88" s="417">
        <v>11</v>
      </c>
      <c r="F88" s="418"/>
      <c r="G88" s="418">
        <f>E88*F88</f>
        <v>0</v>
      </c>
    </row>
    <row r="89" spans="1:7" s="419" customFormat="1" ht="76.5" hidden="1" outlineLevel="1">
      <c r="A89" s="413" t="str">
        <f t="shared" si="24"/>
        <v>C.2.3.S.4</v>
      </c>
      <c r="B89" s="426" t="s">
        <v>209</v>
      </c>
      <c r="C89" s="421" t="s">
        <v>3076</v>
      </c>
      <c r="D89" s="440" t="s">
        <v>24</v>
      </c>
      <c r="E89" s="417">
        <v>165</v>
      </c>
      <c r="F89" s="418"/>
      <c r="G89" s="418">
        <f aca="true" t="shared" si="27" ref="G89">E89*F89</f>
        <v>0</v>
      </c>
    </row>
    <row r="90" spans="1:7" s="419" customFormat="1" ht="191.25" hidden="1" outlineLevel="1">
      <c r="A90" s="413" t="str">
        <f t="shared" si="24"/>
        <v>C.2.3.S.5</v>
      </c>
      <c r="B90" s="426" t="s">
        <v>213</v>
      </c>
      <c r="C90" s="435" t="s">
        <v>3070</v>
      </c>
      <c r="D90" s="441"/>
      <c r="E90" s="417"/>
      <c r="F90" s="418"/>
      <c r="G90" s="418"/>
    </row>
    <row r="91" spans="1:7" s="419" customFormat="1" ht="15" hidden="1" outlineLevel="1">
      <c r="A91" s="413" t="str">
        <f t="shared" si="24"/>
        <v>C.2.3.S.5.1</v>
      </c>
      <c r="B91" s="426" t="s">
        <v>315</v>
      </c>
      <c r="C91" s="435" t="s">
        <v>166</v>
      </c>
      <c r="D91" s="423" t="s">
        <v>24</v>
      </c>
      <c r="E91" s="417">
        <v>16</v>
      </c>
      <c r="F91" s="418"/>
      <c r="G91" s="418">
        <f aca="true" t="shared" si="28" ref="G91:G92">E91*F91</f>
        <v>0</v>
      </c>
    </row>
    <row r="92" spans="1:7" s="419" customFormat="1" ht="25.5" hidden="1" outlineLevel="1">
      <c r="A92" s="413" t="str">
        <f t="shared" si="24"/>
        <v>C.2.3.S.5.2</v>
      </c>
      <c r="B92" s="426" t="s">
        <v>316</v>
      </c>
      <c r="C92" s="435" t="s">
        <v>167</v>
      </c>
      <c r="D92" s="423" t="s">
        <v>24</v>
      </c>
      <c r="E92" s="417">
        <v>30</v>
      </c>
      <c r="F92" s="418"/>
      <c r="G92" s="418">
        <f t="shared" si="28"/>
        <v>0</v>
      </c>
    </row>
    <row r="93" spans="1:7" s="412" customFormat="1" ht="15" collapsed="1">
      <c r="A93" s="405" t="str">
        <f aca="true" t="shared" si="29" ref="A93">B93</f>
        <v>C.2.4</v>
      </c>
      <c r="B93" s="406" t="s">
        <v>3071</v>
      </c>
      <c r="C93" s="407" t="s">
        <v>20</v>
      </c>
      <c r="D93" s="408"/>
      <c r="E93" s="424"/>
      <c r="F93" s="425"/>
      <c r="G93" s="411"/>
    </row>
    <row r="94" spans="1:7" s="419" customFormat="1" ht="76.5" hidden="1" outlineLevel="1">
      <c r="A94" s="413" t="str">
        <f aca="true" t="shared" si="30" ref="A94:A95">""&amp;$B$93&amp;"."&amp;B94&amp;""</f>
        <v>C.2.4.S.1</v>
      </c>
      <c r="B94" s="426" t="s">
        <v>206</v>
      </c>
      <c r="C94" s="429" t="s">
        <v>2887</v>
      </c>
      <c r="D94" s="422"/>
      <c r="E94" s="417"/>
      <c r="F94" s="418"/>
      <c r="G94" s="418"/>
    </row>
    <row r="95" spans="1:7" s="419" customFormat="1" ht="25.5" hidden="1" outlineLevel="1">
      <c r="A95" s="413" t="str">
        <f t="shared" si="30"/>
        <v>C.2.4.S.1.1</v>
      </c>
      <c r="B95" s="426" t="s">
        <v>226</v>
      </c>
      <c r="C95" s="429" t="s">
        <v>432</v>
      </c>
      <c r="D95" s="422" t="s">
        <v>25</v>
      </c>
      <c r="E95" s="417">
        <v>2820</v>
      </c>
      <c r="F95" s="418"/>
      <c r="G95" s="418">
        <f aca="true" t="shared" si="31" ref="G95">E95*F95</f>
        <v>0</v>
      </c>
    </row>
    <row r="96" spans="1:7" s="412" customFormat="1" ht="15" collapsed="1">
      <c r="A96" s="405" t="str">
        <f aca="true" t="shared" si="32" ref="A96">B96</f>
        <v>C.2.5</v>
      </c>
      <c r="B96" s="406" t="s">
        <v>3072</v>
      </c>
      <c r="C96" s="407" t="s">
        <v>2835</v>
      </c>
      <c r="D96" s="408"/>
      <c r="E96" s="409"/>
      <c r="F96" s="410"/>
      <c r="G96" s="411"/>
    </row>
    <row r="97" spans="1:7" s="419" customFormat="1" ht="63.75" hidden="1" outlineLevel="1">
      <c r="A97" s="413" t="str">
        <f>""&amp;$B$96&amp;"."&amp;B97&amp;""</f>
        <v>C.2.5.S.1</v>
      </c>
      <c r="B97" s="414" t="s">
        <v>206</v>
      </c>
      <c r="C97" s="442" t="s">
        <v>438</v>
      </c>
      <c r="D97" s="416"/>
      <c r="E97" s="439"/>
      <c r="F97" s="418"/>
      <c r="G97" s="418"/>
    </row>
    <row r="98" spans="1:7" s="419" customFormat="1" ht="102" hidden="1" outlineLevel="1">
      <c r="A98" s="413" t="str">
        <f aca="true" t="shared" si="33" ref="A98:A106">""&amp;$B$96&amp;"."&amp;B98&amp;""</f>
        <v>C.2.5.S.2</v>
      </c>
      <c r="B98" s="414" t="s">
        <v>207</v>
      </c>
      <c r="C98" s="429" t="s">
        <v>3486</v>
      </c>
      <c r="D98" s="416"/>
      <c r="E98" s="417"/>
      <c r="F98" s="418"/>
      <c r="G98" s="418"/>
    </row>
    <row r="99" spans="1:7" s="419" customFormat="1" ht="15" hidden="1" outlineLevel="1">
      <c r="A99" s="413" t="str">
        <f t="shared" si="33"/>
        <v>C.2.5.S.2.1</v>
      </c>
      <c r="B99" s="414" t="s">
        <v>228</v>
      </c>
      <c r="C99" s="443" t="s">
        <v>232</v>
      </c>
      <c r="D99" s="423" t="s">
        <v>22</v>
      </c>
      <c r="E99" s="417">
        <v>174</v>
      </c>
      <c r="F99" s="418"/>
      <c r="G99" s="418">
        <f aca="true" t="shared" si="34" ref="G99:G100">E99*F99</f>
        <v>0</v>
      </c>
    </row>
    <row r="100" spans="1:7" s="419" customFormat="1" ht="15" hidden="1" outlineLevel="1">
      <c r="A100" s="413" t="str">
        <f t="shared" si="33"/>
        <v>C.2.5.S.2.2</v>
      </c>
      <c r="B100" s="414" t="s">
        <v>261</v>
      </c>
      <c r="C100" s="443" t="s">
        <v>233</v>
      </c>
      <c r="D100" s="423" t="s">
        <v>22</v>
      </c>
      <c r="E100" s="417">
        <v>150</v>
      </c>
      <c r="F100" s="418"/>
      <c r="G100" s="418">
        <f t="shared" si="34"/>
        <v>0</v>
      </c>
    </row>
    <row r="101" spans="1:7" s="419" customFormat="1" ht="63.75" hidden="1" outlineLevel="1">
      <c r="A101" s="413" t="str">
        <f t="shared" si="33"/>
        <v>C.2.5.S.3</v>
      </c>
      <c r="B101" s="414" t="s">
        <v>208</v>
      </c>
      <c r="C101" s="444" t="s">
        <v>3216</v>
      </c>
      <c r="D101" s="445"/>
      <c r="E101" s="417"/>
      <c r="F101" s="418"/>
      <c r="G101" s="418"/>
    </row>
    <row r="102" spans="1:7" s="419" customFormat="1" ht="15" hidden="1" outlineLevel="1">
      <c r="A102" s="413" t="str">
        <f t="shared" si="33"/>
        <v>C.2.5.S.3.1</v>
      </c>
      <c r="B102" s="414" t="s">
        <v>244</v>
      </c>
      <c r="C102" s="446" t="s">
        <v>303</v>
      </c>
      <c r="D102" s="416" t="s">
        <v>22</v>
      </c>
      <c r="E102" s="417">
        <v>50</v>
      </c>
      <c r="F102" s="418"/>
      <c r="G102" s="418">
        <f aca="true" t="shared" si="35" ref="G102:G104">E102*F102</f>
        <v>0</v>
      </c>
    </row>
    <row r="103" spans="1:7" s="419" customFormat="1" ht="38.25" hidden="1" outlineLevel="1">
      <c r="A103" s="413" t="str">
        <f t="shared" si="33"/>
        <v>C.2.5.S.4</v>
      </c>
      <c r="B103" s="414" t="s">
        <v>209</v>
      </c>
      <c r="C103" s="447" t="s">
        <v>2921</v>
      </c>
      <c r="D103" s="448" t="s">
        <v>90</v>
      </c>
      <c r="E103" s="449">
        <v>20</v>
      </c>
      <c r="F103" s="450"/>
      <c r="G103" s="418">
        <f t="shared" si="35"/>
        <v>0</v>
      </c>
    </row>
    <row r="104" spans="1:7" s="419" customFormat="1" ht="38.25" hidden="1" outlineLevel="1">
      <c r="A104" s="413" t="str">
        <f t="shared" si="33"/>
        <v>C.2.5.S.5</v>
      </c>
      <c r="B104" s="414" t="s">
        <v>213</v>
      </c>
      <c r="C104" s="447" t="s">
        <v>2922</v>
      </c>
      <c r="D104" s="448" t="s">
        <v>90</v>
      </c>
      <c r="E104" s="449">
        <v>10</v>
      </c>
      <c r="F104" s="450"/>
      <c r="G104" s="418">
        <f t="shared" si="35"/>
        <v>0</v>
      </c>
    </row>
    <row r="105" spans="1:7" s="419" customFormat="1" ht="140.25" hidden="1" outlineLevel="1">
      <c r="A105" s="413" t="str">
        <f t="shared" si="33"/>
        <v>C.2.5.S.6</v>
      </c>
      <c r="B105" s="414" t="s">
        <v>214</v>
      </c>
      <c r="C105" s="415" t="s">
        <v>3461</v>
      </c>
      <c r="D105" s="422"/>
      <c r="E105" s="417"/>
      <c r="F105" s="418"/>
      <c r="G105" s="418"/>
    </row>
    <row r="106" spans="1:7" s="419" customFormat="1" ht="15" hidden="1" outlineLevel="1">
      <c r="A106" s="413" t="str">
        <f t="shared" si="33"/>
        <v>C.2.5.S.6.1</v>
      </c>
      <c r="B106" s="414" t="s">
        <v>319</v>
      </c>
      <c r="C106" s="415" t="s">
        <v>160</v>
      </c>
      <c r="D106" s="451" t="s">
        <v>90</v>
      </c>
      <c r="E106" s="417">
        <v>19</v>
      </c>
      <c r="F106" s="418"/>
      <c r="G106" s="418">
        <f aca="true" t="shared" si="36" ref="G106">E106*F106</f>
        <v>0</v>
      </c>
    </row>
    <row r="107" spans="1:7" s="412" customFormat="1" ht="15" collapsed="1">
      <c r="A107" s="405" t="str">
        <f aca="true" t="shared" si="37" ref="A107">B107</f>
        <v>C.2.6</v>
      </c>
      <c r="B107" s="406" t="s">
        <v>3073</v>
      </c>
      <c r="C107" s="452" t="s">
        <v>117</v>
      </c>
      <c r="D107" s="453"/>
      <c r="E107" s="409"/>
      <c r="F107" s="410"/>
      <c r="G107" s="411"/>
    </row>
    <row r="108" spans="1:7" s="419" customFormat="1" ht="89.25" hidden="1" outlineLevel="1">
      <c r="A108" s="413" t="str">
        <f>""&amp;$B$107&amp;"."&amp;B108&amp;""</f>
        <v>C.2.6.S.1</v>
      </c>
      <c r="B108" s="414" t="s">
        <v>206</v>
      </c>
      <c r="C108" s="429" t="s">
        <v>396</v>
      </c>
      <c r="D108" s="416"/>
      <c r="E108" s="417"/>
      <c r="F108" s="418"/>
      <c r="G108" s="418"/>
    </row>
    <row r="109" spans="1:7" s="419" customFormat="1" ht="15" hidden="1" outlineLevel="1">
      <c r="A109" s="413" t="str">
        <f aca="true" t="shared" si="38" ref="A109:A111">""&amp;$B$107&amp;"."&amp;B109&amp;""</f>
        <v>C.2.6.S.1.1</v>
      </c>
      <c r="B109" s="414" t="s">
        <v>226</v>
      </c>
      <c r="C109" s="443" t="s">
        <v>1285</v>
      </c>
      <c r="D109" s="423" t="s">
        <v>22</v>
      </c>
      <c r="E109" s="417">
        <v>50</v>
      </c>
      <c r="F109" s="418"/>
      <c r="G109" s="418">
        <f aca="true" t="shared" si="39" ref="G109:G111">E109*F109</f>
        <v>0</v>
      </c>
    </row>
    <row r="110" spans="1:7" s="419" customFormat="1" ht="15" hidden="1" outlineLevel="1">
      <c r="A110" s="413" t="str">
        <f t="shared" si="38"/>
        <v>C.2.6.S.1.2</v>
      </c>
      <c r="B110" s="414" t="s">
        <v>227</v>
      </c>
      <c r="C110" s="443" t="s">
        <v>232</v>
      </c>
      <c r="D110" s="423" t="s">
        <v>22</v>
      </c>
      <c r="E110" s="417">
        <v>174</v>
      </c>
      <c r="F110" s="418"/>
      <c r="G110" s="418">
        <f t="shared" si="39"/>
        <v>0</v>
      </c>
    </row>
    <row r="111" spans="1:7" s="419" customFormat="1" ht="15" hidden="1" outlineLevel="1">
      <c r="A111" s="413" t="str">
        <f t="shared" si="38"/>
        <v>C.2.6.S.1.3</v>
      </c>
      <c r="B111" s="414" t="s">
        <v>265</v>
      </c>
      <c r="C111" s="443" t="s">
        <v>233</v>
      </c>
      <c r="D111" s="423" t="s">
        <v>22</v>
      </c>
      <c r="E111" s="417">
        <v>150</v>
      </c>
      <c r="F111" s="418"/>
      <c r="G111" s="418">
        <f t="shared" si="39"/>
        <v>0</v>
      </c>
    </row>
    <row r="112" spans="1:7" s="412" customFormat="1" ht="15" collapsed="1">
      <c r="A112" s="405" t="str">
        <f aca="true" t="shared" si="40" ref="A112">B112</f>
        <v>C.2.7</v>
      </c>
      <c r="B112" s="406" t="s">
        <v>3074</v>
      </c>
      <c r="C112" s="454" t="s">
        <v>119</v>
      </c>
      <c r="D112" s="455"/>
      <c r="E112" s="409"/>
      <c r="F112" s="410"/>
      <c r="G112" s="411"/>
    </row>
    <row r="113" spans="1:7" s="419" customFormat="1" ht="127.5" hidden="1" outlineLevel="1">
      <c r="A113" s="413" t="str">
        <f>""&amp;$B$112&amp;"."&amp;B113&amp;""</f>
        <v>C.2.7.S.1</v>
      </c>
      <c r="B113" s="414" t="s">
        <v>206</v>
      </c>
      <c r="C113" s="429" t="s">
        <v>234</v>
      </c>
      <c r="D113" s="416"/>
      <c r="E113" s="439"/>
      <c r="F113" s="418"/>
      <c r="G113" s="418"/>
    </row>
    <row r="114" spans="1:7" s="419" customFormat="1" ht="15" hidden="1" outlineLevel="1">
      <c r="A114" s="413" t="str">
        <f aca="true" t="shared" si="41" ref="A114:A119">""&amp;$B$112&amp;"."&amp;B114&amp;""</f>
        <v>C.2.7.S.1.1</v>
      </c>
      <c r="B114" s="414" t="s">
        <v>226</v>
      </c>
      <c r="C114" s="443" t="s">
        <v>232</v>
      </c>
      <c r="D114" s="456" t="s">
        <v>22</v>
      </c>
      <c r="E114" s="417">
        <v>174</v>
      </c>
      <c r="F114" s="418"/>
      <c r="G114" s="418">
        <f aca="true" t="shared" si="42" ref="G114:G115">E114*F114</f>
        <v>0</v>
      </c>
    </row>
    <row r="115" spans="1:7" s="419" customFormat="1" ht="15" hidden="1" outlineLevel="1">
      <c r="A115" s="413" t="str">
        <f t="shared" si="41"/>
        <v>C.2.7.S.1.2</v>
      </c>
      <c r="B115" s="414" t="s">
        <v>227</v>
      </c>
      <c r="C115" s="443" t="s">
        <v>233</v>
      </c>
      <c r="D115" s="456" t="s">
        <v>22</v>
      </c>
      <c r="E115" s="417">
        <v>150</v>
      </c>
      <c r="F115" s="418"/>
      <c r="G115" s="418">
        <f t="shared" si="42"/>
        <v>0</v>
      </c>
    </row>
    <row r="116" spans="1:7" s="419" customFormat="1" ht="153" hidden="1" outlineLevel="1">
      <c r="A116" s="413" t="str">
        <f t="shared" si="41"/>
        <v>C.2.7.S.2</v>
      </c>
      <c r="B116" s="414" t="s">
        <v>207</v>
      </c>
      <c r="C116" s="457" t="s">
        <v>235</v>
      </c>
      <c r="D116" s="458"/>
      <c r="E116" s="417"/>
      <c r="F116" s="418"/>
      <c r="G116" s="418"/>
    </row>
    <row r="117" spans="1:7" s="419" customFormat="1" ht="15" hidden="1" outlineLevel="1">
      <c r="A117" s="413" t="str">
        <f t="shared" si="41"/>
        <v>C.2.7.S.2.1</v>
      </c>
      <c r="B117" s="414" t="s">
        <v>228</v>
      </c>
      <c r="C117" s="443" t="s">
        <v>232</v>
      </c>
      <c r="D117" s="456" t="s">
        <v>22</v>
      </c>
      <c r="E117" s="417">
        <v>174</v>
      </c>
      <c r="F117" s="418"/>
      <c r="G117" s="418">
        <f aca="true" t="shared" si="43" ref="G117:G119">E117*F117</f>
        <v>0</v>
      </c>
    </row>
    <row r="118" spans="1:7" s="419" customFormat="1" ht="15" hidden="1" outlineLevel="1">
      <c r="A118" s="413" t="str">
        <f t="shared" si="41"/>
        <v>C.2.7.S.2.2</v>
      </c>
      <c r="B118" s="414" t="s">
        <v>261</v>
      </c>
      <c r="C118" s="443" t="s">
        <v>233</v>
      </c>
      <c r="D118" s="456" t="s">
        <v>22</v>
      </c>
      <c r="E118" s="417">
        <v>150</v>
      </c>
      <c r="F118" s="418"/>
      <c r="G118" s="418">
        <f t="shared" si="43"/>
        <v>0</v>
      </c>
    </row>
    <row r="119" spans="1:7" s="419" customFormat="1" ht="102" hidden="1" outlineLevel="1">
      <c r="A119" s="413" t="str">
        <f t="shared" si="41"/>
        <v>C.2.7.S.3</v>
      </c>
      <c r="B119" s="414" t="s">
        <v>208</v>
      </c>
      <c r="C119" s="429" t="s">
        <v>156</v>
      </c>
      <c r="D119" s="416" t="s">
        <v>22</v>
      </c>
      <c r="E119" s="417">
        <v>324</v>
      </c>
      <c r="F119" s="418"/>
      <c r="G119" s="418">
        <f t="shared" si="43"/>
        <v>0</v>
      </c>
    </row>
    <row r="120" spans="1:7" s="412" customFormat="1" ht="15" collapsed="1">
      <c r="A120" s="405" t="str">
        <f aca="true" t="shared" si="44" ref="A120">B120</f>
        <v>C.2.8</v>
      </c>
      <c r="B120" s="406" t="s">
        <v>3075</v>
      </c>
      <c r="C120" s="407" t="s">
        <v>21</v>
      </c>
      <c r="D120" s="408"/>
      <c r="E120" s="409"/>
      <c r="F120" s="410"/>
      <c r="G120" s="411"/>
    </row>
    <row r="121" spans="1:7" s="419" customFormat="1" ht="140.25" hidden="1" outlineLevel="1">
      <c r="A121" s="413" t="str">
        <f>""&amp;$B$120&amp;"."&amp;B121&amp;""</f>
        <v>C.2.8.S.1</v>
      </c>
      <c r="B121" s="414" t="s">
        <v>206</v>
      </c>
      <c r="C121" s="433" t="s">
        <v>3207</v>
      </c>
      <c r="D121" s="459" t="s">
        <v>91</v>
      </c>
      <c r="E121" s="417">
        <v>8</v>
      </c>
      <c r="F121" s="460"/>
      <c r="G121" s="418">
        <f aca="true" t="shared" si="45" ref="G121">E121*F121</f>
        <v>0</v>
      </c>
    </row>
    <row r="122" spans="1:7" s="419" customFormat="1" ht="89.25" hidden="1" outlineLevel="1">
      <c r="A122" s="413" t="str">
        <f>""&amp;$B$120&amp;"."&amp;B122&amp;""</f>
        <v>C.2.8.S.2</v>
      </c>
      <c r="B122" s="414" t="s">
        <v>207</v>
      </c>
      <c r="C122" s="429" t="s">
        <v>3209</v>
      </c>
      <c r="D122" s="458" t="s">
        <v>22</v>
      </c>
      <c r="E122" s="417">
        <v>160</v>
      </c>
      <c r="F122" s="418"/>
      <c r="G122" s="418">
        <f>E122*F122</f>
        <v>0</v>
      </c>
    </row>
    <row r="123" spans="1:7" s="419" customFormat="1" ht="127.5" hidden="1" outlineLevel="1">
      <c r="A123" s="413" t="str">
        <f aca="true" t="shared" si="46" ref="A123:A129">""&amp;$B$120&amp;"."&amp;B123&amp;""</f>
        <v>C.2.8.S.3</v>
      </c>
      <c r="B123" s="414" t="s">
        <v>208</v>
      </c>
      <c r="C123" s="433" t="s">
        <v>3210</v>
      </c>
      <c r="D123" s="458" t="s">
        <v>22</v>
      </c>
      <c r="E123" s="417">
        <v>160</v>
      </c>
      <c r="F123" s="418"/>
      <c r="G123" s="418">
        <f>E123*F123</f>
        <v>0</v>
      </c>
    </row>
    <row r="124" spans="1:7" s="419" customFormat="1" ht="51" hidden="1" outlineLevel="1">
      <c r="A124" s="413" t="str">
        <f t="shared" si="46"/>
        <v>C.2.8.S.4</v>
      </c>
      <c r="B124" s="414" t="s">
        <v>209</v>
      </c>
      <c r="C124" s="429" t="s">
        <v>180</v>
      </c>
      <c r="D124" s="461" t="s">
        <v>22</v>
      </c>
      <c r="E124" s="417">
        <v>324</v>
      </c>
      <c r="F124" s="460"/>
      <c r="G124" s="418">
        <f aca="true" t="shared" si="47" ref="G124:G129">E124*F124</f>
        <v>0</v>
      </c>
    </row>
    <row r="125" spans="1:7" s="419" customFormat="1" ht="76.5" hidden="1" outlineLevel="1">
      <c r="A125" s="413" t="str">
        <f t="shared" si="46"/>
        <v>C.2.8.S.5</v>
      </c>
      <c r="B125" s="414" t="s">
        <v>213</v>
      </c>
      <c r="C125" s="429" t="s">
        <v>23</v>
      </c>
      <c r="D125" s="459" t="s">
        <v>91</v>
      </c>
      <c r="E125" s="417">
        <v>1</v>
      </c>
      <c r="F125" s="460"/>
      <c r="G125" s="418">
        <f t="shared" si="47"/>
        <v>0</v>
      </c>
    </row>
    <row r="126" spans="1:7" s="419" customFormat="1" ht="51" hidden="1" outlineLevel="1">
      <c r="A126" s="413" t="str">
        <f t="shared" si="46"/>
        <v>C.2.8.S.6</v>
      </c>
      <c r="B126" s="414" t="s">
        <v>214</v>
      </c>
      <c r="C126" s="462" t="s">
        <v>154</v>
      </c>
      <c r="D126" s="459" t="s">
        <v>91</v>
      </c>
      <c r="E126" s="417">
        <v>1</v>
      </c>
      <c r="F126" s="460"/>
      <c r="G126" s="418">
        <f t="shared" si="47"/>
        <v>0</v>
      </c>
    </row>
    <row r="127" spans="1:7" s="419" customFormat="1" ht="63.75" hidden="1" outlineLevel="1">
      <c r="A127" s="413" t="str">
        <f t="shared" si="46"/>
        <v>C.2.8.S.7</v>
      </c>
      <c r="B127" s="414" t="s">
        <v>215</v>
      </c>
      <c r="C127" s="421" t="s">
        <v>84</v>
      </c>
      <c r="D127" s="461"/>
      <c r="E127" s="417"/>
      <c r="F127" s="460"/>
      <c r="G127" s="460"/>
    </row>
    <row r="128" spans="1:7" s="419" customFormat="1" ht="25.5" hidden="1" outlineLevel="1">
      <c r="A128" s="413" t="str">
        <f t="shared" si="46"/>
        <v>C.2.8.S.7.1</v>
      </c>
      <c r="B128" s="414" t="s">
        <v>364</v>
      </c>
      <c r="C128" s="421" t="s">
        <v>86</v>
      </c>
      <c r="D128" s="461" t="s">
        <v>90</v>
      </c>
      <c r="E128" s="417">
        <v>1</v>
      </c>
      <c r="F128" s="460"/>
      <c r="G128" s="418">
        <f t="shared" si="47"/>
        <v>0</v>
      </c>
    </row>
    <row r="129" spans="1:7" s="419" customFormat="1" ht="178.5" hidden="1" outlineLevel="1">
      <c r="A129" s="413" t="str">
        <f t="shared" si="46"/>
        <v>C.2.8.S.8</v>
      </c>
      <c r="B129" s="414" t="s">
        <v>216</v>
      </c>
      <c r="C129" s="562" t="s">
        <v>3236</v>
      </c>
      <c r="D129" s="459" t="s">
        <v>91</v>
      </c>
      <c r="E129" s="417">
        <v>1</v>
      </c>
      <c r="F129" s="460"/>
      <c r="G129" s="418">
        <f t="shared" si="47"/>
        <v>0</v>
      </c>
    </row>
    <row r="130" spans="1:7" s="560" customFormat="1" ht="140.25" hidden="1" outlineLevel="1">
      <c r="A130" s="413" t="str">
        <f aca="true" t="shared" si="48" ref="A130:A131">""&amp;$B$120&amp;"."&amp;B130&amp;""</f>
        <v>C.2.8.S.9</v>
      </c>
      <c r="B130" s="414" t="s">
        <v>217</v>
      </c>
      <c r="C130" s="563" t="s">
        <v>3237</v>
      </c>
      <c r="D130" s="459" t="s">
        <v>91</v>
      </c>
      <c r="E130" s="417">
        <v>1</v>
      </c>
      <c r="F130" s="460"/>
      <c r="G130" s="418">
        <f aca="true" t="shared" si="49" ref="G130:G131">E130*F130</f>
        <v>0</v>
      </c>
    </row>
    <row r="131" spans="1:7" s="560" customFormat="1" ht="89.25" hidden="1" outlineLevel="1">
      <c r="A131" s="413" t="str">
        <f t="shared" si="48"/>
        <v>C.2.8.S.10</v>
      </c>
      <c r="B131" s="414" t="s">
        <v>218</v>
      </c>
      <c r="C131" s="562" t="s">
        <v>3235</v>
      </c>
      <c r="D131" s="459" t="s">
        <v>91</v>
      </c>
      <c r="E131" s="417">
        <v>1</v>
      </c>
      <c r="F131" s="460"/>
      <c r="G131" s="418">
        <f t="shared" si="49"/>
        <v>0</v>
      </c>
    </row>
    <row r="132" spans="1:7" s="469" customFormat="1" ht="15" collapsed="1">
      <c r="A132" s="463"/>
      <c r="B132" s="464"/>
      <c r="C132" s="465"/>
      <c r="D132" s="466"/>
      <c r="E132" s="467"/>
      <c r="F132" s="468"/>
      <c r="G132" s="468"/>
    </row>
    <row r="133" spans="1:7" s="419" customFormat="1" ht="15">
      <c r="A133" s="432"/>
      <c r="B133" s="470"/>
      <c r="C133" s="471"/>
      <c r="D133" s="472"/>
      <c r="E133" s="417"/>
      <c r="F133" s="473"/>
      <c r="G133" s="473"/>
    </row>
    <row r="134" spans="1:7" s="419" customFormat="1" ht="15">
      <c r="A134" s="432"/>
      <c r="B134" s="470"/>
      <c r="C134" s="471"/>
      <c r="D134" s="472"/>
      <c r="E134" s="417"/>
      <c r="F134" s="473"/>
      <c r="G134" s="473"/>
    </row>
    <row r="135" spans="1:7" s="419" customFormat="1" ht="15">
      <c r="A135" s="432"/>
      <c r="B135" s="470"/>
      <c r="C135" s="471"/>
      <c r="D135" s="472"/>
      <c r="E135" s="417"/>
      <c r="F135" s="473"/>
      <c r="G135" s="473"/>
    </row>
    <row r="136" spans="1:7" s="419" customFormat="1" ht="15">
      <c r="A136" s="432"/>
      <c r="B136" s="470"/>
      <c r="C136" s="471"/>
      <c r="D136" s="472"/>
      <c r="E136" s="417"/>
      <c r="F136" s="473"/>
      <c r="G136" s="473"/>
    </row>
    <row r="137" spans="1:7" s="419" customFormat="1" ht="15">
      <c r="A137" s="432"/>
      <c r="B137" s="470"/>
      <c r="C137" s="471"/>
      <c r="D137" s="472"/>
      <c r="E137" s="417"/>
      <c r="F137" s="473"/>
      <c r="G137" s="473"/>
    </row>
    <row r="138" spans="1:7" s="419" customFormat="1" ht="15">
      <c r="A138" s="432"/>
      <c r="B138" s="470"/>
      <c r="C138" s="471"/>
      <c r="D138" s="472"/>
      <c r="E138" s="417"/>
      <c r="F138" s="473"/>
      <c r="G138" s="473"/>
    </row>
    <row r="139" spans="1:7" s="419" customFormat="1" ht="15">
      <c r="A139" s="432"/>
      <c r="B139" s="470"/>
      <c r="C139" s="471"/>
      <c r="D139" s="472"/>
      <c r="E139" s="417"/>
      <c r="F139" s="473"/>
      <c r="G139" s="473"/>
    </row>
    <row r="140" spans="1:7" s="419" customFormat="1" ht="15">
      <c r="A140" s="432"/>
      <c r="B140" s="470"/>
      <c r="C140" s="471"/>
      <c r="D140" s="472"/>
      <c r="E140" s="417"/>
      <c r="F140" s="473"/>
      <c r="G140" s="473"/>
    </row>
    <row r="141" spans="1:7" s="419" customFormat="1" ht="15">
      <c r="A141" s="432"/>
      <c r="B141" s="470"/>
      <c r="C141" s="471"/>
      <c r="D141" s="472"/>
      <c r="E141" s="417"/>
      <c r="F141" s="473"/>
      <c r="G141" s="473"/>
    </row>
    <row r="142" spans="1:7" s="419" customFormat="1" ht="15">
      <c r="A142" s="432"/>
      <c r="B142" s="470"/>
      <c r="C142" s="471"/>
      <c r="D142" s="472"/>
      <c r="E142" s="417"/>
      <c r="F142" s="473"/>
      <c r="G142" s="473"/>
    </row>
    <row r="143" spans="1:7" s="419" customFormat="1" ht="15">
      <c r="A143" s="432"/>
      <c r="B143" s="470"/>
      <c r="C143" s="471"/>
      <c r="D143" s="472"/>
      <c r="E143" s="417"/>
      <c r="F143" s="473"/>
      <c r="G143" s="473"/>
    </row>
    <row r="144" spans="1:7" s="419" customFormat="1" ht="15">
      <c r="A144" s="432"/>
      <c r="B144" s="470"/>
      <c r="C144" s="471"/>
      <c r="D144" s="472"/>
      <c r="E144" s="417"/>
      <c r="F144" s="473"/>
      <c r="G144" s="473"/>
    </row>
    <row r="145" spans="1:7" s="419" customFormat="1" ht="15">
      <c r="A145" s="432"/>
      <c r="B145" s="470"/>
      <c r="C145" s="471"/>
      <c r="D145" s="472"/>
      <c r="E145" s="417"/>
      <c r="F145" s="473"/>
      <c r="G145" s="473"/>
    </row>
    <row r="146" spans="1:7" s="419" customFormat="1" ht="15">
      <c r="A146" s="432"/>
      <c r="B146" s="470"/>
      <c r="C146" s="471"/>
      <c r="D146" s="472"/>
      <c r="E146" s="417"/>
      <c r="F146" s="473"/>
      <c r="G146" s="473"/>
    </row>
    <row r="147" spans="1:7" s="419" customFormat="1" ht="15">
      <c r="A147" s="432"/>
      <c r="B147" s="470"/>
      <c r="C147" s="471"/>
      <c r="D147" s="472"/>
      <c r="E147" s="417"/>
      <c r="F147" s="473"/>
      <c r="G147" s="473"/>
    </row>
    <row r="148" spans="1:7" s="419" customFormat="1" ht="15">
      <c r="A148" s="432"/>
      <c r="B148" s="470"/>
      <c r="C148" s="471"/>
      <c r="D148" s="472"/>
      <c r="E148" s="417"/>
      <c r="F148" s="473"/>
      <c r="G148" s="473"/>
    </row>
    <row r="149" spans="1:7" s="419" customFormat="1" ht="15">
      <c r="A149" s="432"/>
      <c r="B149" s="470"/>
      <c r="C149" s="471"/>
      <c r="D149" s="472"/>
      <c r="E149" s="417"/>
      <c r="F149" s="473"/>
      <c r="G149" s="473"/>
    </row>
    <row r="150" spans="1:7" s="419" customFormat="1" ht="15">
      <c r="A150" s="432"/>
      <c r="B150" s="470"/>
      <c r="C150" s="471"/>
      <c r="D150" s="472"/>
      <c r="E150" s="417"/>
      <c r="F150" s="473"/>
      <c r="G150" s="473"/>
    </row>
    <row r="151" spans="1:7" s="419" customFormat="1" ht="15">
      <c r="A151" s="432"/>
      <c r="B151" s="470"/>
      <c r="C151" s="471"/>
      <c r="D151" s="472"/>
      <c r="E151" s="417"/>
      <c r="F151" s="473"/>
      <c r="G151" s="473"/>
    </row>
    <row r="152" spans="1:7" s="419" customFormat="1" ht="15">
      <c r="A152" s="432"/>
      <c r="B152" s="470"/>
      <c r="C152" s="471"/>
      <c r="D152" s="472"/>
      <c r="E152" s="417"/>
      <c r="F152" s="473"/>
      <c r="G152" s="473"/>
    </row>
    <row r="153" spans="1:7" s="419" customFormat="1" ht="15">
      <c r="A153" s="432"/>
      <c r="B153" s="470"/>
      <c r="C153" s="471"/>
      <c r="D153" s="472"/>
      <c r="E153" s="417"/>
      <c r="F153" s="473"/>
      <c r="G153" s="473"/>
    </row>
    <row r="154" spans="1:7" s="419" customFormat="1" ht="15">
      <c r="A154" s="432"/>
      <c r="B154" s="470"/>
      <c r="C154" s="471"/>
      <c r="D154" s="472"/>
      <c r="E154" s="417"/>
      <c r="F154" s="473"/>
      <c r="G154" s="473"/>
    </row>
    <row r="155" spans="1:7" s="419" customFormat="1" ht="15">
      <c r="A155" s="432"/>
      <c r="B155" s="470"/>
      <c r="C155" s="471"/>
      <c r="D155" s="472"/>
      <c r="E155" s="417"/>
      <c r="F155" s="473"/>
      <c r="G155" s="473"/>
    </row>
    <row r="156" spans="1:7" s="419" customFormat="1" ht="15">
      <c r="A156" s="432"/>
      <c r="B156" s="470"/>
      <c r="C156" s="471"/>
      <c r="D156" s="472"/>
      <c r="E156" s="417"/>
      <c r="F156" s="473"/>
      <c r="G156" s="473"/>
    </row>
    <row r="157" spans="1:7" s="419" customFormat="1" ht="15">
      <c r="A157" s="432"/>
      <c r="B157" s="470"/>
      <c r="C157" s="471"/>
      <c r="D157" s="472"/>
      <c r="E157" s="417"/>
      <c r="F157" s="473"/>
      <c r="G157" s="47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83"/>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D.1.1</v>
      </c>
      <c r="B2" s="358" t="s">
        <v>476</v>
      </c>
      <c r="C2" s="365" t="s">
        <v>2765</v>
      </c>
      <c r="D2" s="359"/>
      <c r="E2" s="360"/>
      <c r="F2" s="361"/>
      <c r="G2" s="362">
        <f>SUM(G3:G183)</f>
        <v>0</v>
      </c>
    </row>
    <row r="3" spans="1:7" s="89" customFormat="1" ht="15" collapsed="1">
      <c r="A3" s="82" t="str">
        <f aca="true" t="shared" si="0" ref="A3:A4">B3</f>
        <v>D.1.1.1</v>
      </c>
      <c r="B3" s="83" t="s">
        <v>2538</v>
      </c>
      <c r="C3" s="84" t="s">
        <v>2766</v>
      </c>
      <c r="D3" s="85"/>
      <c r="E3" s="86"/>
      <c r="F3" s="87"/>
      <c r="G3" s="88"/>
    </row>
    <row r="4" spans="1:7" s="97" customFormat="1" ht="15">
      <c r="A4" s="90" t="str">
        <f t="shared" si="0"/>
        <v>D.1.1.1.1</v>
      </c>
      <c r="B4" s="91" t="s">
        <v>2539</v>
      </c>
      <c r="C4" s="92" t="s">
        <v>17</v>
      </c>
      <c r="D4" s="93"/>
      <c r="E4" s="94"/>
      <c r="F4" s="95"/>
      <c r="G4" s="96"/>
    </row>
    <row r="5" spans="1:7" s="109" customFormat="1" ht="165.75" hidden="1" outlineLevel="1">
      <c r="A5" s="98" t="str">
        <f>""&amp;$B$4&amp;"."&amp;B5&amp;""</f>
        <v>D.1.1.1.1.S.1</v>
      </c>
      <c r="B5" s="99" t="s">
        <v>206</v>
      </c>
      <c r="C5" s="634" t="s">
        <v>3478</v>
      </c>
      <c r="D5" s="117"/>
      <c r="E5" s="107"/>
      <c r="F5" s="108"/>
      <c r="G5" s="108"/>
    </row>
    <row r="6" spans="1:7" s="109" customFormat="1" ht="76.5" hidden="1" outlineLevel="1">
      <c r="A6" s="98" t="str">
        <f>""&amp;$B$4&amp;"."&amp;B6&amp;""</f>
        <v>D.1.1.1.1.S.2</v>
      </c>
      <c r="B6" s="99" t="s">
        <v>207</v>
      </c>
      <c r="C6" s="105" t="s">
        <v>2986</v>
      </c>
      <c r="D6" s="117" t="s">
        <v>2985</v>
      </c>
      <c r="E6" s="107">
        <v>150</v>
      </c>
      <c r="F6" s="108"/>
      <c r="G6" s="108">
        <f aca="true" t="shared" si="1" ref="G6:G39">E6*F6</f>
        <v>0</v>
      </c>
    </row>
    <row r="7" spans="1:7" s="109" customFormat="1" ht="76.5" hidden="1" outlineLevel="1">
      <c r="A7" s="98" t="str">
        <f>""&amp;$B$4&amp;"."&amp;B7&amp;""</f>
        <v>D.1.1.1.1.S.3</v>
      </c>
      <c r="B7" s="99" t="s">
        <v>208</v>
      </c>
      <c r="C7" s="105" t="s">
        <v>2987</v>
      </c>
      <c r="D7" s="117" t="s">
        <v>2985</v>
      </c>
      <c r="E7" s="107">
        <v>74</v>
      </c>
      <c r="F7" s="108"/>
      <c r="G7" s="108">
        <f t="shared" si="1"/>
        <v>0</v>
      </c>
    </row>
    <row r="8" spans="1:7" s="109" customFormat="1" ht="63.75" hidden="1" outlineLevel="1">
      <c r="A8" s="98" t="str">
        <f>""&amp;$B$4&amp;"."&amp;B8&amp;""</f>
        <v>D.1.1.1.1.S.4</v>
      </c>
      <c r="B8" s="99" t="s">
        <v>209</v>
      </c>
      <c r="C8" s="111" t="s">
        <v>443</v>
      </c>
      <c r="D8" s="106" t="s">
        <v>91</v>
      </c>
      <c r="E8" s="107">
        <v>1</v>
      </c>
      <c r="F8" s="108"/>
      <c r="G8" s="108">
        <f t="shared" si="1"/>
        <v>0</v>
      </c>
    </row>
    <row r="9" spans="1:7" s="109" customFormat="1" ht="63.75" hidden="1" outlineLevel="1">
      <c r="A9" s="98" t="str">
        <f aca="true" t="shared" si="2" ref="A9:A39">""&amp;$B$4&amp;"."&amp;B9&amp;""</f>
        <v>D.1.1.1.1.S.5</v>
      </c>
      <c r="B9" s="99" t="s">
        <v>213</v>
      </c>
      <c r="C9" s="112" t="s">
        <v>3162</v>
      </c>
      <c r="D9" s="113"/>
      <c r="E9" s="107"/>
      <c r="F9" s="108"/>
      <c r="G9" s="108"/>
    </row>
    <row r="10" spans="1:7" s="109" customFormat="1" ht="15" hidden="1" outlineLevel="1">
      <c r="A10" s="98" t="str">
        <f t="shared" si="2"/>
        <v>D.1.1.1.1.S.5.1</v>
      </c>
      <c r="B10" s="99" t="s">
        <v>315</v>
      </c>
      <c r="C10" s="133" t="s">
        <v>2540</v>
      </c>
      <c r="D10" s="114" t="s">
        <v>90</v>
      </c>
      <c r="E10" s="107">
        <v>2</v>
      </c>
      <c r="F10" s="108"/>
      <c r="G10" s="108">
        <f aca="true" t="shared" si="3" ref="G10:G21">E10*F10</f>
        <v>0</v>
      </c>
    </row>
    <row r="11" spans="1:7" s="109" customFormat="1" ht="15" hidden="1" outlineLevel="1">
      <c r="A11" s="98" t="str">
        <f t="shared" si="2"/>
        <v>D.1.1.1.1.S.5.2</v>
      </c>
      <c r="B11" s="99" t="s">
        <v>316</v>
      </c>
      <c r="C11" s="133" t="s">
        <v>2541</v>
      </c>
      <c r="D11" s="114" t="s">
        <v>90</v>
      </c>
      <c r="E11" s="107">
        <v>1</v>
      </c>
      <c r="F11" s="108"/>
      <c r="G11" s="108">
        <f t="shared" si="3"/>
        <v>0</v>
      </c>
    </row>
    <row r="12" spans="1:7" s="109" customFormat="1" ht="15" hidden="1" outlineLevel="1">
      <c r="A12" s="98" t="str">
        <f t="shared" si="2"/>
        <v>D.1.1.1.1.S.5.3</v>
      </c>
      <c r="B12" s="99" t="s">
        <v>317</v>
      </c>
      <c r="C12" s="133" t="s">
        <v>2542</v>
      </c>
      <c r="D12" s="114" t="s">
        <v>90</v>
      </c>
      <c r="E12" s="107">
        <v>3</v>
      </c>
      <c r="F12" s="108"/>
      <c r="G12" s="108">
        <f t="shared" si="3"/>
        <v>0</v>
      </c>
    </row>
    <row r="13" spans="1:7" s="109" customFormat="1" ht="15" hidden="1" outlineLevel="1">
      <c r="A13" s="98" t="str">
        <f t="shared" si="2"/>
        <v>D.1.1.1.1.S.5.4</v>
      </c>
      <c r="B13" s="99" t="s">
        <v>318</v>
      </c>
      <c r="C13" s="133" t="s">
        <v>2543</v>
      </c>
      <c r="D13" s="114" t="s">
        <v>90</v>
      </c>
      <c r="E13" s="107">
        <v>2</v>
      </c>
      <c r="F13" s="108"/>
      <c r="G13" s="108">
        <f t="shared" si="3"/>
        <v>0</v>
      </c>
    </row>
    <row r="14" spans="1:7" s="109" customFormat="1" ht="15" hidden="1" outlineLevel="1">
      <c r="A14" s="98" t="str">
        <f t="shared" si="2"/>
        <v>D.1.1.1.1.S.5.5</v>
      </c>
      <c r="B14" s="99" t="s">
        <v>2578</v>
      </c>
      <c r="C14" s="133" t="s">
        <v>2544</v>
      </c>
      <c r="D14" s="114" t="s">
        <v>90</v>
      </c>
      <c r="E14" s="107">
        <v>2</v>
      </c>
      <c r="F14" s="108"/>
      <c r="G14" s="108">
        <f t="shared" si="3"/>
        <v>0</v>
      </c>
    </row>
    <row r="15" spans="1:7" s="109" customFormat="1" ht="15" hidden="1" outlineLevel="1">
      <c r="A15" s="98" t="str">
        <f t="shared" si="2"/>
        <v>D.1.1.1.1.S.5.6</v>
      </c>
      <c r="B15" s="99" t="s">
        <v>2579</v>
      </c>
      <c r="C15" s="133" t="s">
        <v>2546</v>
      </c>
      <c r="D15" s="114" t="s">
        <v>90</v>
      </c>
      <c r="E15" s="107">
        <v>1</v>
      </c>
      <c r="F15" s="108"/>
      <c r="G15" s="108">
        <f t="shared" si="3"/>
        <v>0</v>
      </c>
    </row>
    <row r="16" spans="1:7" s="109" customFormat="1" ht="15" hidden="1" outlineLevel="1">
      <c r="A16" s="98" t="str">
        <f t="shared" si="2"/>
        <v>D.1.1.1.1.S.5.7</v>
      </c>
      <c r="B16" s="99" t="s">
        <v>3470</v>
      </c>
      <c r="C16" s="133" t="s">
        <v>2548</v>
      </c>
      <c r="D16" s="114" t="s">
        <v>90</v>
      </c>
      <c r="E16" s="107">
        <v>1</v>
      </c>
      <c r="F16" s="108"/>
      <c r="G16" s="108">
        <f t="shared" si="3"/>
        <v>0</v>
      </c>
    </row>
    <row r="17" spans="1:7" s="109" customFormat="1" ht="15" hidden="1" outlineLevel="1">
      <c r="A17" s="98" t="str">
        <f t="shared" si="2"/>
        <v>D.1.1.1.1.S.5.8</v>
      </c>
      <c r="B17" s="99" t="s">
        <v>3471</v>
      </c>
      <c r="C17" s="133" t="s">
        <v>2550</v>
      </c>
      <c r="D17" s="114" t="s">
        <v>90</v>
      </c>
      <c r="E17" s="107">
        <v>1</v>
      </c>
      <c r="F17" s="108"/>
      <c r="G17" s="108">
        <f t="shared" si="3"/>
        <v>0</v>
      </c>
    </row>
    <row r="18" spans="1:7" s="109" customFormat="1" ht="15" hidden="1" outlineLevel="1">
      <c r="A18" s="98" t="str">
        <f t="shared" si="2"/>
        <v>D.1.1.1.1.S.5.9</v>
      </c>
      <c r="B18" s="99" t="s">
        <v>3472</v>
      </c>
      <c r="C18" s="133" t="s">
        <v>2552</v>
      </c>
      <c r="D18" s="114" t="s">
        <v>90</v>
      </c>
      <c r="E18" s="107">
        <v>1</v>
      </c>
      <c r="F18" s="108"/>
      <c r="G18" s="108">
        <f t="shared" si="3"/>
        <v>0</v>
      </c>
    </row>
    <row r="19" spans="1:7" s="109" customFormat="1" ht="15" hidden="1" outlineLevel="1">
      <c r="A19" s="98" t="str">
        <f t="shared" si="2"/>
        <v>D.1.1.1.1.S.5.10</v>
      </c>
      <c r="B19" s="99" t="s">
        <v>3473</v>
      </c>
      <c r="C19" s="133" t="s">
        <v>2554</v>
      </c>
      <c r="D19" s="114" t="s">
        <v>90</v>
      </c>
      <c r="E19" s="107">
        <v>1</v>
      </c>
      <c r="F19" s="108"/>
      <c r="G19" s="108">
        <f t="shared" si="3"/>
        <v>0</v>
      </c>
    </row>
    <row r="20" spans="1:7" s="109" customFormat="1" ht="15" hidden="1" outlineLevel="1">
      <c r="A20" s="98" t="str">
        <f t="shared" si="2"/>
        <v>D.1.1.1.1.S.5.11</v>
      </c>
      <c r="B20" s="99" t="s">
        <v>3474</v>
      </c>
      <c r="C20" s="133" t="s">
        <v>2555</v>
      </c>
      <c r="D20" s="114" t="s">
        <v>90</v>
      </c>
      <c r="E20" s="107">
        <v>1</v>
      </c>
      <c r="F20" s="108"/>
      <c r="G20" s="108">
        <f t="shared" si="3"/>
        <v>0</v>
      </c>
    </row>
    <row r="21" spans="1:7" s="109" customFormat="1" ht="15" hidden="1" outlineLevel="1">
      <c r="A21" s="98" t="str">
        <f t="shared" si="2"/>
        <v>D.1.1.1.1.S.5.12</v>
      </c>
      <c r="B21" s="99" t="s">
        <v>3475</v>
      </c>
      <c r="C21" s="133" t="s">
        <v>2556</v>
      </c>
      <c r="D21" s="114" t="s">
        <v>90</v>
      </c>
      <c r="E21" s="107">
        <v>1</v>
      </c>
      <c r="F21" s="108"/>
      <c r="G21" s="108">
        <f t="shared" si="3"/>
        <v>0</v>
      </c>
    </row>
    <row r="22" spans="1:7" s="109" customFormat="1" ht="63.75" hidden="1" outlineLevel="1">
      <c r="A22" s="98" t="str">
        <f t="shared" si="2"/>
        <v>D.1.1.1.1.S.6</v>
      </c>
      <c r="B22" s="99" t="s">
        <v>214</v>
      </c>
      <c r="C22" s="112" t="s">
        <v>2557</v>
      </c>
      <c r="D22" s="113"/>
      <c r="E22" s="107"/>
      <c r="F22" s="108"/>
      <c r="G22" s="108"/>
    </row>
    <row r="23" spans="1:7" s="109" customFormat="1" ht="15" hidden="1" outlineLevel="1">
      <c r="A23" s="98" t="str">
        <f t="shared" si="2"/>
        <v>D.1.1.1.1.S.6.1</v>
      </c>
      <c r="B23" s="99" t="s">
        <v>319</v>
      </c>
      <c r="C23" s="133" t="s">
        <v>2558</v>
      </c>
      <c r="D23" s="114" t="s">
        <v>90</v>
      </c>
      <c r="E23" s="107">
        <v>1</v>
      </c>
      <c r="F23" s="108"/>
      <c r="G23" s="108">
        <f aca="true" t="shared" si="4" ref="G23:G25">E23*F23</f>
        <v>0</v>
      </c>
    </row>
    <row r="24" spans="1:7" s="109" customFormat="1" ht="15" hidden="1" outlineLevel="1">
      <c r="A24" s="98" t="str">
        <f t="shared" si="2"/>
        <v>D.1.1.1.1.S.6.2</v>
      </c>
      <c r="B24" s="99" t="s">
        <v>320</v>
      </c>
      <c r="C24" s="133" t="s">
        <v>2559</v>
      </c>
      <c r="D24" s="114" t="s">
        <v>90</v>
      </c>
      <c r="E24" s="107">
        <v>2</v>
      </c>
      <c r="F24" s="108"/>
      <c r="G24" s="108">
        <f t="shared" si="4"/>
        <v>0</v>
      </c>
    </row>
    <row r="25" spans="1:7" s="109" customFormat="1" ht="15" hidden="1" outlineLevel="1">
      <c r="A25" s="98" t="str">
        <f t="shared" si="2"/>
        <v>D.1.1.1.1.S.6.3</v>
      </c>
      <c r="B25" s="99" t="s">
        <v>321</v>
      </c>
      <c r="C25" s="133" t="s">
        <v>2560</v>
      </c>
      <c r="D25" s="114" t="s">
        <v>90</v>
      </c>
      <c r="E25" s="107">
        <v>2</v>
      </c>
      <c r="F25" s="108"/>
      <c r="G25" s="108">
        <f t="shared" si="4"/>
        <v>0</v>
      </c>
    </row>
    <row r="26" spans="1:7" s="109" customFormat="1" ht="76.5" hidden="1" outlineLevel="1">
      <c r="A26" s="98" t="str">
        <f t="shared" si="2"/>
        <v>D.1.1.1.1.S.7</v>
      </c>
      <c r="B26" s="99" t="s">
        <v>215</v>
      </c>
      <c r="C26" s="112" t="s">
        <v>2988</v>
      </c>
      <c r="D26" s="113"/>
      <c r="E26" s="107"/>
      <c r="F26" s="108"/>
      <c r="G26" s="108"/>
    </row>
    <row r="27" spans="1:7" s="109" customFormat="1" ht="15" hidden="1" outlineLevel="1">
      <c r="A27" s="98" t="str">
        <f t="shared" si="2"/>
        <v>D.1.1.1.1.S.7.1</v>
      </c>
      <c r="B27" s="99" t="s">
        <v>364</v>
      </c>
      <c r="C27" s="133" t="s">
        <v>2561</v>
      </c>
      <c r="D27" s="117" t="s">
        <v>25</v>
      </c>
      <c r="E27" s="107">
        <v>7</v>
      </c>
      <c r="F27" s="108"/>
      <c r="G27" s="108">
        <f aca="true" t="shared" si="5" ref="G27:G28">E27*F27</f>
        <v>0</v>
      </c>
    </row>
    <row r="28" spans="1:7" s="109" customFormat="1" ht="15" hidden="1" outlineLevel="1">
      <c r="A28" s="98" t="str">
        <f t="shared" si="2"/>
        <v>D.1.1.1.1.S.7.2</v>
      </c>
      <c r="B28" s="99" t="s">
        <v>365</v>
      </c>
      <c r="C28" s="133" t="s">
        <v>2562</v>
      </c>
      <c r="D28" s="117" t="s">
        <v>25</v>
      </c>
      <c r="E28" s="107">
        <v>3</v>
      </c>
      <c r="F28" s="108"/>
      <c r="G28" s="108">
        <f t="shared" si="5"/>
        <v>0</v>
      </c>
    </row>
    <row r="29" spans="1:7" s="109" customFormat="1" ht="102" hidden="1" outlineLevel="1">
      <c r="A29" s="98" t="str">
        <f t="shared" si="2"/>
        <v>D.1.1.1.1.S.8</v>
      </c>
      <c r="B29" s="99" t="s">
        <v>216</v>
      </c>
      <c r="C29" s="110" t="s">
        <v>3526</v>
      </c>
      <c r="D29" s="106" t="s">
        <v>91</v>
      </c>
      <c r="E29" s="107">
        <v>1</v>
      </c>
      <c r="F29" s="108"/>
      <c r="G29" s="108">
        <f t="shared" si="1"/>
        <v>0</v>
      </c>
    </row>
    <row r="30" spans="1:7" s="109" customFormat="1" ht="102" hidden="1" outlineLevel="1">
      <c r="A30" s="98" t="str">
        <f t="shared" si="2"/>
        <v>D.1.1.1.1.S.9</v>
      </c>
      <c r="B30" s="99" t="s">
        <v>217</v>
      </c>
      <c r="C30" s="111" t="s">
        <v>3524</v>
      </c>
      <c r="D30" s="106" t="s">
        <v>91</v>
      </c>
      <c r="E30" s="107">
        <v>1</v>
      </c>
      <c r="F30" s="108"/>
      <c r="G30" s="108">
        <f t="shared" si="1"/>
        <v>0</v>
      </c>
    </row>
    <row r="31" spans="1:7" s="109" customFormat="1" ht="102" hidden="1" outlineLevel="1">
      <c r="A31" s="98" t="str">
        <f t="shared" si="2"/>
        <v>D.1.1.1.1.S.10</v>
      </c>
      <c r="B31" s="99" t="s">
        <v>218</v>
      </c>
      <c r="C31" s="111" t="s">
        <v>3163</v>
      </c>
      <c r="D31" s="106" t="s">
        <v>91</v>
      </c>
      <c r="E31" s="107">
        <v>1</v>
      </c>
      <c r="F31" s="108"/>
      <c r="G31" s="108">
        <f t="shared" si="1"/>
        <v>0</v>
      </c>
    </row>
    <row r="32" spans="1:7" s="109" customFormat="1" ht="102" hidden="1" outlineLevel="1">
      <c r="A32" s="98" t="str">
        <f t="shared" si="2"/>
        <v>D.1.1.1.1.S.11</v>
      </c>
      <c r="B32" s="99" t="s">
        <v>219</v>
      </c>
      <c r="C32" s="111" t="s">
        <v>3527</v>
      </c>
      <c r="D32" s="106" t="s">
        <v>91</v>
      </c>
      <c r="E32" s="107">
        <v>1</v>
      </c>
      <c r="F32" s="108"/>
      <c r="G32" s="108">
        <f t="shared" si="1"/>
        <v>0</v>
      </c>
    </row>
    <row r="33" spans="1:7" s="109" customFormat="1" ht="76.5" hidden="1" outlineLevel="1">
      <c r="A33" s="98" t="str">
        <f t="shared" si="2"/>
        <v>D.1.1.1.1.S.12</v>
      </c>
      <c r="B33" s="99" t="s">
        <v>220</v>
      </c>
      <c r="C33" s="112" t="s">
        <v>2564</v>
      </c>
      <c r="D33" s="106" t="s">
        <v>91</v>
      </c>
      <c r="E33" s="107">
        <v>1</v>
      </c>
      <c r="F33" s="108"/>
      <c r="G33" s="108">
        <f t="shared" si="1"/>
        <v>0</v>
      </c>
    </row>
    <row r="34" spans="1:7" s="109" customFormat="1" ht="76.5" hidden="1" outlineLevel="1">
      <c r="A34" s="98" t="str">
        <f t="shared" si="2"/>
        <v>D.1.1.1.1.S.13</v>
      </c>
      <c r="B34" s="99" t="s">
        <v>221</v>
      </c>
      <c r="C34" s="105" t="s">
        <v>2989</v>
      </c>
      <c r="D34" s="117" t="s">
        <v>25</v>
      </c>
      <c r="E34" s="107">
        <v>226</v>
      </c>
      <c r="F34" s="108"/>
      <c r="G34" s="108">
        <f t="shared" si="1"/>
        <v>0</v>
      </c>
    </row>
    <row r="35" spans="1:7" s="109" customFormat="1" ht="63.75" hidden="1" outlineLevel="1">
      <c r="A35" s="98" t="str">
        <f t="shared" si="2"/>
        <v>D.1.1.1.1.S.14</v>
      </c>
      <c r="B35" s="99" t="s">
        <v>222</v>
      </c>
      <c r="C35" s="115" t="s">
        <v>2565</v>
      </c>
      <c r="D35" s="128" t="s">
        <v>24</v>
      </c>
      <c r="E35" s="107">
        <v>45</v>
      </c>
      <c r="F35" s="108"/>
      <c r="G35" s="108">
        <f t="shared" si="1"/>
        <v>0</v>
      </c>
    </row>
    <row r="36" spans="1:7" s="109" customFormat="1" ht="89.25" hidden="1" outlineLevel="1">
      <c r="A36" s="98" t="str">
        <f t="shared" si="2"/>
        <v>D.1.1.1.1.S.15</v>
      </c>
      <c r="B36" s="99" t="s">
        <v>223</v>
      </c>
      <c r="C36" s="112" t="s">
        <v>2566</v>
      </c>
      <c r="D36" s="113"/>
      <c r="E36" s="107"/>
      <c r="F36" s="108"/>
      <c r="G36" s="108"/>
    </row>
    <row r="37" spans="1:7" s="109" customFormat="1" ht="15" hidden="1" outlineLevel="1">
      <c r="A37" s="98" t="str">
        <f t="shared" si="2"/>
        <v>D.1.1.1.1.S.15.1</v>
      </c>
      <c r="B37" s="99" t="s">
        <v>441</v>
      </c>
      <c r="C37" s="133" t="s">
        <v>3164</v>
      </c>
      <c r="D37" s="114" t="s">
        <v>90</v>
      </c>
      <c r="E37" s="107">
        <v>4</v>
      </c>
      <c r="F37" s="108"/>
      <c r="G37" s="108">
        <f aca="true" t="shared" si="6" ref="G37:G38">E37*F37</f>
        <v>0</v>
      </c>
    </row>
    <row r="38" spans="1:7" s="109" customFormat="1" ht="15" hidden="1" outlineLevel="1">
      <c r="A38" s="98" t="str">
        <f t="shared" si="2"/>
        <v>D.1.1.1.1.S.15.2</v>
      </c>
      <c r="B38" s="99" t="s">
        <v>442</v>
      </c>
      <c r="C38" s="133" t="s">
        <v>3165</v>
      </c>
      <c r="D38" s="114" t="s">
        <v>90</v>
      </c>
      <c r="E38" s="107">
        <v>2</v>
      </c>
      <c r="F38" s="108"/>
      <c r="G38" s="108">
        <f t="shared" si="6"/>
        <v>0</v>
      </c>
    </row>
    <row r="39" spans="1:7" s="109" customFormat="1" ht="38.25" hidden="1" outlineLevel="1">
      <c r="A39" s="98" t="str">
        <f t="shared" si="2"/>
        <v>D.1.1.1.1.S.16</v>
      </c>
      <c r="B39" s="99" t="s">
        <v>224</v>
      </c>
      <c r="C39" s="105" t="s">
        <v>2567</v>
      </c>
      <c r="D39" s="114" t="s">
        <v>2568</v>
      </c>
      <c r="E39" s="107">
        <v>100</v>
      </c>
      <c r="F39" s="108"/>
      <c r="G39" s="108">
        <f t="shared" si="1"/>
        <v>0</v>
      </c>
    </row>
    <row r="40" spans="1:7" s="97" customFormat="1" ht="15" collapsed="1">
      <c r="A40" s="90" t="str">
        <f aca="true" t="shared" si="7" ref="A40">B40</f>
        <v>D.1.1.1.2</v>
      </c>
      <c r="B40" s="91" t="s">
        <v>2569</v>
      </c>
      <c r="C40" s="92" t="s">
        <v>18</v>
      </c>
      <c r="D40" s="93"/>
      <c r="E40" s="124"/>
      <c r="F40" s="125"/>
      <c r="G40" s="96"/>
    </row>
    <row r="41" spans="1:7" s="109" customFormat="1" ht="76.5" hidden="1" outlineLevel="1">
      <c r="A41" s="98" t="str">
        <f>""&amp;$B$40&amp;"."&amp;B41&amp;""</f>
        <v>D.1.1.1.2.S.1</v>
      </c>
      <c r="B41" s="126" t="s">
        <v>206</v>
      </c>
      <c r="C41" s="115" t="s">
        <v>3335</v>
      </c>
      <c r="D41" s="113" t="s">
        <v>25</v>
      </c>
      <c r="E41" s="107">
        <v>32</v>
      </c>
      <c r="F41" s="108"/>
      <c r="G41" s="108">
        <f aca="true" t="shared" si="8" ref="G41:G44">E41*F41</f>
        <v>0</v>
      </c>
    </row>
    <row r="42" spans="1:7" s="109" customFormat="1" ht="89.25" hidden="1" outlineLevel="1">
      <c r="A42" s="98" t="str">
        <f>""&amp;$B$40&amp;"."&amp;B42&amp;""</f>
        <v>D.1.1.1.2.S.2</v>
      </c>
      <c r="B42" s="126" t="s">
        <v>207</v>
      </c>
      <c r="C42" s="115" t="s">
        <v>2570</v>
      </c>
      <c r="D42" s="128" t="s">
        <v>24</v>
      </c>
      <c r="E42" s="107">
        <v>37</v>
      </c>
      <c r="F42" s="108"/>
      <c r="G42" s="108">
        <f t="shared" si="8"/>
        <v>0</v>
      </c>
    </row>
    <row r="43" spans="1:7" s="109" customFormat="1" ht="76.5" hidden="1" outlineLevel="1">
      <c r="A43" s="98" t="str">
        <f>""&amp;$B$40&amp;"."&amp;B43&amp;""</f>
        <v>D.1.1.1.2.S.3</v>
      </c>
      <c r="B43" s="126" t="s">
        <v>208</v>
      </c>
      <c r="C43" s="115" t="s">
        <v>2571</v>
      </c>
      <c r="D43" s="128" t="s">
        <v>24</v>
      </c>
      <c r="E43" s="107">
        <v>33</v>
      </c>
      <c r="F43" s="108"/>
      <c r="G43" s="108">
        <f t="shared" si="8"/>
        <v>0</v>
      </c>
    </row>
    <row r="44" spans="1:7" s="109" customFormat="1" ht="63.75" hidden="1" outlineLevel="1">
      <c r="A44" s="98" t="str">
        <f>""&amp;$B$40&amp;"."&amp;B44&amp;""</f>
        <v>D.1.1.1.2.S.4</v>
      </c>
      <c r="B44" s="126" t="s">
        <v>209</v>
      </c>
      <c r="C44" s="115" t="s">
        <v>2572</v>
      </c>
      <c r="D44" s="128" t="s">
        <v>24</v>
      </c>
      <c r="E44" s="107">
        <v>3</v>
      </c>
      <c r="F44" s="108"/>
      <c r="G44" s="108">
        <f t="shared" si="8"/>
        <v>0</v>
      </c>
    </row>
    <row r="45" spans="1:7" s="97" customFormat="1" ht="15" collapsed="1">
      <c r="A45" s="90" t="str">
        <f aca="true" t="shared" si="9" ref="A45">B45</f>
        <v>D.1.1.1.3</v>
      </c>
      <c r="B45" s="91" t="s">
        <v>2573</v>
      </c>
      <c r="C45" s="92" t="s">
        <v>19</v>
      </c>
      <c r="D45" s="93"/>
      <c r="E45" s="94"/>
      <c r="F45" s="95"/>
      <c r="G45" s="96"/>
    </row>
    <row r="46" spans="1:7" s="109" customFormat="1" ht="76.5" hidden="1" outlineLevel="1">
      <c r="A46" s="98" t="str">
        <f aca="true" t="shared" si="10" ref="A46:A51">""&amp;$B$45&amp;"."&amp;B46&amp;""</f>
        <v>D.1.1.1.3.S.1</v>
      </c>
      <c r="B46" s="126" t="s">
        <v>206</v>
      </c>
      <c r="C46" s="127" t="s">
        <v>2889</v>
      </c>
      <c r="D46" s="113" t="s">
        <v>25</v>
      </c>
      <c r="E46" s="107">
        <v>117</v>
      </c>
      <c r="F46" s="108"/>
      <c r="G46" s="108">
        <f aca="true" t="shared" si="11" ref="G46:G48">E46*F46</f>
        <v>0</v>
      </c>
    </row>
    <row r="47" spans="1:7" s="109" customFormat="1" ht="114.75" hidden="1" outlineLevel="1">
      <c r="A47" s="98" t="str">
        <f t="shared" si="10"/>
        <v>D.1.1.1.3.S.2</v>
      </c>
      <c r="B47" s="126" t="s">
        <v>207</v>
      </c>
      <c r="C47" s="127" t="s">
        <v>3551</v>
      </c>
      <c r="D47" s="113" t="s">
        <v>25</v>
      </c>
      <c r="E47" s="107">
        <v>15</v>
      </c>
      <c r="F47" s="108"/>
      <c r="G47" s="108">
        <f t="shared" si="11"/>
        <v>0</v>
      </c>
    </row>
    <row r="48" spans="1:7" s="109" customFormat="1" ht="76.5" hidden="1" outlineLevel="1">
      <c r="A48" s="98" t="str">
        <f t="shared" si="10"/>
        <v>D.1.1.1.3.S.3</v>
      </c>
      <c r="B48" s="126" t="s">
        <v>208</v>
      </c>
      <c r="C48" s="127" t="s">
        <v>3166</v>
      </c>
      <c r="D48" s="113" t="s">
        <v>22</v>
      </c>
      <c r="E48" s="107">
        <v>33</v>
      </c>
      <c r="F48" s="108"/>
      <c r="G48" s="108">
        <f t="shared" si="11"/>
        <v>0</v>
      </c>
    </row>
    <row r="49" spans="1:7" s="109" customFormat="1" ht="114.75" hidden="1" outlineLevel="1">
      <c r="A49" s="98" t="str">
        <f t="shared" si="10"/>
        <v>D.1.1.1.3.S.4</v>
      </c>
      <c r="B49" s="126" t="s">
        <v>209</v>
      </c>
      <c r="C49" s="127" t="s">
        <v>2574</v>
      </c>
      <c r="D49" s="135"/>
      <c r="E49" s="107"/>
      <c r="F49" s="108"/>
      <c r="G49" s="108"/>
    </row>
    <row r="50" spans="1:7" s="109" customFormat="1" ht="15" hidden="1" outlineLevel="1">
      <c r="A50" s="98" t="str">
        <f t="shared" si="10"/>
        <v>D.1.1.1.3.S.4.1</v>
      </c>
      <c r="B50" s="126" t="s">
        <v>240</v>
      </c>
      <c r="C50" s="127" t="s">
        <v>2575</v>
      </c>
      <c r="D50" s="119" t="s">
        <v>90</v>
      </c>
      <c r="E50" s="107">
        <v>1</v>
      </c>
      <c r="F50" s="108"/>
      <c r="G50" s="108">
        <f aca="true" t="shared" si="12" ref="G50:G51">E50*F50</f>
        <v>0</v>
      </c>
    </row>
    <row r="51" spans="1:7" s="109" customFormat="1" ht="102" hidden="1" outlineLevel="1">
      <c r="A51" s="98" t="str">
        <f t="shared" si="10"/>
        <v>D.1.1.1.3.S.5</v>
      </c>
      <c r="B51" s="126" t="s">
        <v>213</v>
      </c>
      <c r="C51" s="127" t="s">
        <v>3336</v>
      </c>
      <c r="D51" s="113" t="s">
        <v>25</v>
      </c>
      <c r="E51" s="107">
        <v>3</v>
      </c>
      <c r="F51" s="108"/>
      <c r="G51" s="108">
        <f t="shared" si="12"/>
        <v>0</v>
      </c>
    </row>
    <row r="52" spans="1:7" s="97" customFormat="1" ht="15" collapsed="1">
      <c r="A52" s="90" t="str">
        <f aca="true" t="shared" si="13" ref="A52">B52</f>
        <v>D.1.1.1.4</v>
      </c>
      <c r="B52" s="91" t="s">
        <v>2576</v>
      </c>
      <c r="C52" s="92" t="s">
        <v>2577</v>
      </c>
      <c r="D52" s="93"/>
      <c r="E52" s="124"/>
      <c r="F52" s="125"/>
      <c r="G52" s="96"/>
    </row>
    <row r="53" spans="1:7" s="109" customFormat="1" ht="76.5" hidden="1" outlineLevel="1">
      <c r="A53" s="98" t="str">
        <f>""&amp;$B$52&amp;"."&amp;B53&amp;""</f>
        <v>D.1.1.1.4.S.1</v>
      </c>
      <c r="B53" s="126" t="s">
        <v>206</v>
      </c>
      <c r="C53" s="127" t="s">
        <v>3167</v>
      </c>
      <c r="D53" s="113" t="s">
        <v>25</v>
      </c>
      <c r="E53" s="107">
        <v>62</v>
      </c>
      <c r="F53" s="108"/>
      <c r="G53" s="108">
        <f aca="true" t="shared" si="14" ref="G53">E53*F53</f>
        <v>0</v>
      </c>
    </row>
    <row r="54" spans="1:7" s="109" customFormat="1" ht="76.5" hidden="1" outlineLevel="1">
      <c r="A54" s="98" t="str">
        <f>""&amp;$B$52&amp;"."&amp;B54&amp;""</f>
        <v>D.1.1.1.4.S.2</v>
      </c>
      <c r="B54" s="126" t="s">
        <v>207</v>
      </c>
      <c r="C54" s="112" t="s">
        <v>3170</v>
      </c>
      <c r="D54" s="128"/>
      <c r="E54" s="107"/>
      <c r="F54" s="108"/>
      <c r="G54" s="108"/>
    </row>
    <row r="55" spans="1:7" s="109" customFormat="1" ht="15" hidden="1" outlineLevel="1">
      <c r="A55" s="98" t="str">
        <f aca="true" t="shared" si="15" ref="A55:A84">""&amp;$B$52&amp;"."&amp;B55&amp;""</f>
        <v>D.1.1.1.4.S.2.1</v>
      </c>
      <c r="B55" s="126" t="s">
        <v>228</v>
      </c>
      <c r="C55" s="133" t="s">
        <v>3168</v>
      </c>
      <c r="D55" s="119" t="s">
        <v>90</v>
      </c>
      <c r="E55" s="107">
        <v>4</v>
      </c>
      <c r="F55" s="108"/>
      <c r="G55" s="108">
        <f aca="true" t="shared" si="16" ref="G55">E55*F55</f>
        <v>0</v>
      </c>
    </row>
    <row r="56" spans="1:7" s="109" customFormat="1" ht="63.75" hidden="1" outlineLevel="1">
      <c r="A56" s="98" t="str">
        <f>""&amp;$B$52&amp;"."&amp;B56&amp;""</f>
        <v>D.1.1.1.4.S.3</v>
      </c>
      <c r="B56" s="126" t="s">
        <v>208</v>
      </c>
      <c r="C56" s="112" t="s">
        <v>3171</v>
      </c>
      <c r="D56" s="128"/>
      <c r="E56" s="107"/>
      <c r="F56" s="108"/>
      <c r="G56" s="108"/>
    </row>
    <row r="57" spans="1:7" s="109" customFormat="1" ht="15" hidden="1" outlineLevel="1">
      <c r="A57" s="98" t="str">
        <f aca="true" t="shared" si="17" ref="A57">""&amp;$B$52&amp;"."&amp;B57&amp;""</f>
        <v>D.1.1.1.4.S.3.1</v>
      </c>
      <c r="B57" s="126" t="s">
        <v>244</v>
      </c>
      <c r="C57" s="133" t="s">
        <v>3169</v>
      </c>
      <c r="D57" s="119" t="s">
        <v>90</v>
      </c>
      <c r="E57" s="107">
        <v>2</v>
      </c>
      <c r="F57" s="108"/>
      <c r="G57" s="108">
        <f aca="true" t="shared" si="18" ref="G57">E57*F57</f>
        <v>0</v>
      </c>
    </row>
    <row r="58" spans="1:7" s="109" customFormat="1" ht="114.75" hidden="1" outlineLevel="1">
      <c r="A58" s="98" t="str">
        <f t="shared" si="15"/>
        <v>D.1.1.1.4.S.4</v>
      </c>
      <c r="B58" s="126" t="s">
        <v>209</v>
      </c>
      <c r="C58" s="112" t="s">
        <v>3172</v>
      </c>
      <c r="D58" s="128"/>
      <c r="E58" s="107"/>
      <c r="F58" s="108"/>
      <c r="G58" s="108"/>
    </row>
    <row r="59" spans="1:7" s="109" customFormat="1" ht="15" hidden="1" outlineLevel="1">
      <c r="A59" s="98" t="str">
        <f t="shared" si="15"/>
        <v>D.1.1.1.4.S.4.1</v>
      </c>
      <c r="B59" s="126" t="s">
        <v>240</v>
      </c>
      <c r="C59" s="133" t="s">
        <v>2540</v>
      </c>
      <c r="D59" s="119" t="s">
        <v>90</v>
      </c>
      <c r="E59" s="107">
        <v>2</v>
      </c>
      <c r="F59" s="108"/>
      <c r="G59" s="108">
        <f aca="true" t="shared" si="19" ref="G59:G68">E59*F59</f>
        <v>0</v>
      </c>
    </row>
    <row r="60" spans="1:7" s="109" customFormat="1" ht="15" hidden="1" outlineLevel="1">
      <c r="A60" s="98" t="str">
        <f t="shared" si="15"/>
        <v>D.1.1.1.4.S.4.2</v>
      </c>
      <c r="B60" s="126" t="s">
        <v>260</v>
      </c>
      <c r="C60" s="133" t="s">
        <v>2541</v>
      </c>
      <c r="D60" s="119" t="s">
        <v>90</v>
      </c>
      <c r="E60" s="107">
        <v>1</v>
      </c>
      <c r="F60" s="108"/>
      <c r="G60" s="108">
        <f t="shared" si="19"/>
        <v>0</v>
      </c>
    </row>
    <row r="61" spans="1:7" s="109" customFormat="1" ht="15" hidden="1" outlineLevel="1">
      <c r="A61" s="98" t="str">
        <f t="shared" si="15"/>
        <v>D.1.1.1.4.S.4.3</v>
      </c>
      <c r="B61" s="126" t="s">
        <v>382</v>
      </c>
      <c r="C61" s="133" t="s">
        <v>2542</v>
      </c>
      <c r="D61" s="119" t="s">
        <v>90</v>
      </c>
      <c r="E61" s="107">
        <v>3</v>
      </c>
      <c r="F61" s="108"/>
      <c r="G61" s="108">
        <f t="shared" si="19"/>
        <v>0</v>
      </c>
    </row>
    <row r="62" spans="1:7" s="109" customFormat="1" ht="15" hidden="1" outlineLevel="1">
      <c r="A62" s="98" t="str">
        <f t="shared" si="15"/>
        <v>D.1.1.1.4.S.4.4</v>
      </c>
      <c r="B62" s="126" t="s">
        <v>392</v>
      </c>
      <c r="C62" s="133" t="s">
        <v>2543</v>
      </c>
      <c r="D62" s="119" t="s">
        <v>90</v>
      </c>
      <c r="E62" s="107">
        <v>2</v>
      </c>
      <c r="F62" s="108"/>
      <c r="G62" s="108">
        <f t="shared" si="19"/>
        <v>0</v>
      </c>
    </row>
    <row r="63" spans="1:7" s="109" customFormat="1" ht="15" hidden="1" outlineLevel="1">
      <c r="A63" s="98" t="str">
        <f t="shared" si="15"/>
        <v>D.1.1.1.4.S.4.5</v>
      </c>
      <c r="B63" s="126" t="s">
        <v>1382</v>
      </c>
      <c r="C63" s="133" t="s">
        <v>2544</v>
      </c>
      <c r="D63" s="119" t="s">
        <v>90</v>
      </c>
      <c r="E63" s="107">
        <v>2</v>
      </c>
      <c r="F63" s="108"/>
      <c r="G63" s="108">
        <f t="shared" si="19"/>
        <v>0</v>
      </c>
    </row>
    <row r="64" spans="1:7" s="109" customFormat="1" ht="15" hidden="1" outlineLevel="1">
      <c r="A64" s="98" t="str">
        <f t="shared" si="15"/>
        <v>D.1.1.1.4.S.4.6</v>
      </c>
      <c r="B64" s="126" t="s">
        <v>2545</v>
      </c>
      <c r="C64" s="133" t="s">
        <v>2546</v>
      </c>
      <c r="D64" s="119" t="s">
        <v>90</v>
      </c>
      <c r="E64" s="107">
        <v>1</v>
      </c>
      <c r="F64" s="108"/>
      <c r="G64" s="108">
        <f t="shared" si="19"/>
        <v>0</v>
      </c>
    </row>
    <row r="65" spans="1:7" s="109" customFormat="1" ht="15" hidden="1" outlineLevel="1">
      <c r="A65" s="98" t="str">
        <f t="shared" si="15"/>
        <v>D.1.1.1.4.S.4.7</v>
      </c>
      <c r="B65" s="126" t="s">
        <v>2547</v>
      </c>
      <c r="C65" s="133" t="s">
        <v>2548</v>
      </c>
      <c r="D65" s="119" t="s">
        <v>90</v>
      </c>
      <c r="E65" s="107">
        <v>1</v>
      </c>
      <c r="F65" s="108"/>
      <c r="G65" s="108">
        <f t="shared" si="19"/>
        <v>0</v>
      </c>
    </row>
    <row r="66" spans="1:7" s="109" customFormat="1" ht="15" hidden="1" outlineLevel="1">
      <c r="A66" s="98" t="str">
        <f t="shared" si="15"/>
        <v>D.1.1.1.4.S.4.8</v>
      </c>
      <c r="B66" s="126" t="s">
        <v>2549</v>
      </c>
      <c r="C66" s="133" t="s">
        <v>2550</v>
      </c>
      <c r="D66" s="119" t="s">
        <v>90</v>
      </c>
      <c r="E66" s="107">
        <v>1</v>
      </c>
      <c r="F66" s="108"/>
      <c r="G66" s="108">
        <f t="shared" si="19"/>
        <v>0</v>
      </c>
    </row>
    <row r="67" spans="1:7" s="109" customFormat="1" ht="15" hidden="1" outlineLevel="1">
      <c r="A67" s="98" t="str">
        <f t="shared" si="15"/>
        <v>D.1.1.1.4.S.4.9</v>
      </c>
      <c r="B67" s="126" t="s">
        <v>2551</v>
      </c>
      <c r="C67" s="133" t="s">
        <v>2552</v>
      </c>
      <c r="D67" s="119" t="s">
        <v>90</v>
      </c>
      <c r="E67" s="107">
        <v>1</v>
      </c>
      <c r="F67" s="108"/>
      <c r="G67" s="108">
        <f t="shared" si="19"/>
        <v>0</v>
      </c>
    </row>
    <row r="68" spans="1:7" s="109" customFormat="1" ht="15" hidden="1" outlineLevel="1">
      <c r="A68" s="98" t="str">
        <f t="shared" si="15"/>
        <v>D.1.1.1.4.S.4.10</v>
      </c>
      <c r="B68" s="126" t="s">
        <v>2553</v>
      </c>
      <c r="C68" s="133" t="s">
        <v>2554</v>
      </c>
      <c r="D68" s="119" t="s">
        <v>90</v>
      </c>
      <c r="E68" s="107">
        <v>1</v>
      </c>
      <c r="F68" s="108"/>
      <c r="G68" s="108">
        <f t="shared" si="19"/>
        <v>0</v>
      </c>
    </row>
    <row r="69" spans="1:7" s="109" customFormat="1" ht="63.75" hidden="1" outlineLevel="1">
      <c r="A69" s="98" t="str">
        <f t="shared" si="15"/>
        <v>D.1.1.1.4.S.5</v>
      </c>
      <c r="B69" s="126" t="s">
        <v>213</v>
      </c>
      <c r="C69" s="112" t="s">
        <v>3173</v>
      </c>
      <c r="D69" s="128"/>
      <c r="E69" s="107"/>
      <c r="F69" s="108"/>
      <c r="G69" s="108"/>
    </row>
    <row r="70" spans="1:7" s="109" customFormat="1" ht="15" hidden="1" outlineLevel="1">
      <c r="A70" s="98" t="str">
        <f t="shared" si="15"/>
        <v>D.1.1.1.4.S.5.1</v>
      </c>
      <c r="B70" s="126" t="s">
        <v>315</v>
      </c>
      <c r="C70" s="133" t="s">
        <v>2544</v>
      </c>
      <c r="D70" s="119" t="s">
        <v>90</v>
      </c>
      <c r="E70" s="107">
        <v>2</v>
      </c>
      <c r="F70" s="108"/>
      <c r="G70" s="108">
        <f aca="true" t="shared" si="20" ref="G70:G75">E70*F70</f>
        <v>0</v>
      </c>
    </row>
    <row r="71" spans="1:7" s="109" customFormat="1" ht="15" hidden="1" outlineLevel="1">
      <c r="A71" s="98" t="str">
        <f t="shared" si="15"/>
        <v>D.1.1.1.4.S.5.2</v>
      </c>
      <c r="B71" s="126" t="s">
        <v>316</v>
      </c>
      <c r="C71" s="133" t="s">
        <v>2546</v>
      </c>
      <c r="D71" s="119" t="s">
        <v>90</v>
      </c>
      <c r="E71" s="107">
        <v>1</v>
      </c>
      <c r="F71" s="108"/>
      <c r="G71" s="108">
        <f t="shared" si="20"/>
        <v>0</v>
      </c>
    </row>
    <row r="72" spans="1:7" s="109" customFormat="1" ht="15" hidden="1" outlineLevel="1">
      <c r="A72" s="98" t="str">
        <f t="shared" si="15"/>
        <v>D.1.1.1.4.S.5.3</v>
      </c>
      <c r="B72" s="126" t="s">
        <v>317</v>
      </c>
      <c r="C72" s="133" t="s">
        <v>2548</v>
      </c>
      <c r="D72" s="119" t="s">
        <v>90</v>
      </c>
      <c r="E72" s="107">
        <v>1</v>
      </c>
      <c r="F72" s="108"/>
      <c r="G72" s="108">
        <f t="shared" si="20"/>
        <v>0</v>
      </c>
    </row>
    <row r="73" spans="1:7" s="109" customFormat="1" ht="15" hidden="1" outlineLevel="1">
      <c r="A73" s="98" t="str">
        <f t="shared" si="15"/>
        <v>D.1.1.1.4.S.5.4</v>
      </c>
      <c r="B73" s="126" t="s">
        <v>318</v>
      </c>
      <c r="C73" s="133" t="s">
        <v>2550</v>
      </c>
      <c r="D73" s="119" t="s">
        <v>90</v>
      </c>
      <c r="E73" s="107">
        <v>1</v>
      </c>
      <c r="F73" s="108"/>
      <c r="G73" s="108">
        <f t="shared" si="20"/>
        <v>0</v>
      </c>
    </row>
    <row r="74" spans="1:7" s="109" customFormat="1" ht="15" hidden="1" outlineLevel="1">
      <c r="A74" s="98" t="str">
        <f t="shared" si="15"/>
        <v>D.1.1.1.4.S.5.5</v>
      </c>
      <c r="B74" s="126" t="s">
        <v>2578</v>
      </c>
      <c r="C74" s="133" t="s">
        <v>2552</v>
      </c>
      <c r="D74" s="119" t="s">
        <v>90</v>
      </c>
      <c r="E74" s="107">
        <v>1</v>
      </c>
      <c r="F74" s="108"/>
      <c r="G74" s="108">
        <f t="shared" si="20"/>
        <v>0</v>
      </c>
    </row>
    <row r="75" spans="1:7" s="109" customFormat="1" ht="15" hidden="1" outlineLevel="1">
      <c r="A75" s="98" t="str">
        <f t="shared" si="15"/>
        <v>D.1.1.1.4.S.5.6</v>
      </c>
      <c r="B75" s="126" t="s">
        <v>2579</v>
      </c>
      <c r="C75" s="133" t="s">
        <v>2554</v>
      </c>
      <c r="D75" s="119" t="s">
        <v>90</v>
      </c>
      <c r="E75" s="107">
        <v>1</v>
      </c>
      <c r="F75" s="108"/>
      <c r="G75" s="108">
        <f t="shared" si="20"/>
        <v>0</v>
      </c>
    </row>
    <row r="76" spans="1:7" s="109" customFormat="1" ht="51" hidden="1" outlineLevel="1">
      <c r="A76" s="98" t="str">
        <f t="shared" si="15"/>
        <v>D.1.1.1.4.S.6</v>
      </c>
      <c r="B76" s="126" t="s">
        <v>214</v>
      </c>
      <c r="C76" s="112" t="s">
        <v>2580</v>
      </c>
      <c r="D76" s="128"/>
      <c r="E76" s="107"/>
      <c r="F76" s="108"/>
      <c r="G76" s="108"/>
    </row>
    <row r="77" spans="1:7" s="109" customFormat="1" ht="15" hidden="1" outlineLevel="1">
      <c r="A77" s="98" t="str">
        <f t="shared" si="15"/>
        <v>D.1.1.1.4.S.6.1</v>
      </c>
      <c r="B77" s="126" t="s">
        <v>319</v>
      </c>
      <c r="C77" s="133" t="s">
        <v>2555</v>
      </c>
      <c r="D77" s="119" t="s">
        <v>90</v>
      </c>
      <c r="E77" s="107">
        <v>1</v>
      </c>
      <c r="F77" s="108"/>
      <c r="G77" s="108">
        <f aca="true" t="shared" si="21" ref="G77:G83">E77*F77</f>
        <v>0</v>
      </c>
    </row>
    <row r="78" spans="1:7" s="109" customFormat="1" ht="15" hidden="1" outlineLevel="1">
      <c r="A78" s="98" t="str">
        <f t="shared" si="15"/>
        <v>D.1.1.1.4.S.6.2</v>
      </c>
      <c r="B78" s="126" t="s">
        <v>320</v>
      </c>
      <c r="C78" s="133" t="s">
        <v>2556</v>
      </c>
      <c r="D78" s="119" t="s">
        <v>90</v>
      </c>
      <c r="E78" s="107">
        <v>1</v>
      </c>
      <c r="F78" s="108"/>
      <c r="G78" s="108">
        <f t="shared" si="21"/>
        <v>0</v>
      </c>
    </row>
    <row r="79" spans="1:7" s="109" customFormat="1" ht="127.5" hidden="1" outlineLevel="1">
      <c r="A79" s="98" t="str">
        <f t="shared" si="15"/>
        <v>D.1.1.1.4.S.7</v>
      </c>
      <c r="B79" s="126" t="s">
        <v>215</v>
      </c>
      <c r="C79" s="127" t="s">
        <v>3178</v>
      </c>
      <c r="D79" s="113" t="s">
        <v>25</v>
      </c>
      <c r="E79" s="107">
        <v>155</v>
      </c>
      <c r="F79" s="108"/>
      <c r="G79" s="108">
        <f t="shared" si="21"/>
        <v>0</v>
      </c>
    </row>
    <row r="80" spans="1:7" s="109" customFormat="1" ht="153" hidden="1" outlineLevel="1">
      <c r="A80" s="98" t="str">
        <f t="shared" si="15"/>
        <v>D.1.1.1.4.S.8</v>
      </c>
      <c r="B80" s="126" t="s">
        <v>216</v>
      </c>
      <c r="C80" s="127" t="s">
        <v>3179</v>
      </c>
      <c r="D80" s="113" t="s">
        <v>25</v>
      </c>
      <c r="E80" s="107">
        <v>70</v>
      </c>
      <c r="F80" s="108"/>
      <c r="G80" s="108">
        <f t="shared" si="21"/>
        <v>0</v>
      </c>
    </row>
    <row r="81" spans="1:7" s="109" customFormat="1" ht="89.25" hidden="1" outlineLevel="1">
      <c r="A81" s="98" t="str">
        <f t="shared" si="15"/>
        <v>D.1.1.1.4.S.9</v>
      </c>
      <c r="B81" s="126" t="s">
        <v>217</v>
      </c>
      <c r="C81" s="127" t="s">
        <v>3177</v>
      </c>
      <c r="D81" s="113" t="s">
        <v>25</v>
      </c>
      <c r="E81" s="107">
        <v>187</v>
      </c>
      <c r="F81" s="108"/>
      <c r="G81" s="108">
        <f t="shared" si="21"/>
        <v>0</v>
      </c>
    </row>
    <row r="82" spans="1:7" s="109" customFormat="1" ht="114.75" hidden="1" outlineLevel="1">
      <c r="A82" s="98" t="str">
        <f t="shared" si="15"/>
        <v>D.1.1.1.4.S.10</v>
      </c>
      <c r="B82" s="126" t="s">
        <v>218</v>
      </c>
      <c r="C82" s="127" t="s">
        <v>2990</v>
      </c>
      <c r="D82" s="113" t="s">
        <v>25</v>
      </c>
      <c r="E82" s="107">
        <v>187</v>
      </c>
      <c r="F82" s="108"/>
      <c r="G82" s="108">
        <f t="shared" si="21"/>
        <v>0</v>
      </c>
    </row>
    <row r="83" spans="1:7" s="109" customFormat="1" ht="114.75" hidden="1" outlineLevel="1">
      <c r="A83" s="98" t="str">
        <f t="shared" si="15"/>
        <v>D.1.1.1.4.S.11</v>
      </c>
      <c r="B83" s="126" t="s">
        <v>219</v>
      </c>
      <c r="C83" s="127" t="s">
        <v>3186</v>
      </c>
      <c r="D83" s="113" t="s">
        <v>25</v>
      </c>
      <c r="E83" s="107">
        <v>160</v>
      </c>
      <c r="F83" s="108"/>
      <c r="G83" s="108">
        <f t="shared" si="21"/>
        <v>0</v>
      </c>
    </row>
    <row r="84" spans="1:7" s="109" customFormat="1" ht="114.75" hidden="1" outlineLevel="1">
      <c r="A84" s="98" t="str">
        <f t="shared" si="15"/>
        <v>D.1.1.1.4.S.12</v>
      </c>
      <c r="B84" s="126" t="s">
        <v>220</v>
      </c>
      <c r="C84" s="127" t="s">
        <v>3185</v>
      </c>
      <c r="D84" s="113" t="s">
        <v>25</v>
      </c>
      <c r="E84" s="107">
        <v>152</v>
      </c>
      <c r="F84" s="108"/>
      <c r="G84" s="108">
        <f>E84*F84</f>
        <v>0</v>
      </c>
    </row>
    <row r="85" spans="1:7" s="97" customFormat="1" ht="15" collapsed="1">
      <c r="A85" s="90" t="str">
        <f aca="true" t="shared" si="22" ref="A85">B85</f>
        <v>D.1.1.1.5</v>
      </c>
      <c r="B85" s="91" t="s">
        <v>2581</v>
      </c>
      <c r="C85" s="92" t="s">
        <v>100</v>
      </c>
      <c r="D85" s="93"/>
      <c r="E85" s="94"/>
      <c r="F85" s="95"/>
      <c r="G85" s="96"/>
    </row>
    <row r="86" spans="1:7" s="109" customFormat="1" ht="191.25" hidden="1" outlineLevel="1">
      <c r="A86" s="98" t="str">
        <f>""&amp;$B$85&amp;"."&amp;B86&amp;""</f>
        <v>D.1.1.1.5.S.1</v>
      </c>
      <c r="B86" s="139" t="s">
        <v>206</v>
      </c>
      <c r="C86" s="112" t="s">
        <v>2992</v>
      </c>
      <c r="D86" s="113"/>
      <c r="E86" s="132"/>
      <c r="F86" s="108"/>
      <c r="G86" s="108"/>
    </row>
    <row r="87" spans="1:7" s="109" customFormat="1" ht="38.25" hidden="1" outlineLevel="1">
      <c r="A87" s="98" t="str">
        <f>""&amp;$B$85&amp;"."&amp;B87&amp;""</f>
        <v>D.1.1.1.5.S.1.1</v>
      </c>
      <c r="B87" s="139" t="s">
        <v>226</v>
      </c>
      <c r="C87" s="112" t="s">
        <v>2993</v>
      </c>
      <c r="D87" s="119" t="s">
        <v>90</v>
      </c>
      <c r="E87" s="107">
        <v>2</v>
      </c>
      <c r="F87" s="108"/>
      <c r="G87" s="108">
        <f aca="true" t="shared" si="23" ref="G87:G97">E87*F87</f>
        <v>0</v>
      </c>
    </row>
    <row r="88" spans="1:7" s="109" customFormat="1" ht="51" hidden="1" outlineLevel="1">
      <c r="A88" s="98" t="str">
        <f aca="true" t="shared" si="24" ref="A88:A95">""&amp;$B$85&amp;"."&amp;B88&amp;""</f>
        <v>D.1.1.1.5.S.1.2</v>
      </c>
      <c r="B88" s="139" t="s">
        <v>227</v>
      </c>
      <c r="C88" s="190" t="s">
        <v>2994</v>
      </c>
      <c r="D88" s="119" t="s">
        <v>90</v>
      </c>
      <c r="E88" s="107">
        <v>1</v>
      </c>
      <c r="F88" s="108"/>
      <c r="G88" s="108">
        <f t="shared" si="23"/>
        <v>0</v>
      </c>
    </row>
    <row r="89" spans="1:7" s="109" customFormat="1" ht="25.5" hidden="1" outlineLevel="1">
      <c r="A89" s="98" t="str">
        <f t="shared" si="24"/>
        <v>D.1.1.1.5.S.1.3</v>
      </c>
      <c r="B89" s="139" t="s">
        <v>265</v>
      </c>
      <c r="C89" s="190" t="s">
        <v>2995</v>
      </c>
      <c r="D89" s="119" t="s">
        <v>90</v>
      </c>
      <c r="E89" s="107">
        <v>3</v>
      </c>
      <c r="F89" s="108"/>
      <c r="G89" s="108">
        <f t="shared" si="23"/>
        <v>0</v>
      </c>
    </row>
    <row r="90" spans="1:7" s="109" customFormat="1" ht="25.5" hidden="1" outlineLevel="1">
      <c r="A90" s="98" t="str">
        <f t="shared" si="24"/>
        <v>D.1.1.1.5.S.1.4</v>
      </c>
      <c r="B90" s="139" t="s">
        <v>627</v>
      </c>
      <c r="C90" s="190" t="s">
        <v>2996</v>
      </c>
      <c r="D90" s="119" t="s">
        <v>90</v>
      </c>
      <c r="E90" s="107">
        <v>3</v>
      </c>
      <c r="F90" s="108"/>
      <c r="G90" s="108">
        <f t="shared" si="23"/>
        <v>0</v>
      </c>
    </row>
    <row r="91" spans="1:7" s="109" customFormat="1" ht="38.25" hidden="1" outlineLevel="1">
      <c r="A91" s="98" t="str">
        <f t="shared" si="24"/>
        <v>D.1.1.1.5.S.1.5</v>
      </c>
      <c r="B91" s="139" t="s">
        <v>630</v>
      </c>
      <c r="C91" s="190" t="s">
        <v>2860</v>
      </c>
      <c r="D91" s="119" t="s">
        <v>90</v>
      </c>
      <c r="E91" s="107">
        <v>2</v>
      </c>
      <c r="F91" s="108"/>
      <c r="G91" s="108">
        <f t="shared" si="23"/>
        <v>0</v>
      </c>
    </row>
    <row r="92" spans="1:7" s="109" customFormat="1" ht="38.25" hidden="1" outlineLevel="1">
      <c r="A92" s="98" t="str">
        <f t="shared" si="24"/>
        <v>D.1.1.1.5.S.1.6</v>
      </c>
      <c r="B92" s="139" t="s">
        <v>1535</v>
      </c>
      <c r="C92" s="190" t="s">
        <v>2997</v>
      </c>
      <c r="D92" s="119" t="s">
        <v>90</v>
      </c>
      <c r="E92" s="107">
        <v>1</v>
      </c>
      <c r="F92" s="108"/>
      <c r="G92" s="108">
        <f t="shared" si="23"/>
        <v>0</v>
      </c>
    </row>
    <row r="93" spans="1:7" s="109" customFormat="1" ht="51" hidden="1" outlineLevel="1">
      <c r="A93" s="98" t="str">
        <f t="shared" si="24"/>
        <v>D.1.1.1.5.S.1.7</v>
      </c>
      <c r="B93" s="139" t="s">
        <v>1537</v>
      </c>
      <c r="C93" s="190" t="s">
        <v>2998</v>
      </c>
      <c r="D93" s="119" t="s">
        <v>90</v>
      </c>
      <c r="E93" s="107">
        <v>1</v>
      </c>
      <c r="F93" s="108"/>
      <c r="G93" s="108">
        <f t="shared" si="23"/>
        <v>0</v>
      </c>
    </row>
    <row r="94" spans="1:7" s="109" customFormat="1" ht="25.5" hidden="1" outlineLevel="1">
      <c r="A94" s="98" t="str">
        <f t="shared" si="24"/>
        <v>D.1.1.1.5.S.1.8</v>
      </c>
      <c r="B94" s="139" t="s">
        <v>1539</v>
      </c>
      <c r="C94" s="190" t="s">
        <v>2999</v>
      </c>
      <c r="D94" s="119" t="s">
        <v>90</v>
      </c>
      <c r="E94" s="107">
        <v>1</v>
      </c>
      <c r="F94" s="108"/>
      <c r="G94" s="108">
        <f t="shared" si="23"/>
        <v>0</v>
      </c>
    </row>
    <row r="95" spans="1:7" s="109" customFormat="1" ht="25.5" hidden="1" outlineLevel="1">
      <c r="A95" s="98" t="str">
        <f t="shared" si="24"/>
        <v>D.1.1.1.5.S.1.9</v>
      </c>
      <c r="B95" s="139" t="s">
        <v>1541</v>
      </c>
      <c r="C95" s="190" t="s">
        <v>3000</v>
      </c>
      <c r="D95" s="119" t="s">
        <v>90</v>
      </c>
      <c r="E95" s="107">
        <v>1</v>
      </c>
      <c r="F95" s="108"/>
      <c r="G95" s="108">
        <f t="shared" si="23"/>
        <v>0</v>
      </c>
    </row>
    <row r="96" spans="1:7" s="109" customFormat="1" ht="408" hidden="1" outlineLevel="1">
      <c r="A96" s="98" t="str">
        <f>""&amp;$B$85&amp;"."&amp;B96&amp;""</f>
        <v>D.1.1.1.5.S.2</v>
      </c>
      <c r="B96" s="139" t="s">
        <v>207</v>
      </c>
      <c r="C96" s="112" t="s">
        <v>3337</v>
      </c>
      <c r="D96" s="119" t="s">
        <v>90</v>
      </c>
      <c r="E96" s="107">
        <v>1</v>
      </c>
      <c r="F96" s="108"/>
      <c r="G96" s="108">
        <f t="shared" si="23"/>
        <v>0</v>
      </c>
    </row>
    <row r="97" spans="1:7" s="109" customFormat="1" ht="409.5" hidden="1" outlineLevel="1">
      <c r="A97" s="98" t="str">
        <f aca="true" t="shared" si="25" ref="A97:A108">""&amp;$B$85&amp;"."&amp;B97&amp;""</f>
        <v>D.1.1.1.5.S.3</v>
      </c>
      <c r="B97" s="139" t="s">
        <v>208</v>
      </c>
      <c r="C97" s="112" t="s">
        <v>3338</v>
      </c>
      <c r="D97" s="119" t="s">
        <v>90</v>
      </c>
      <c r="E97" s="107">
        <v>1</v>
      </c>
      <c r="F97" s="108"/>
      <c r="G97" s="108">
        <f t="shared" si="23"/>
        <v>0</v>
      </c>
    </row>
    <row r="98" spans="1:7" s="109" customFormat="1" ht="255" hidden="1" outlineLevel="1">
      <c r="A98" s="98" t="str">
        <f t="shared" si="25"/>
        <v>D.1.1.1.5.S.4.1</v>
      </c>
      <c r="B98" s="139" t="s">
        <v>240</v>
      </c>
      <c r="C98" s="112" t="s">
        <v>2582</v>
      </c>
      <c r="D98" s="113"/>
      <c r="E98" s="107"/>
      <c r="F98" s="108"/>
      <c r="G98" s="108"/>
    </row>
    <row r="99" spans="1:7" s="109" customFormat="1" ht="369.75" hidden="1" outlineLevel="1">
      <c r="A99" s="98" t="str">
        <f t="shared" si="25"/>
        <v>D.1.1.1.5.S.4.2</v>
      </c>
      <c r="B99" s="139" t="s">
        <v>260</v>
      </c>
      <c r="C99" s="112" t="s">
        <v>2583</v>
      </c>
      <c r="D99" s="119" t="s">
        <v>90</v>
      </c>
      <c r="E99" s="107">
        <v>1</v>
      </c>
      <c r="F99" s="108"/>
      <c r="G99" s="108">
        <f aca="true" t="shared" si="26" ref="G99">E99*F99</f>
        <v>0</v>
      </c>
    </row>
    <row r="100" spans="1:7" s="109" customFormat="1" ht="127.5" hidden="1" outlineLevel="1">
      <c r="A100" s="98" t="str">
        <f t="shared" si="25"/>
        <v>D.1.1.1.5.S.5</v>
      </c>
      <c r="B100" s="139" t="s">
        <v>213</v>
      </c>
      <c r="C100" s="112" t="s">
        <v>2937</v>
      </c>
      <c r="D100" s="123"/>
      <c r="E100" s="132"/>
      <c r="F100" s="108"/>
      <c r="G100" s="108"/>
    </row>
    <row r="101" spans="1:7" s="109" customFormat="1" ht="15" hidden="1" outlineLevel="1">
      <c r="A101" s="98" t="str">
        <f t="shared" si="25"/>
        <v>D.1.1.1.5.S.5.1</v>
      </c>
      <c r="B101" s="139" t="s">
        <v>315</v>
      </c>
      <c r="C101" s="141" t="s">
        <v>2584</v>
      </c>
      <c r="D101" s="119" t="s">
        <v>90</v>
      </c>
      <c r="E101" s="107">
        <v>1</v>
      </c>
      <c r="F101" s="108"/>
      <c r="G101" s="108">
        <f aca="true" t="shared" si="27" ref="G101">E101*F101</f>
        <v>0</v>
      </c>
    </row>
    <row r="102" spans="1:7" s="109" customFormat="1" ht="153" hidden="1" outlineLevel="1">
      <c r="A102" s="98" t="str">
        <f t="shared" si="25"/>
        <v>D.1.1.1.5.S.6</v>
      </c>
      <c r="B102" s="139" t="s">
        <v>214</v>
      </c>
      <c r="C102" s="112" t="s">
        <v>2938</v>
      </c>
      <c r="D102" s="123"/>
      <c r="E102" s="132"/>
      <c r="F102" s="108"/>
      <c r="G102" s="108"/>
    </row>
    <row r="103" spans="1:7" s="109" customFormat="1" ht="15" hidden="1" outlineLevel="1">
      <c r="A103" s="98" t="str">
        <f t="shared" si="25"/>
        <v>D.1.1.1.5.S.6.1</v>
      </c>
      <c r="B103" s="139" t="s">
        <v>319</v>
      </c>
      <c r="C103" s="141" t="s">
        <v>2585</v>
      </c>
      <c r="D103" s="119" t="s">
        <v>90</v>
      </c>
      <c r="E103" s="107">
        <v>1</v>
      </c>
      <c r="F103" s="108"/>
      <c r="G103" s="108">
        <f aca="true" t="shared" si="28" ref="G103:G110">E103*F103</f>
        <v>0</v>
      </c>
    </row>
    <row r="104" spans="1:7" s="109" customFormat="1" ht="382.5" hidden="1" outlineLevel="1">
      <c r="A104" s="98" t="str">
        <f t="shared" si="25"/>
        <v>D.1.1.1.5.S.7</v>
      </c>
      <c r="B104" s="139" t="s">
        <v>215</v>
      </c>
      <c r="C104" s="112" t="s">
        <v>2586</v>
      </c>
      <c r="D104" s="119" t="s">
        <v>90</v>
      </c>
      <c r="E104" s="107">
        <v>1</v>
      </c>
      <c r="F104" s="108"/>
      <c r="G104" s="108">
        <f t="shared" si="28"/>
        <v>0</v>
      </c>
    </row>
    <row r="105" spans="1:7" s="109" customFormat="1" ht="382.5" hidden="1" outlineLevel="1">
      <c r="A105" s="98" t="str">
        <f t="shared" si="25"/>
        <v>D.1.1.1.5.S.8</v>
      </c>
      <c r="B105" s="139" t="s">
        <v>216</v>
      </c>
      <c r="C105" s="112" t="s">
        <v>2587</v>
      </c>
      <c r="D105" s="119" t="s">
        <v>90</v>
      </c>
      <c r="E105" s="107">
        <v>1</v>
      </c>
      <c r="F105" s="108"/>
      <c r="G105" s="108">
        <f t="shared" si="28"/>
        <v>0</v>
      </c>
    </row>
    <row r="106" spans="1:7" s="109" customFormat="1" ht="369.75" hidden="1" outlineLevel="1">
      <c r="A106" s="98" t="str">
        <f t="shared" si="25"/>
        <v>D.1.1.1.5.S.9</v>
      </c>
      <c r="B106" s="139" t="s">
        <v>217</v>
      </c>
      <c r="C106" s="112" t="s">
        <v>2588</v>
      </c>
      <c r="D106" s="119" t="s">
        <v>90</v>
      </c>
      <c r="E106" s="107">
        <v>1</v>
      </c>
      <c r="F106" s="108"/>
      <c r="G106" s="108">
        <f t="shared" si="28"/>
        <v>0</v>
      </c>
    </row>
    <row r="107" spans="1:7" s="109" customFormat="1" ht="114.75" hidden="1" outlineLevel="1">
      <c r="A107" s="98" t="str">
        <f t="shared" si="25"/>
        <v>D.1.1.1.5.S.10</v>
      </c>
      <c r="B107" s="139" t="s">
        <v>218</v>
      </c>
      <c r="C107" s="112" t="s">
        <v>3001</v>
      </c>
      <c r="D107" s="119" t="s">
        <v>90</v>
      </c>
      <c r="E107" s="107">
        <v>2</v>
      </c>
      <c r="F107" s="108"/>
      <c r="G107" s="108">
        <f t="shared" si="28"/>
        <v>0</v>
      </c>
    </row>
    <row r="108" spans="1:7" s="109" customFormat="1" ht="76.5" hidden="1" outlineLevel="1">
      <c r="A108" s="98" t="str">
        <f t="shared" si="25"/>
        <v>D.1.1.1.5.S.11</v>
      </c>
      <c r="B108" s="139" t="s">
        <v>219</v>
      </c>
      <c r="C108" s="112" t="s">
        <v>2589</v>
      </c>
      <c r="D108" s="143" t="s">
        <v>22</v>
      </c>
      <c r="E108" s="107">
        <v>35</v>
      </c>
      <c r="F108" s="108"/>
      <c r="G108" s="108">
        <f t="shared" si="28"/>
        <v>0</v>
      </c>
    </row>
    <row r="109" spans="1:7" s="109" customFormat="1" ht="89.25" hidden="1" outlineLevel="1">
      <c r="A109" s="98" t="str">
        <f>""&amp;$B$85&amp;"."&amp;B109&amp;""</f>
        <v>D.1.1.1.5.S.12</v>
      </c>
      <c r="B109" s="139" t="s">
        <v>220</v>
      </c>
      <c r="C109" s="112" t="s">
        <v>3002</v>
      </c>
      <c r="D109" s="117" t="s">
        <v>25</v>
      </c>
      <c r="E109" s="107">
        <v>7</v>
      </c>
      <c r="F109" s="108"/>
      <c r="G109" s="108">
        <f t="shared" si="28"/>
        <v>0</v>
      </c>
    </row>
    <row r="110" spans="1:7" s="109" customFormat="1" ht="38.25" hidden="1" outlineLevel="1">
      <c r="A110" s="98" t="str">
        <f>""&amp;$B$85&amp;"."&amp;B110&amp;""</f>
        <v>D.1.1.1.5.S.13</v>
      </c>
      <c r="B110" s="139" t="s">
        <v>221</v>
      </c>
      <c r="C110" s="112" t="s">
        <v>2590</v>
      </c>
      <c r="D110" s="119" t="s">
        <v>90</v>
      </c>
      <c r="E110" s="107">
        <v>1</v>
      </c>
      <c r="F110" s="108"/>
      <c r="G110" s="108">
        <f t="shared" si="28"/>
        <v>0</v>
      </c>
    </row>
    <row r="111" spans="1:7" s="97" customFormat="1" ht="15" collapsed="1">
      <c r="A111" s="90" t="str">
        <f aca="true" t="shared" si="29" ref="A111">B111</f>
        <v>D.1.1.1.6</v>
      </c>
      <c r="B111" s="91" t="s">
        <v>2591</v>
      </c>
      <c r="C111" s="92" t="s">
        <v>2835</v>
      </c>
      <c r="D111" s="93"/>
      <c r="E111" s="94"/>
      <c r="F111" s="95"/>
      <c r="G111" s="96"/>
    </row>
    <row r="112" spans="1:7" s="109" customFormat="1" ht="76.5" hidden="1" outlineLevel="1">
      <c r="A112" s="98" t="str">
        <f aca="true" t="shared" si="30" ref="A112:A157">""&amp;$B$111&amp;"."&amp;B112&amp;""</f>
        <v>D.1.1.1.6.S.1</v>
      </c>
      <c r="B112" s="139" t="s">
        <v>206</v>
      </c>
      <c r="C112" s="142" t="s">
        <v>3455</v>
      </c>
      <c r="D112" s="143"/>
      <c r="E112" s="107"/>
      <c r="F112" s="108"/>
      <c r="G112" s="108"/>
    </row>
    <row r="113" spans="1:7" s="109" customFormat="1" ht="127.5" hidden="1" outlineLevel="1">
      <c r="A113" s="98" t="str">
        <f t="shared" si="30"/>
        <v>D.1.1.1.6.S.1.1</v>
      </c>
      <c r="B113" s="139" t="s">
        <v>226</v>
      </c>
      <c r="C113" s="142" t="s">
        <v>3456</v>
      </c>
      <c r="D113" s="143" t="s">
        <v>91</v>
      </c>
      <c r="E113" s="107">
        <v>2</v>
      </c>
      <c r="F113" s="108"/>
      <c r="G113" s="108">
        <f aca="true" t="shared" si="31" ref="G113">E113*F113</f>
        <v>0</v>
      </c>
    </row>
    <row r="114" spans="1:7" s="109" customFormat="1" ht="89.25" hidden="1" outlineLevel="1">
      <c r="A114" s="98" t="str">
        <f t="shared" si="30"/>
        <v>D.1.1.1.6.S.2</v>
      </c>
      <c r="B114" s="139" t="s">
        <v>207</v>
      </c>
      <c r="C114" s="142" t="s">
        <v>2940</v>
      </c>
      <c r="D114" s="143"/>
      <c r="E114" s="107"/>
      <c r="F114" s="108"/>
      <c r="G114" s="108"/>
    </row>
    <row r="115" spans="1:7" s="109" customFormat="1" ht="15" hidden="1" outlineLevel="1">
      <c r="A115" s="98" t="str">
        <f t="shared" si="30"/>
        <v>D.1.1.1.6.S.2.1</v>
      </c>
      <c r="B115" s="139" t="s">
        <v>228</v>
      </c>
      <c r="C115" s="146" t="s">
        <v>105</v>
      </c>
      <c r="D115" s="143"/>
      <c r="E115" s="107"/>
      <c r="F115" s="108"/>
      <c r="G115" s="108"/>
    </row>
    <row r="116" spans="1:7" s="109" customFormat="1" ht="15" hidden="1" outlineLevel="1">
      <c r="A116" s="98" t="str">
        <f t="shared" si="30"/>
        <v>D.1.1.1.6.S.2.1.1</v>
      </c>
      <c r="B116" s="139" t="s">
        <v>229</v>
      </c>
      <c r="C116" s="145" t="s">
        <v>181</v>
      </c>
      <c r="D116" s="143"/>
      <c r="E116" s="107"/>
      <c r="F116" s="108"/>
      <c r="G116" s="108"/>
    </row>
    <row r="117" spans="1:7" s="109" customFormat="1" ht="15" hidden="1" outlineLevel="1">
      <c r="A117" s="98" t="str">
        <f t="shared" si="30"/>
        <v>D.1.1.1.6.S.2.1.1.1</v>
      </c>
      <c r="B117" s="139" t="s">
        <v>340</v>
      </c>
      <c r="C117" s="142" t="s">
        <v>109</v>
      </c>
      <c r="D117" s="143" t="s">
        <v>90</v>
      </c>
      <c r="E117" s="107">
        <v>3</v>
      </c>
      <c r="F117" s="108"/>
      <c r="G117" s="108">
        <f aca="true" t="shared" si="32" ref="G117:G118">E117*F117</f>
        <v>0</v>
      </c>
    </row>
    <row r="118" spans="1:7" s="109" customFormat="1" ht="15" hidden="1" outlineLevel="1">
      <c r="A118" s="98" t="str">
        <f t="shared" si="30"/>
        <v>D.1.1.1.6.S.2.1.1.2</v>
      </c>
      <c r="B118" s="139" t="s">
        <v>341</v>
      </c>
      <c r="C118" s="142" t="s">
        <v>690</v>
      </c>
      <c r="D118" s="143" t="s">
        <v>90</v>
      </c>
      <c r="E118" s="107">
        <v>1</v>
      </c>
      <c r="F118" s="108"/>
      <c r="G118" s="108">
        <f t="shared" si="32"/>
        <v>0</v>
      </c>
    </row>
    <row r="119" spans="1:7" s="109" customFormat="1" ht="15" hidden="1" outlineLevel="1">
      <c r="A119" s="98" t="str">
        <f t="shared" si="30"/>
        <v>D.1.1.1.6.S.2.1.2</v>
      </c>
      <c r="B119" s="139" t="s">
        <v>230</v>
      </c>
      <c r="C119" s="145" t="s">
        <v>2592</v>
      </c>
      <c r="D119" s="143"/>
      <c r="E119" s="107"/>
      <c r="F119" s="108"/>
      <c r="G119" s="108"/>
    </row>
    <row r="120" spans="1:7" s="109" customFormat="1" ht="15" hidden="1" outlineLevel="1">
      <c r="A120" s="98" t="str">
        <f t="shared" si="30"/>
        <v>D.1.1.1.6.S.2.1.2.1</v>
      </c>
      <c r="B120" s="139" t="s">
        <v>343</v>
      </c>
      <c r="C120" s="142" t="s">
        <v>109</v>
      </c>
      <c r="D120" s="143" t="s">
        <v>90</v>
      </c>
      <c r="E120" s="107">
        <v>2</v>
      </c>
      <c r="F120" s="108"/>
      <c r="G120" s="108">
        <f aca="true" t="shared" si="33" ref="G120">E120*F120</f>
        <v>0</v>
      </c>
    </row>
    <row r="121" spans="1:7" s="109" customFormat="1" ht="15" hidden="1" outlineLevel="1">
      <c r="A121" s="98" t="str">
        <f t="shared" si="30"/>
        <v>D.1.1.1.6.S.2.1.3</v>
      </c>
      <c r="B121" s="139" t="s">
        <v>691</v>
      </c>
      <c r="C121" s="145" t="s">
        <v>150</v>
      </c>
      <c r="D121" s="143"/>
      <c r="E121" s="107"/>
      <c r="F121" s="108"/>
      <c r="G121" s="108"/>
    </row>
    <row r="122" spans="1:7" s="109" customFormat="1" ht="15" hidden="1" outlineLevel="1">
      <c r="A122" s="98" t="str">
        <f t="shared" si="30"/>
        <v>D.1.1.1.6.S.2.1.3.1</v>
      </c>
      <c r="B122" s="139" t="s">
        <v>693</v>
      </c>
      <c r="C122" s="142" t="s">
        <v>109</v>
      </c>
      <c r="D122" s="143" t="s">
        <v>90</v>
      </c>
      <c r="E122" s="107">
        <v>3</v>
      </c>
      <c r="F122" s="108"/>
      <c r="G122" s="108">
        <f aca="true" t="shared" si="34" ref="G122:G123">E122*F122</f>
        <v>0</v>
      </c>
    </row>
    <row r="123" spans="1:7" s="109" customFormat="1" ht="15" hidden="1" outlineLevel="1">
      <c r="A123" s="98" t="str">
        <f t="shared" si="30"/>
        <v>D.1.1.1.6.S.2.1.3.2</v>
      </c>
      <c r="B123" s="139" t="s">
        <v>1339</v>
      </c>
      <c r="C123" s="142" t="s">
        <v>690</v>
      </c>
      <c r="D123" s="143" t="s">
        <v>90</v>
      </c>
      <c r="E123" s="107">
        <v>1</v>
      </c>
      <c r="F123" s="108"/>
      <c r="G123" s="108">
        <f t="shared" si="34"/>
        <v>0</v>
      </c>
    </row>
    <row r="124" spans="1:7" s="109" customFormat="1" ht="25.5" hidden="1" outlineLevel="1">
      <c r="A124" s="98" t="str">
        <f t="shared" si="30"/>
        <v>D.1.1.1.6.S.2.1.4</v>
      </c>
      <c r="B124" s="139" t="s">
        <v>694</v>
      </c>
      <c r="C124" s="145" t="s">
        <v>2593</v>
      </c>
      <c r="D124" s="143"/>
      <c r="E124" s="107"/>
      <c r="F124" s="108"/>
      <c r="G124" s="108"/>
    </row>
    <row r="125" spans="1:7" s="109" customFormat="1" ht="15" hidden="1" outlineLevel="1">
      <c r="A125" s="98" t="str">
        <f t="shared" si="30"/>
        <v>D.1.1.1.6.S.2.1.4.1</v>
      </c>
      <c r="B125" s="139" t="s">
        <v>696</v>
      </c>
      <c r="C125" s="142" t="s">
        <v>110</v>
      </c>
      <c r="D125" s="143" t="s">
        <v>90</v>
      </c>
      <c r="E125" s="107">
        <v>1</v>
      </c>
      <c r="F125" s="108"/>
      <c r="G125" s="108">
        <f aca="true" t="shared" si="35" ref="G125">E125*F125</f>
        <v>0</v>
      </c>
    </row>
    <row r="126" spans="1:7" s="109" customFormat="1" ht="293.25" hidden="1" outlineLevel="1">
      <c r="A126" s="98" t="str">
        <f t="shared" si="30"/>
        <v>D.1.1.1.6.S.2.1.5</v>
      </c>
      <c r="B126" s="139" t="s">
        <v>871</v>
      </c>
      <c r="C126" s="145" t="s">
        <v>3028</v>
      </c>
      <c r="D126" s="143"/>
      <c r="E126" s="107"/>
      <c r="F126" s="108"/>
      <c r="G126" s="108"/>
    </row>
    <row r="127" spans="1:7" s="109" customFormat="1" ht="15" hidden="1" outlineLevel="1">
      <c r="A127" s="98" t="str">
        <f t="shared" si="30"/>
        <v>D.1.1.1.6.S.2.1.5.1</v>
      </c>
      <c r="B127" s="139" t="s">
        <v>873</v>
      </c>
      <c r="C127" s="142" t="s">
        <v>690</v>
      </c>
      <c r="D127" s="143" t="s">
        <v>90</v>
      </c>
      <c r="E127" s="107">
        <v>1</v>
      </c>
      <c r="F127" s="108"/>
      <c r="G127" s="108">
        <f aca="true" t="shared" si="36" ref="G127">E127*F127</f>
        <v>0</v>
      </c>
    </row>
    <row r="128" spans="1:7" s="109" customFormat="1" ht="89.25" hidden="1" outlineLevel="1">
      <c r="A128" s="98" t="str">
        <f t="shared" si="30"/>
        <v>D.1.1.1.6.S.3</v>
      </c>
      <c r="B128" s="139" t="s">
        <v>208</v>
      </c>
      <c r="C128" s="142" t="s">
        <v>2918</v>
      </c>
      <c r="D128" s="143"/>
      <c r="E128" s="107"/>
      <c r="F128" s="108"/>
      <c r="G128" s="108"/>
    </row>
    <row r="129" spans="1:7" s="109" customFormat="1" ht="15" hidden="1" outlineLevel="1">
      <c r="A129" s="98" t="str">
        <f t="shared" si="30"/>
        <v>D.1.1.1.6.S.3.1</v>
      </c>
      <c r="B129" s="139" t="s">
        <v>244</v>
      </c>
      <c r="C129" s="146" t="s">
        <v>105</v>
      </c>
      <c r="D129" s="143"/>
      <c r="E129" s="107"/>
      <c r="F129" s="108"/>
      <c r="G129" s="108"/>
    </row>
    <row r="130" spans="1:7" s="109" customFormat="1" ht="15" hidden="1" outlineLevel="1">
      <c r="A130" s="98" t="str">
        <f t="shared" si="30"/>
        <v>D.1.1.1.6.S.3.1.1</v>
      </c>
      <c r="B130" s="139" t="s">
        <v>322</v>
      </c>
      <c r="C130" s="145" t="s">
        <v>3339</v>
      </c>
      <c r="D130" s="143"/>
      <c r="E130" s="107"/>
      <c r="F130" s="108"/>
      <c r="G130" s="108"/>
    </row>
    <row r="131" spans="1:7" s="109" customFormat="1" ht="15" hidden="1" outlineLevel="1">
      <c r="A131" s="98" t="str">
        <f t="shared" si="30"/>
        <v>D.1.1.1.6.S.3.1.1.1</v>
      </c>
      <c r="B131" s="139" t="s">
        <v>323</v>
      </c>
      <c r="C131" s="142" t="s">
        <v>2322</v>
      </c>
      <c r="D131" s="143" t="s">
        <v>90</v>
      </c>
      <c r="E131" s="107">
        <v>1</v>
      </c>
      <c r="F131" s="108"/>
      <c r="G131" s="108">
        <f aca="true" t="shared" si="37" ref="G131">E131*F131</f>
        <v>0</v>
      </c>
    </row>
    <row r="132" spans="1:7" s="109" customFormat="1" ht="51" hidden="1" outlineLevel="1">
      <c r="A132" s="98" t="str">
        <f t="shared" si="30"/>
        <v>D.1.1.1.6.S.4</v>
      </c>
      <c r="B132" s="139" t="s">
        <v>209</v>
      </c>
      <c r="C132" s="142" t="s">
        <v>2941</v>
      </c>
      <c r="D132" s="142"/>
      <c r="E132" s="107"/>
      <c r="F132" s="108"/>
      <c r="G132" s="108"/>
    </row>
    <row r="133" spans="1:7" s="109" customFormat="1" ht="15" hidden="1" outlineLevel="1">
      <c r="A133" s="98" t="str">
        <f t="shared" si="30"/>
        <v>D.1.1.1.6.S.4.1</v>
      </c>
      <c r="B133" s="139" t="s">
        <v>240</v>
      </c>
      <c r="C133" s="146" t="s">
        <v>105</v>
      </c>
      <c r="D133" s="143"/>
      <c r="E133" s="107"/>
      <c r="F133" s="108"/>
      <c r="G133" s="108"/>
    </row>
    <row r="134" spans="1:7" s="109" customFormat="1" ht="15" hidden="1" outlineLevel="1">
      <c r="A134" s="98" t="str">
        <f t="shared" si="30"/>
        <v>D.1.1.1.6.S.4.1.1</v>
      </c>
      <c r="B134" s="139" t="s">
        <v>241</v>
      </c>
      <c r="C134" s="142" t="s">
        <v>2594</v>
      </c>
      <c r="D134" s="143" t="s">
        <v>90</v>
      </c>
      <c r="E134" s="107">
        <v>16</v>
      </c>
      <c r="F134" s="108"/>
      <c r="G134" s="108">
        <f aca="true" t="shared" si="38" ref="G134:G143">E134*F134</f>
        <v>0</v>
      </c>
    </row>
    <row r="135" spans="1:7" s="109" customFormat="1" ht="15" hidden="1" outlineLevel="1">
      <c r="A135" s="98" t="str">
        <f t="shared" si="30"/>
        <v>D.1.1.1.6.S.4.1.2</v>
      </c>
      <c r="B135" s="139" t="s">
        <v>242</v>
      </c>
      <c r="C135" s="142" t="s">
        <v>2595</v>
      </c>
      <c r="D135" s="143" t="s">
        <v>90</v>
      </c>
      <c r="E135" s="107">
        <v>2</v>
      </c>
      <c r="F135" s="108"/>
      <c r="G135" s="108">
        <f t="shared" si="38"/>
        <v>0</v>
      </c>
    </row>
    <row r="136" spans="1:7" s="109" customFormat="1" ht="15" hidden="1" outlineLevel="1">
      <c r="A136" s="98" t="str">
        <f t="shared" si="30"/>
        <v>D.1.1.1.6.S.4.1.1</v>
      </c>
      <c r="B136" s="139" t="s">
        <v>241</v>
      </c>
      <c r="C136" s="142" t="s">
        <v>2388</v>
      </c>
      <c r="D136" s="143" t="s">
        <v>90</v>
      </c>
      <c r="E136" s="107">
        <v>1</v>
      </c>
      <c r="F136" s="108"/>
      <c r="G136" s="108">
        <f t="shared" si="38"/>
        <v>0</v>
      </c>
    </row>
    <row r="137" spans="1:7" s="109" customFormat="1" ht="15" hidden="1" outlineLevel="1">
      <c r="A137" s="98" t="str">
        <f t="shared" si="30"/>
        <v>D.1.1.1.6.S.4.1.2</v>
      </c>
      <c r="B137" s="139" t="s">
        <v>242</v>
      </c>
      <c r="C137" s="142" t="s">
        <v>3340</v>
      </c>
      <c r="D137" s="143" t="s">
        <v>22</v>
      </c>
      <c r="E137" s="107">
        <v>6</v>
      </c>
      <c r="F137" s="108"/>
      <c r="G137" s="108">
        <f t="shared" si="38"/>
        <v>0</v>
      </c>
    </row>
    <row r="138" spans="1:7" s="109" customFormat="1" ht="15" hidden="1" outlineLevel="1">
      <c r="A138" s="98" t="str">
        <f t="shared" si="30"/>
        <v>D.1.1.1.6.S.4.1.1</v>
      </c>
      <c r="B138" s="139" t="s">
        <v>241</v>
      </c>
      <c r="C138" s="142" t="s">
        <v>3341</v>
      </c>
      <c r="D138" s="143" t="s">
        <v>22</v>
      </c>
      <c r="E138" s="107">
        <v>1</v>
      </c>
      <c r="F138" s="108"/>
      <c r="G138" s="108">
        <f t="shared" si="38"/>
        <v>0</v>
      </c>
    </row>
    <row r="139" spans="1:7" s="109" customFormat="1" ht="15" hidden="1" outlineLevel="1">
      <c r="A139" s="98" t="str">
        <f t="shared" si="30"/>
        <v>D.1.1.1.6.S.4.1.2</v>
      </c>
      <c r="B139" s="139" t="s">
        <v>242</v>
      </c>
      <c r="C139" s="248" t="s">
        <v>3342</v>
      </c>
      <c r="D139" s="233" t="s">
        <v>90</v>
      </c>
      <c r="E139" s="107">
        <v>3</v>
      </c>
      <c r="F139" s="108"/>
      <c r="G139" s="108">
        <f t="shared" si="38"/>
        <v>0</v>
      </c>
    </row>
    <row r="140" spans="1:7" s="109" customFormat="1" ht="15" hidden="1" outlineLevel="1">
      <c r="A140" s="98" t="str">
        <f t="shared" si="30"/>
        <v>D.1.1.1.6.S.4.1.1</v>
      </c>
      <c r="B140" s="139" t="s">
        <v>241</v>
      </c>
      <c r="C140" s="248" t="s">
        <v>3343</v>
      </c>
      <c r="D140" s="233" t="s">
        <v>90</v>
      </c>
      <c r="E140" s="107">
        <v>1</v>
      </c>
      <c r="F140" s="108"/>
      <c r="G140" s="108">
        <f t="shared" si="38"/>
        <v>0</v>
      </c>
    </row>
    <row r="141" spans="1:7" s="109" customFormat="1" ht="15" hidden="1" outlineLevel="1">
      <c r="A141" s="98" t="str">
        <f t="shared" si="30"/>
        <v>D.1.1.1.6.S.4.1.2</v>
      </c>
      <c r="B141" s="139" t="s">
        <v>242</v>
      </c>
      <c r="C141" s="248" t="s">
        <v>3351</v>
      </c>
      <c r="D141" s="233" t="s">
        <v>90</v>
      </c>
      <c r="E141" s="107">
        <v>1</v>
      </c>
      <c r="F141" s="108"/>
      <c r="G141" s="108">
        <f t="shared" si="38"/>
        <v>0</v>
      </c>
    </row>
    <row r="142" spans="1:7" s="109" customFormat="1" ht="15" hidden="1" outlineLevel="1">
      <c r="A142" s="98" t="str">
        <f t="shared" si="30"/>
        <v>D.1.1.1.6.S.4.1.1</v>
      </c>
      <c r="B142" s="139" t="s">
        <v>241</v>
      </c>
      <c r="C142" s="248" t="s">
        <v>3344</v>
      </c>
      <c r="D142" s="233" t="s">
        <v>90</v>
      </c>
      <c r="E142" s="107">
        <v>2</v>
      </c>
      <c r="F142" s="108"/>
      <c r="G142" s="108">
        <f t="shared" si="38"/>
        <v>0</v>
      </c>
    </row>
    <row r="143" spans="1:7" s="109" customFormat="1" ht="15" hidden="1" outlineLevel="1">
      <c r="A143" s="98" t="str">
        <f t="shared" si="30"/>
        <v>D.1.1.1.6.S.4.1.2</v>
      </c>
      <c r="B143" s="139" t="s">
        <v>242</v>
      </c>
      <c r="C143" s="248" t="s">
        <v>3354</v>
      </c>
      <c r="D143" s="233" t="s">
        <v>90</v>
      </c>
      <c r="E143" s="107">
        <v>1</v>
      </c>
      <c r="F143" s="108"/>
      <c r="G143" s="108">
        <f t="shared" si="38"/>
        <v>0</v>
      </c>
    </row>
    <row r="144" spans="1:7" s="109" customFormat="1" ht="153" hidden="1" outlineLevel="1">
      <c r="A144" s="98" t="str">
        <f t="shared" si="30"/>
        <v>D.1.1.1.6.S.5</v>
      </c>
      <c r="B144" s="139" t="s">
        <v>213</v>
      </c>
      <c r="C144" s="142" t="s">
        <v>3189</v>
      </c>
      <c r="D144" s="143"/>
      <c r="E144" s="107"/>
      <c r="F144" s="108"/>
      <c r="G144" s="108"/>
    </row>
    <row r="145" spans="1:7" s="109" customFormat="1" ht="15" hidden="1" outlineLevel="1">
      <c r="A145" s="98" t="str">
        <f t="shared" si="30"/>
        <v>D.1.1.1.6.S.5.1</v>
      </c>
      <c r="B145" s="139" t="s">
        <v>315</v>
      </c>
      <c r="C145" s="142" t="s">
        <v>3188</v>
      </c>
      <c r="D145" s="143" t="s">
        <v>90</v>
      </c>
      <c r="E145" s="107">
        <v>3</v>
      </c>
      <c r="F145" s="108"/>
      <c r="G145" s="108">
        <f aca="true" t="shared" si="39" ref="G145:G146">E145*F145</f>
        <v>0</v>
      </c>
    </row>
    <row r="146" spans="1:7" s="109" customFormat="1" ht="63.75" hidden="1" outlineLevel="1">
      <c r="A146" s="98" t="str">
        <f t="shared" si="30"/>
        <v>D.1.1.1.6.S.6</v>
      </c>
      <c r="B146" s="139" t="s">
        <v>214</v>
      </c>
      <c r="C146" s="142" t="s">
        <v>2942</v>
      </c>
      <c r="D146" s="233" t="s">
        <v>22</v>
      </c>
      <c r="E146" s="107">
        <v>20</v>
      </c>
      <c r="F146" s="108"/>
      <c r="G146" s="108">
        <f t="shared" si="39"/>
        <v>0</v>
      </c>
    </row>
    <row r="147" spans="1:7" s="109" customFormat="1" ht="51" hidden="1" outlineLevel="1">
      <c r="A147" s="98" t="str">
        <f t="shared" si="30"/>
        <v>D.1.1.1.6.S.7</v>
      </c>
      <c r="B147" s="139" t="s">
        <v>215</v>
      </c>
      <c r="C147" s="142" t="s">
        <v>3190</v>
      </c>
      <c r="D147" s="233"/>
      <c r="E147" s="107"/>
      <c r="F147" s="108"/>
      <c r="G147" s="108"/>
    </row>
    <row r="148" spans="1:7" s="109" customFormat="1" ht="15" hidden="1" outlineLevel="1">
      <c r="A148" s="98" t="str">
        <f t="shared" si="30"/>
        <v>D.1.1.1.6.S.7.1</v>
      </c>
      <c r="B148" s="139" t="s">
        <v>364</v>
      </c>
      <c r="C148" s="142" t="s">
        <v>2598</v>
      </c>
      <c r="D148" s="233" t="s">
        <v>90</v>
      </c>
      <c r="E148" s="107">
        <v>1</v>
      </c>
      <c r="F148" s="108"/>
      <c r="G148" s="108">
        <f aca="true" t="shared" si="40" ref="G148:G157">E148*F148</f>
        <v>0</v>
      </c>
    </row>
    <row r="149" spans="1:7" s="109" customFormat="1" ht="25.5" hidden="1" outlineLevel="1">
      <c r="A149" s="98" t="str">
        <f t="shared" si="30"/>
        <v>D.1.1.1.6.S.7.2</v>
      </c>
      <c r="B149" s="139" t="s">
        <v>365</v>
      </c>
      <c r="C149" s="142" t="s">
        <v>2599</v>
      </c>
      <c r="D149" s="233" t="s">
        <v>90</v>
      </c>
      <c r="E149" s="107">
        <v>1</v>
      </c>
      <c r="F149" s="108"/>
      <c r="G149" s="108">
        <f t="shared" si="40"/>
        <v>0</v>
      </c>
    </row>
    <row r="150" spans="1:7" s="109" customFormat="1" ht="25.5" hidden="1" outlineLevel="1">
      <c r="A150" s="98" t="str">
        <f t="shared" si="30"/>
        <v>D.1.1.1.6.S.7.3</v>
      </c>
      <c r="B150" s="139" t="s">
        <v>1369</v>
      </c>
      <c r="C150" s="249" t="s">
        <v>2600</v>
      </c>
      <c r="D150" s="233" t="s">
        <v>90</v>
      </c>
      <c r="E150" s="107">
        <v>1</v>
      </c>
      <c r="F150" s="108"/>
      <c r="G150" s="108">
        <f t="shared" si="40"/>
        <v>0</v>
      </c>
    </row>
    <row r="151" spans="1:7" s="109" customFormat="1" ht="15" hidden="1" outlineLevel="1">
      <c r="A151" s="98" t="str">
        <f t="shared" si="30"/>
        <v>D.1.1.1.6.S.7.4</v>
      </c>
      <c r="B151" s="139" t="s">
        <v>1371</v>
      </c>
      <c r="C151" s="249" t="s">
        <v>2601</v>
      </c>
      <c r="D151" s="233" t="s">
        <v>90</v>
      </c>
      <c r="E151" s="107">
        <v>1</v>
      </c>
      <c r="F151" s="108"/>
      <c r="G151" s="108">
        <f t="shared" si="40"/>
        <v>0</v>
      </c>
    </row>
    <row r="152" spans="1:7" s="109" customFormat="1" ht="51" hidden="1" outlineLevel="1">
      <c r="A152" s="98" t="str">
        <f t="shared" si="30"/>
        <v>D.1.1.1.6.S.8</v>
      </c>
      <c r="B152" s="139" t="s">
        <v>216</v>
      </c>
      <c r="C152" s="142" t="s">
        <v>3190</v>
      </c>
      <c r="D152" s="233"/>
      <c r="E152" s="107"/>
      <c r="F152" s="108"/>
      <c r="G152" s="108"/>
    </row>
    <row r="153" spans="1:7" s="109" customFormat="1" ht="15" hidden="1" outlineLevel="1">
      <c r="A153" s="98" t="str">
        <f t="shared" si="30"/>
        <v>D.1.1.1.6.S.8.1</v>
      </c>
      <c r="B153" s="139" t="s">
        <v>250</v>
      </c>
      <c r="C153" s="142" t="s">
        <v>2602</v>
      </c>
      <c r="D153" s="233" t="s">
        <v>90</v>
      </c>
      <c r="E153" s="107">
        <v>1</v>
      </c>
      <c r="F153" s="108"/>
      <c r="G153" s="108">
        <f t="shared" si="40"/>
        <v>0</v>
      </c>
    </row>
    <row r="154" spans="1:7" s="109" customFormat="1" ht="15" hidden="1" outlineLevel="1">
      <c r="A154" s="98" t="str">
        <f t="shared" si="30"/>
        <v>D.1.1.1.6.S.8.2</v>
      </c>
      <c r="B154" s="139" t="s">
        <v>251</v>
      </c>
      <c r="C154" s="142" t="s">
        <v>2603</v>
      </c>
      <c r="D154" s="233" t="s">
        <v>90</v>
      </c>
      <c r="E154" s="107">
        <v>1</v>
      </c>
      <c r="F154" s="108"/>
      <c r="G154" s="108">
        <f t="shared" si="40"/>
        <v>0</v>
      </c>
    </row>
    <row r="155" spans="1:7" s="109" customFormat="1" ht="15" hidden="1" outlineLevel="1">
      <c r="A155" s="98" t="str">
        <f t="shared" si="30"/>
        <v>D.1.1.1.6.S.8.3</v>
      </c>
      <c r="B155" s="139" t="s">
        <v>252</v>
      </c>
      <c r="C155" s="249" t="s">
        <v>2604</v>
      </c>
      <c r="D155" s="233" t="s">
        <v>90</v>
      </c>
      <c r="E155" s="107">
        <v>1</v>
      </c>
      <c r="F155" s="108"/>
      <c r="G155" s="108">
        <f t="shared" si="40"/>
        <v>0</v>
      </c>
    </row>
    <row r="156" spans="1:7" s="109" customFormat="1" ht="15" hidden="1" outlineLevel="1">
      <c r="A156" s="98" t="str">
        <f t="shared" si="30"/>
        <v>D.1.1.1.6.S.8.4</v>
      </c>
      <c r="B156" s="139" t="s">
        <v>375</v>
      </c>
      <c r="C156" s="249" t="s">
        <v>2605</v>
      </c>
      <c r="D156" s="233" t="s">
        <v>90</v>
      </c>
      <c r="E156" s="107">
        <v>1</v>
      </c>
      <c r="F156" s="108"/>
      <c r="G156" s="108">
        <f t="shared" si="40"/>
        <v>0</v>
      </c>
    </row>
    <row r="157" spans="1:7" s="109" customFormat="1" ht="114.75" hidden="1" outlineLevel="1">
      <c r="A157" s="98" t="str">
        <f t="shared" si="30"/>
        <v>D.1.1.1.6.S.9</v>
      </c>
      <c r="B157" s="139" t="s">
        <v>217</v>
      </c>
      <c r="C157" s="112" t="s">
        <v>2857</v>
      </c>
      <c r="D157" s="119" t="s">
        <v>91</v>
      </c>
      <c r="E157" s="107">
        <v>1</v>
      </c>
      <c r="F157" s="108"/>
      <c r="G157" s="108">
        <f t="shared" si="40"/>
        <v>0</v>
      </c>
    </row>
    <row r="158" spans="1:7" s="97" customFormat="1" ht="15" collapsed="1">
      <c r="A158" s="90" t="str">
        <f aca="true" t="shared" si="41" ref="A158">B158</f>
        <v>D.1.1.1.7</v>
      </c>
      <c r="B158" s="91" t="s">
        <v>2606</v>
      </c>
      <c r="C158" s="165" t="s">
        <v>117</v>
      </c>
      <c r="D158" s="166"/>
      <c r="E158" s="94"/>
      <c r="F158" s="95"/>
      <c r="G158" s="96"/>
    </row>
    <row r="159" spans="1:7" s="109" customFormat="1" ht="102" hidden="1" outlineLevel="1">
      <c r="A159" s="98" t="str">
        <f aca="true" t="shared" si="42" ref="A159:A179">""&amp;$B$158&amp;"."&amp;B159&amp;""</f>
        <v>D.1.1.1.7.S.1</v>
      </c>
      <c r="B159" s="139" t="s">
        <v>206</v>
      </c>
      <c r="C159" s="200" t="s">
        <v>3214</v>
      </c>
      <c r="D159" s="113"/>
      <c r="E159" s="107"/>
      <c r="F159" s="108"/>
      <c r="G159" s="108"/>
    </row>
    <row r="160" spans="1:7" s="109" customFormat="1" ht="127.5" hidden="1" outlineLevel="1">
      <c r="A160" s="98" t="str">
        <f t="shared" si="42"/>
        <v>D.1.1.1.7.S.1.1</v>
      </c>
      <c r="B160" s="139" t="s">
        <v>226</v>
      </c>
      <c r="C160" s="112" t="s">
        <v>3456</v>
      </c>
      <c r="D160" s="119" t="s">
        <v>91</v>
      </c>
      <c r="E160" s="107">
        <v>2</v>
      </c>
      <c r="F160" s="108"/>
      <c r="G160" s="108">
        <f aca="true" t="shared" si="43" ref="G160:G179">E160*F160</f>
        <v>0</v>
      </c>
    </row>
    <row r="161" spans="1:7" s="109" customFormat="1" ht="63.75" hidden="1" outlineLevel="1">
      <c r="A161" s="98" t="str">
        <f t="shared" si="42"/>
        <v>D.1.1.1.7.S.2</v>
      </c>
      <c r="B161" s="139" t="s">
        <v>207</v>
      </c>
      <c r="C161" s="142" t="s">
        <v>3204</v>
      </c>
      <c r="D161" s="143"/>
      <c r="E161" s="107"/>
      <c r="F161" s="108"/>
      <c r="G161" s="108"/>
    </row>
    <row r="162" spans="1:7" s="109" customFormat="1" ht="15" hidden="1" outlineLevel="1">
      <c r="A162" s="98" t="str">
        <f t="shared" si="42"/>
        <v>D.1.1.1.7.S.2.1</v>
      </c>
      <c r="B162" s="139" t="s">
        <v>228</v>
      </c>
      <c r="C162" s="112" t="s">
        <v>368</v>
      </c>
      <c r="D162" s="113" t="s">
        <v>90</v>
      </c>
      <c r="E162" s="107">
        <v>2</v>
      </c>
      <c r="F162" s="108"/>
      <c r="G162" s="108">
        <f aca="true" t="shared" si="44" ref="G162">E162*F162</f>
        <v>0</v>
      </c>
    </row>
    <row r="163" spans="1:7" s="109" customFormat="1" ht="63.75" hidden="1" outlineLevel="1">
      <c r="A163" s="98" t="str">
        <f t="shared" si="42"/>
        <v>D.1.1.1.7.S.3</v>
      </c>
      <c r="B163" s="139" t="s">
        <v>208</v>
      </c>
      <c r="C163" s="168" t="s">
        <v>383</v>
      </c>
      <c r="D163" s="143"/>
      <c r="E163" s="107"/>
      <c r="F163" s="108"/>
      <c r="G163" s="108"/>
    </row>
    <row r="164" spans="1:7" s="109" customFormat="1" ht="15" hidden="1" outlineLevel="1">
      <c r="A164" s="98" t="str">
        <f t="shared" si="42"/>
        <v>D.1.1.1.7.S.3.1</v>
      </c>
      <c r="B164" s="139" t="s">
        <v>244</v>
      </c>
      <c r="C164" s="112" t="s">
        <v>369</v>
      </c>
      <c r="D164" s="113" t="s">
        <v>90</v>
      </c>
      <c r="E164" s="107">
        <v>10</v>
      </c>
      <c r="F164" s="108"/>
      <c r="G164" s="108">
        <f aca="true" t="shared" si="45" ref="G164:G165">E164*F164</f>
        <v>0</v>
      </c>
    </row>
    <row r="165" spans="1:7" s="109" customFormat="1" ht="15" hidden="1" outlineLevel="1">
      <c r="A165" s="98" t="str">
        <f t="shared" si="42"/>
        <v>D.1.1.1.7.S.3.2</v>
      </c>
      <c r="B165" s="139" t="s">
        <v>245</v>
      </c>
      <c r="C165" s="112" t="s">
        <v>368</v>
      </c>
      <c r="D165" s="113" t="s">
        <v>90</v>
      </c>
      <c r="E165" s="107">
        <v>3</v>
      </c>
      <c r="F165" s="108"/>
      <c r="G165" s="108">
        <f t="shared" si="45"/>
        <v>0</v>
      </c>
    </row>
    <row r="166" spans="1:7" s="109" customFormat="1" ht="76.5" hidden="1" outlineLevel="1">
      <c r="A166" s="98" t="str">
        <f t="shared" si="42"/>
        <v>D.1.1.1.7.S.4</v>
      </c>
      <c r="B166" s="139" t="s">
        <v>209</v>
      </c>
      <c r="C166" s="142" t="s">
        <v>2607</v>
      </c>
      <c r="D166" s="143"/>
      <c r="E166" s="107"/>
      <c r="F166" s="108"/>
      <c r="G166" s="108"/>
    </row>
    <row r="167" spans="1:7" s="109" customFormat="1" ht="15" hidden="1" outlineLevel="1">
      <c r="A167" s="98" t="str">
        <f t="shared" si="42"/>
        <v>D.1.1.1.7.S.4.1</v>
      </c>
      <c r="B167" s="139" t="s">
        <v>240</v>
      </c>
      <c r="C167" s="146" t="s">
        <v>105</v>
      </c>
      <c r="D167" s="143"/>
      <c r="E167" s="107"/>
      <c r="F167" s="108"/>
      <c r="G167" s="108"/>
    </row>
    <row r="168" spans="1:7" s="109" customFormat="1" ht="15" hidden="1" outlineLevel="1">
      <c r="A168" s="98" t="str">
        <f t="shared" si="42"/>
        <v>D.1.1.1.7.S.4.1.1</v>
      </c>
      <c r="B168" s="139" t="s">
        <v>241</v>
      </c>
      <c r="C168" s="142" t="s">
        <v>2594</v>
      </c>
      <c r="D168" s="143" t="s">
        <v>90</v>
      </c>
      <c r="E168" s="107">
        <v>16</v>
      </c>
      <c r="F168" s="108"/>
      <c r="G168" s="108">
        <f aca="true" t="shared" si="46" ref="G168:G177">E168*F168</f>
        <v>0</v>
      </c>
    </row>
    <row r="169" spans="1:7" s="109" customFormat="1" ht="15" hidden="1" outlineLevel="1">
      <c r="A169" s="98" t="str">
        <f t="shared" si="42"/>
        <v>D.1.1.1.7.S.4.1.2</v>
      </c>
      <c r="B169" s="139" t="s">
        <v>242</v>
      </c>
      <c r="C169" s="142" t="s">
        <v>2595</v>
      </c>
      <c r="D169" s="143" t="s">
        <v>90</v>
      </c>
      <c r="E169" s="107">
        <v>2</v>
      </c>
      <c r="F169" s="108"/>
      <c r="G169" s="108">
        <f t="shared" si="46"/>
        <v>0</v>
      </c>
    </row>
    <row r="170" spans="1:7" s="109" customFormat="1" ht="15" hidden="1" outlineLevel="1">
      <c r="A170" s="98" t="str">
        <f t="shared" si="42"/>
        <v>D.1.1.1.7.S.4.1.3</v>
      </c>
      <c r="B170" s="139" t="s">
        <v>356</v>
      </c>
      <c r="C170" s="142" t="s">
        <v>2388</v>
      </c>
      <c r="D170" s="143" t="s">
        <v>90</v>
      </c>
      <c r="E170" s="107">
        <v>1</v>
      </c>
      <c r="F170" s="108"/>
      <c r="G170" s="108">
        <f t="shared" si="46"/>
        <v>0</v>
      </c>
    </row>
    <row r="171" spans="1:7" s="109" customFormat="1" ht="15" hidden="1" outlineLevel="1">
      <c r="A171" s="98" t="str">
        <f t="shared" si="42"/>
        <v>D.1.1.1.7.S.4.1.4</v>
      </c>
      <c r="B171" s="139" t="s">
        <v>357</v>
      </c>
      <c r="C171" s="142" t="s">
        <v>3340</v>
      </c>
      <c r="D171" s="143" t="s">
        <v>22</v>
      </c>
      <c r="E171" s="107">
        <v>6</v>
      </c>
      <c r="F171" s="108"/>
      <c r="G171" s="108">
        <f t="shared" si="46"/>
        <v>0</v>
      </c>
    </row>
    <row r="172" spans="1:7" s="109" customFormat="1" ht="15" hidden="1" outlineLevel="1">
      <c r="A172" s="98" t="str">
        <f t="shared" si="42"/>
        <v>D.1.1.1.7.S.4.1.5</v>
      </c>
      <c r="B172" s="139" t="s">
        <v>358</v>
      </c>
      <c r="C172" s="142" t="s">
        <v>3341</v>
      </c>
      <c r="D172" s="143" t="s">
        <v>22</v>
      </c>
      <c r="E172" s="107">
        <v>1</v>
      </c>
      <c r="F172" s="108"/>
      <c r="G172" s="108">
        <f t="shared" si="46"/>
        <v>0</v>
      </c>
    </row>
    <row r="173" spans="1:7" s="109" customFormat="1" ht="15" hidden="1" outlineLevel="1">
      <c r="A173" s="98" t="str">
        <f t="shared" si="42"/>
        <v>D.1.1.1.7.S.4.1.6</v>
      </c>
      <c r="B173" s="139" t="s">
        <v>359</v>
      </c>
      <c r="C173" s="248" t="s">
        <v>3342</v>
      </c>
      <c r="D173" s="233" t="s">
        <v>90</v>
      </c>
      <c r="E173" s="107">
        <v>3</v>
      </c>
      <c r="F173" s="108"/>
      <c r="G173" s="108">
        <f t="shared" si="46"/>
        <v>0</v>
      </c>
    </row>
    <row r="174" spans="1:7" s="109" customFormat="1" ht="15" hidden="1" outlineLevel="1">
      <c r="A174" s="98" t="str">
        <f t="shared" si="42"/>
        <v>D.1.1.1.7.S.4.1.7</v>
      </c>
      <c r="B174" s="139" t="s">
        <v>780</v>
      </c>
      <c r="C174" s="248" t="s">
        <v>3343</v>
      </c>
      <c r="D174" s="233" t="s">
        <v>90</v>
      </c>
      <c r="E174" s="107">
        <v>1</v>
      </c>
      <c r="F174" s="108"/>
      <c r="G174" s="108">
        <f t="shared" si="46"/>
        <v>0</v>
      </c>
    </row>
    <row r="175" spans="1:7" s="109" customFormat="1" ht="15" hidden="1" outlineLevel="1">
      <c r="A175" s="98" t="str">
        <f t="shared" si="42"/>
        <v>D.1.1.1.7.S.4.1.8</v>
      </c>
      <c r="B175" s="139" t="s">
        <v>1007</v>
      </c>
      <c r="C175" s="248" t="s">
        <v>3351</v>
      </c>
      <c r="D175" s="233" t="s">
        <v>90</v>
      </c>
      <c r="E175" s="107">
        <v>1</v>
      </c>
      <c r="F175" s="108"/>
      <c r="G175" s="108">
        <f t="shared" si="46"/>
        <v>0</v>
      </c>
    </row>
    <row r="176" spans="1:7" s="109" customFormat="1" ht="15" hidden="1" outlineLevel="1">
      <c r="A176" s="98" t="str">
        <f t="shared" si="42"/>
        <v>D.1.1.1.7.S.4.1.9</v>
      </c>
      <c r="B176" s="139" t="s">
        <v>1233</v>
      </c>
      <c r="C176" s="248" t="s">
        <v>3344</v>
      </c>
      <c r="D176" s="233" t="s">
        <v>90</v>
      </c>
      <c r="E176" s="107">
        <v>2</v>
      </c>
      <c r="F176" s="108"/>
      <c r="G176" s="108">
        <f t="shared" si="46"/>
        <v>0</v>
      </c>
    </row>
    <row r="177" spans="1:7" s="109" customFormat="1" ht="15" hidden="1" outlineLevel="1">
      <c r="A177" s="98" t="str">
        <f t="shared" si="42"/>
        <v>D.1.1.1.7.S.4.1.10</v>
      </c>
      <c r="B177" s="139" t="s">
        <v>1235</v>
      </c>
      <c r="C177" s="248" t="s">
        <v>3354</v>
      </c>
      <c r="D177" s="233" t="s">
        <v>90</v>
      </c>
      <c r="E177" s="107">
        <v>1</v>
      </c>
      <c r="F177" s="108"/>
      <c r="G177" s="108">
        <f t="shared" si="46"/>
        <v>0</v>
      </c>
    </row>
    <row r="178" spans="1:7" s="109" customFormat="1" ht="242.25" hidden="1" outlineLevel="1">
      <c r="A178" s="98" t="str">
        <f t="shared" si="42"/>
        <v>D.1.1.1.7.S.5</v>
      </c>
      <c r="B178" s="139" t="s">
        <v>213</v>
      </c>
      <c r="C178" s="112" t="s">
        <v>2608</v>
      </c>
      <c r="D178" s="119" t="s">
        <v>91</v>
      </c>
      <c r="E178" s="107">
        <v>1</v>
      </c>
      <c r="F178" s="108"/>
      <c r="G178" s="108">
        <f t="shared" si="43"/>
        <v>0</v>
      </c>
    </row>
    <row r="179" spans="1:7" s="109" customFormat="1" ht="178.5" hidden="1" outlineLevel="1">
      <c r="A179" s="98" t="str">
        <f t="shared" si="42"/>
        <v>D.1.1.1.7.S.6</v>
      </c>
      <c r="B179" s="139" t="s">
        <v>214</v>
      </c>
      <c r="C179" s="112" t="s">
        <v>2991</v>
      </c>
      <c r="D179" s="119" t="s">
        <v>91</v>
      </c>
      <c r="E179" s="107">
        <v>1</v>
      </c>
      <c r="F179" s="108"/>
      <c r="G179" s="108">
        <f t="shared" si="43"/>
        <v>0</v>
      </c>
    </row>
    <row r="180" spans="1:7" s="97" customFormat="1" ht="15" collapsed="1">
      <c r="A180" s="90" t="str">
        <f aca="true" t="shared" si="47" ref="A180">B180</f>
        <v>D.1.1.1.8</v>
      </c>
      <c r="B180" s="91" t="s">
        <v>2609</v>
      </c>
      <c r="C180" s="92" t="s">
        <v>21</v>
      </c>
      <c r="D180" s="93"/>
      <c r="E180" s="94"/>
      <c r="F180" s="95"/>
      <c r="G180" s="96"/>
    </row>
    <row r="181" spans="1:7" s="109" customFormat="1" ht="51" hidden="1" outlineLevel="1">
      <c r="A181" s="98" t="str">
        <f>""&amp;$B$180&amp;"."&amp;B181&amp;""</f>
        <v>D.1.1.1.8.S.1</v>
      </c>
      <c r="B181" s="139" t="s">
        <v>206</v>
      </c>
      <c r="C181" s="142" t="s">
        <v>2610</v>
      </c>
      <c r="D181" s="143" t="s">
        <v>91</v>
      </c>
      <c r="E181" s="107">
        <v>1</v>
      </c>
      <c r="F181" s="108"/>
      <c r="G181" s="108">
        <f aca="true" t="shared" si="48" ref="G181:G182">E181*F181</f>
        <v>0</v>
      </c>
    </row>
    <row r="182" spans="1:7" s="109" customFormat="1" ht="114.75" hidden="1" outlineLevel="1">
      <c r="A182" s="98" t="str">
        <f>""&amp;$B$180&amp;"."&amp;B182&amp;""</f>
        <v>D.1.1.1.8.S.2</v>
      </c>
      <c r="B182" s="139" t="s">
        <v>207</v>
      </c>
      <c r="C182" s="142" t="s">
        <v>3555</v>
      </c>
      <c r="D182" s="143" t="s">
        <v>90</v>
      </c>
      <c r="E182" s="107">
        <v>1</v>
      </c>
      <c r="F182" s="108"/>
      <c r="G182" s="108">
        <f t="shared" si="48"/>
        <v>0</v>
      </c>
    </row>
    <row r="183" spans="1:7" s="214" customFormat="1" ht="15" collapsed="1">
      <c r="A183" s="208"/>
      <c r="B183" s="209"/>
      <c r="C183" s="210"/>
      <c r="D183" s="211"/>
      <c r="E183" s="212"/>
      <c r="F183" s="213"/>
      <c r="G183"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66"/>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D.1.2</v>
      </c>
      <c r="B2" s="358" t="s">
        <v>509</v>
      </c>
      <c r="C2" s="365" t="s">
        <v>2767</v>
      </c>
      <c r="D2" s="359"/>
      <c r="E2" s="360"/>
      <c r="F2" s="361"/>
      <c r="G2" s="362">
        <f>SUM(G3:G165)</f>
        <v>0</v>
      </c>
    </row>
    <row r="3" spans="1:7" s="89" customFormat="1" ht="15" collapsed="1">
      <c r="A3" s="82" t="str">
        <f>B3</f>
        <v>D.1.2.1</v>
      </c>
      <c r="B3" s="83" t="s">
        <v>2112</v>
      </c>
      <c r="C3" s="84" t="s">
        <v>2766</v>
      </c>
      <c r="D3" s="85"/>
      <c r="E3" s="86"/>
      <c r="F3" s="87"/>
      <c r="G3" s="88"/>
    </row>
    <row r="4" spans="1:7" s="97" customFormat="1" ht="15">
      <c r="A4" s="90" t="str">
        <f>B4</f>
        <v>D.1.2.1.1</v>
      </c>
      <c r="B4" s="91" t="s">
        <v>2113</v>
      </c>
      <c r="C4" s="92" t="s">
        <v>1528</v>
      </c>
      <c r="D4" s="93"/>
      <c r="E4" s="94"/>
      <c r="F4" s="95"/>
      <c r="G4" s="96"/>
    </row>
    <row r="5" spans="1:7" s="109" customFormat="1" ht="38.25" hidden="1" outlineLevel="1">
      <c r="A5" s="227" t="str">
        <f>""&amp;$B$4&amp;"."&amp;B5&amp;""</f>
        <v>D.1.2.1.1.S.1</v>
      </c>
      <c r="B5" s="99" t="s">
        <v>206</v>
      </c>
      <c r="C5" s="122" t="s">
        <v>2114</v>
      </c>
      <c r="D5" s="123"/>
      <c r="E5" s="107"/>
      <c r="F5" s="108"/>
      <c r="G5" s="108"/>
    </row>
    <row r="6" spans="1:7" s="109" customFormat="1" ht="89.25" hidden="1" outlineLevel="1">
      <c r="A6" s="227" t="str">
        <f>""&amp;$B$4&amp;"."&amp;B6&amp;""</f>
        <v>D.1.2.1.1.S.1.1</v>
      </c>
      <c r="B6" s="99" t="s">
        <v>226</v>
      </c>
      <c r="C6" s="122" t="s">
        <v>2115</v>
      </c>
      <c r="D6" s="123" t="s">
        <v>90</v>
      </c>
      <c r="E6" s="107">
        <v>1</v>
      </c>
      <c r="F6" s="108"/>
      <c r="G6" s="108">
        <f aca="true" t="shared" si="0" ref="G6:G65">E6*F6</f>
        <v>0</v>
      </c>
    </row>
    <row r="7" spans="1:7" s="109" customFormat="1" ht="63.75" hidden="1" outlineLevel="1">
      <c r="A7" s="227" t="str">
        <f aca="true" t="shared" si="1" ref="A7:A70">""&amp;$B$4&amp;"."&amp;B7&amp;""</f>
        <v>D.1.2.1.1.S.1.2</v>
      </c>
      <c r="B7" s="99" t="s">
        <v>227</v>
      </c>
      <c r="C7" s="122" t="s">
        <v>2116</v>
      </c>
      <c r="D7" s="123" t="s">
        <v>90</v>
      </c>
      <c r="E7" s="107">
        <v>1</v>
      </c>
      <c r="F7" s="108"/>
      <c r="G7" s="108">
        <f t="shared" si="0"/>
        <v>0</v>
      </c>
    </row>
    <row r="8" spans="1:7" s="109" customFormat="1" ht="15" hidden="1" outlineLevel="1">
      <c r="A8" s="227" t="str">
        <f t="shared" si="1"/>
        <v>D.1.2.1.1.S.1.3</v>
      </c>
      <c r="B8" s="99" t="s">
        <v>265</v>
      </c>
      <c r="C8" s="122" t="s">
        <v>2036</v>
      </c>
      <c r="D8" s="123" t="s">
        <v>90</v>
      </c>
      <c r="E8" s="107">
        <v>1</v>
      </c>
      <c r="F8" s="108"/>
      <c r="G8" s="108">
        <f t="shared" si="0"/>
        <v>0</v>
      </c>
    </row>
    <row r="9" spans="1:7" s="109" customFormat="1" ht="15" hidden="1" outlineLevel="1">
      <c r="A9" s="227" t="str">
        <f t="shared" si="1"/>
        <v>D.1.2.1.1.S.1.4</v>
      </c>
      <c r="B9" s="99" t="s">
        <v>627</v>
      </c>
      <c r="C9" s="122" t="s">
        <v>1533</v>
      </c>
      <c r="D9" s="123" t="s">
        <v>90</v>
      </c>
      <c r="E9" s="107">
        <v>2</v>
      </c>
      <c r="F9" s="108"/>
      <c r="G9" s="108">
        <f t="shared" si="0"/>
        <v>0</v>
      </c>
    </row>
    <row r="10" spans="1:7" s="109" customFormat="1" ht="15" hidden="1" outlineLevel="1">
      <c r="A10" s="227" t="str">
        <f t="shared" si="1"/>
        <v>D.1.2.1.1.S.1.5</v>
      </c>
      <c r="B10" s="99" t="s">
        <v>630</v>
      </c>
      <c r="C10" s="122" t="s">
        <v>1892</v>
      </c>
      <c r="D10" s="123" t="s">
        <v>90</v>
      </c>
      <c r="E10" s="107">
        <v>1</v>
      </c>
      <c r="F10" s="108"/>
      <c r="G10" s="108">
        <f t="shared" si="0"/>
        <v>0</v>
      </c>
    </row>
    <row r="11" spans="1:7" s="109" customFormat="1" ht="15" hidden="1" outlineLevel="1">
      <c r="A11" s="227" t="str">
        <f t="shared" si="1"/>
        <v>D.1.2.1.1.S.1.6</v>
      </c>
      <c r="B11" s="99" t="s">
        <v>1535</v>
      </c>
      <c r="C11" s="122" t="s">
        <v>2037</v>
      </c>
      <c r="D11" s="123" t="s">
        <v>90</v>
      </c>
      <c r="E11" s="107">
        <v>1</v>
      </c>
      <c r="F11" s="108"/>
      <c r="G11" s="108">
        <f t="shared" si="0"/>
        <v>0</v>
      </c>
    </row>
    <row r="12" spans="1:7" s="109" customFormat="1" ht="25.5" hidden="1" outlineLevel="1">
      <c r="A12" s="227" t="str">
        <f t="shared" si="1"/>
        <v>D.1.2.1.1.S.1.7</v>
      </c>
      <c r="B12" s="99" t="s">
        <v>1537</v>
      </c>
      <c r="C12" s="122" t="s">
        <v>1830</v>
      </c>
      <c r="D12" s="123" t="s">
        <v>90</v>
      </c>
      <c r="E12" s="107">
        <v>1</v>
      </c>
      <c r="F12" s="108"/>
      <c r="G12" s="108">
        <f t="shared" si="0"/>
        <v>0</v>
      </c>
    </row>
    <row r="13" spans="1:7" s="109" customFormat="1" ht="25.5" hidden="1" outlineLevel="1">
      <c r="A13" s="227" t="str">
        <f t="shared" si="1"/>
        <v>D.1.2.1.1.S.1.8</v>
      </c>
      <c r="B13" s="99" t="s">
        <v>1539</v>
      </c>
      <c r="C13" s="122" t="s">
        <v>1536</v>
      </c>
      <c r="D13" s="123" t="s">
        <v>90</v>
      </c>
      <c r="E13" s="107">
        <v>2</v>
      </c>
      <c r="F13" s="108"/>
      <c r="G13" s="108">
        <f t="shared" si="0"/>
        <v>0</v>
      </c>
    </row>
    <row r="14" spans="1:7" s="109" customFormat="1" ht="25.5" hidden="1" outlineLevel="1">
      <c r="A14" s="227" t="str">
        <f t="shared" si="1"/>
        <v>D.1.2.1.1.S.1.9</v>
      </c>
      <c r="B14" s="99" t="s">
        <v>1541</v>
      </c>
      <c r="C14" s="122" t="s">
        <v>1538</v>
      </c>
      <c r="D14" s="123" t="s">
        <v>90</v>
      </c>
      <c r="E14" s="107">
        <v>2</v>
      </c>
      <c r="F14" s="108"/>
      <c r="G14" s="108">
        <f t="shared" si="0"/>
        <v>0</v>
      </c>
    </row>
    <row r="15" spans="1:7" s="109" customFormat="1" ht="25.5" hidden="1" outlineLevel="1">
      <c r="A15" s="227" t="str">
        <f t="shared" si="1"/>
        <v>D.1.2.1.1.S.1.10</v>
      </c>
      <c r="B15" s="99" t="s">
        <v>1543</v>
      </c>
      <c r="C15" s="122" t="s">
        <v>1540</v>
      </c>
      <c r="D15" s="123" t="s">
        <v>90</v>
      </c>
      <c r="E15" s="107">
        <v>1</v>
      </c>
      <c r="F15" s="108"/>
      <c r="G15" s="108">
        <f t="shared" si="0"/>
        <v>0</v>
      </c>
    </row>
    <row r="16" spans="1:7" s="109" customFormat="1" ht="25.5" hidden="1" outlineLevel="1">
      <c r="A16" s="227" t="str">
        <f t="shared" si="1"/>
        <v>D.1.2.1.1.S.1.11</v>
      </c>
      <c r="B16" s="99" t="s">
        <v>1545</v>
      </c>
      <c r="C16" s="122" t="s">
        <v>1542</v>
      </c>
      <c r="D16" s="123" t="s">
        <v>90</v>
      </c>
      <c r="E16" s="107">
        <v>1</v>
      </c>
      <c r="F16" s="108"/>
      <c r="G16" s="108">
        <f t="shared" si="0"/>
        <v>0</v>
      </c>
    </row>
    <row r="17" spans="1:7" s="109" customFormat="1" ht="15" hidden="1" outlineLevel="1">
      <c r="A17" s="227" t="str">
        <f t="shared" si="1"/>
        <v>D.1.2.1.1.S.1.12</v>
      </c>
      <c r="B17" s="99" t="s">
        <v>1547</v>
      </c>
      <c r="C17" s="122" t="s">
        <v>1741</v>
      </c>
      <c r="D17" s="123" t="s">
        <v>90</v>
      </c>
      <c r="E17" s="107">
        <v>4</v>
      </c>
      <c r="F17" s="108"/>
      <c r="G17" s="108">
        <f t="shared" si="0"/>
        <v>0</v>
      </c>
    </row>
    <row r="18" spans="1:7" s="109" customFormat="1" ht="15" hidden="1" outlineLevel="1">
      <c r="A18" s="227" t="str">
        <f t="shared" si="1"/>
        <v>D.1.2.1.1.S.1.13</v>
      </c>
      <c r="B18" s="99" t="s">
        <v>1549</v>
      </c>
      <c r="C18" s="122" t="s">
        <v>1546</v>
      </c>
      <c r="D18" s="123" t="s">
        <v>90</v>
      </c>
      <c r="E18" s="107">
        <v>14</v>
      </c>
      <c r="F18" s="108"/>
      <c r="G18" s="108">
        <f t="shared" si="0"/>
        <v>0</v>
      </c>
    </row>
    <row r="19" spans="1:7" s="109" customFormat="1" ht="15" hidden="1" outlineLevel="1">
      <c r="A19" s="227" t="str">
        <f t="shared" si="1"/>
        <v>D.1.2.1.1.S.1.14</v>
      </c>
      <c r="B19" s="99" t="s">
        <v>1551</v>
      </c>
      <c r="C19" s="122" t="s">
        <v>1548</v>
      </c>
      <c r="D19" s="123" t="s">
        <v>90</v>
      </c>
      <c r="E19" s="107">
        <v>2</v>
      </c>
      <c r="F19" s="108"/>
      <c r="G19" s="108">
        <f t="shared" si="0"/>
        <v>0</v>
      </c>
    </row>
    <row r="20" spans="1:7" s="109" customFormat="1" ht="15" hidden="1" outlineLevel="1">
      <c r="A20" s="227" t="str">
        <f t="shared" si="1"/>
        <v>D.1.2.1.1.S.1.15</v>
      </c>
      <c r="B20" s="99" t="s">
        <v>1553</v>
      </c>
      <c r="C20" s="122" t="s">
        <v>1550</v>
      </c>
      <c r="D20" s="123" t="s">
        <v>90</v>
      </c>
      <c r="E20" s="107">
        <v>1</v>
      </c>
      <c r="F20" s="108"/>
      <c r="G20" s="108">
        <f t="shared" si="0"/>
        <v>0</v>
      </c>
    </row>
    <row r="21" spans="1:7" s="109" customFormat="1" ht="15" hidden="1" outlineLevel="1">
      <c r="A21" s="227" t="str">
        <f t="shared" si="1"/>
        <v>D.1.2.1.1.S.1.16</v>
      </c>
      <c r="B21" s="99" t="s">
        <v>1555</v>
      </c>
      <c r="C21" s="122" t="s">
        <v>1552</v>
      </c>
      <c r="D21" s="123" t="s">
        <v>90</v>
      </c>
      <c r="E21" s="107">
        <v>4</v>
      </c>
      <c r="F21" s="108"/>
      <c r="G21" s="108">
        <f t="shared" si="0"/>
        <v>0</v>
      </c>
    </row>
    <row r="22" spans="1:7" s="109" customFormat="1" ht="15" hidden="1" outlineLevel="1">
      <c r="A22" s="227" t="str">
        <f t="shared" si="1"/>
        <v>D.1.2.1.1.S.1.17</v>
      </c>
      <c r="B22" s="99" t="s">
        <v>1557</v>
      </c>
      <c r="C22" s="122" t="s">
        <v>1554</v>
      </c>
      <c r="D22" s="123" t="s">
        <v>90</v>
      </c>
      <c r="E22" s="107">
        <v>12</v>
      </c>
      <c r="F22" s="108"/>
      <c r="G22" s="108">
        <f t="shared" si="0"/>
        <v>0</v>
      </c>
    </row>
    <row r="23" spans="1:7" s="109" customFormat="1" ht="15" hidden="1" outlineLevel="1">
      <c r="A23" s="227" t="str">
        <f t="shared" si="1"/>
        <v>D.1.2.1.1.S.1.18</v>
      </c>
      <c r="B23" s="99" t="s">
        <v>1559</v>
      </c>
      <c r="C23" s="122" t="s">
        <v>1556</v>
      </c>
      <c r="D23" s="123" t="s">
        <v>90</v>
      </c>
      <c r="E23" s="107">
        <v>6</v>
      </c>
      <c r="F23" s="108"/>
      <c r="G23" s="108">
        <f t="shared" si="0"/>
        <v>0</v>
      </c>
    </row>
    <row r="24" spans="1:7" s="109" customFormat="1" ht="15" hidden="1" outlineLevel="1">
      <c r="A24" s="227" t="str">
        <f t="shared" si="1"/>
        <v>D.1.2.1.1.S.1.19</v>
      </c>
      <c r="B24" s="99" t="s">
        <v>1561</v>
      </c>
      <c r="C24" s="122" t="s">
        <v>1991</v>
      </c>
      <c r="D24" s="123" t="s">
        <v>90</v>
      </c>
      <c r="E24" s="107">
        <v>1</v>
      </c>
      <c r="F24" s="108"/>
      <c r="G24" s="108">
        <f t="shared" si="0"/>
        <v>0</v>
      </c>
    </row>
    <row r="25" spans="1:7" s="109" customFormat="1" ht="15" hidden="1" outlineLevel="1">
      <c r="A25" s="227" t="str">
        <f t="shared" si="1"/>
        <v>D.1.2.1.1.S.1.20</v>
      </c>
      <c r="B25" s="99" t="s">
        <v>1563</v>
      </c>
      <c r="C25" s="122" t="s">
        <v>2038</v>
      </c>
      <c r="D25" s="123" t="s">
        <v>90</v>
      </c>
      <c r="E25" s="107">
        <v>1</v>
      </c>
      <c r="F25" s="108"/>
      <c r="G25" s="108">
        <f t="shared" si="0"/>
        <v>0</v>
      </c>
    </row>
    <row r="26" spans="1:7" s="109" customFormat="1" ht="15" hidden="1" outlineLevel="1">
      <c r="A26" s="227" t="str">
        <f t="shared" si="1"/>
        <v>D.1.2.1.1.S.1.21</v>
      </c>
      <c r="B26" s="99" t="s">
        <v>1565</v>
      </c>
      <c r="C26" s="122" t="s">
        <v>1558</v>
      </c>
      <c r="D26" s="123" t="s">
        <v>90</v>
      </c>
      <c r="E26" s="107">
        <v>1</v>
      </c>
      <c r="F26" s="108"/>
      <c r="G26" s="108">
        <f t="shared" si="0"/>
        <v>0</v>
      </c>
    </row>
    <row r="27" spans="1:7" s="109" customFormat="1" ht="15" hidden="1" outlineLevel="1">
      <c r="A27" s="227" t="str">
        <f t="shared" si="1"/>
        <v>D.1.2.1.1.S.1.22</v>
      </c>
      <c r="B27" s="99" t="s">
        <v>1567</v>
      </c>
      <c r="C27" s="228" t="s">
        <v>1778</v>
      </c>
      <c r="D27" s="123" t="s">
        <v>90</v>
      </c>
      <c r="E27" s="107">
        <v>4</v>
      </c>
      <c r="F27" s="108"/>
      <c r="G27" s="108">
        <f t="shared" si="0"/>
        <v>0</v>
      </c>
    </row>
    <row r="28" spans="1:7" s="109" customFormat="1" ht="15" hidden="1" outlineLevel="1">
      <c r="A28" s="227" t="str">
        <f t="shared" si="1"/>
        <v>D.1.2.1.1.S.1.23</v>
      </c>
      <c r="B28" s="99" t="s">
        <v>1569</v>
      </c>
      <c r="C28" s="122" t="s">
        <v>1894</v>
      </c>
      <c r="D28" s="123" t="s">
        <v>90</v>
      </c>
      <c r="E28" s="107">
        <v>1</v>
      </c>
      <c r="F28" s="108"/>
      <c r="G28" s="108">
        <f t="shared" si="0"/>
        <v>0</v>
      </c>
    </row>
    <row r="29" spans="1:7" s="109" customFormat="1" ht="15" hidden="1" outlineLevel="1">
      <c r="A29" s="227" t="str">
        <f t="shared" si="1"/>
        <v>D.1.2.1.1.S.1.24</v>
      </c>
      <c r="B29" s="99" t="s">
        <v>1571</v>
      </c>
      <c r="C29" s="122" t="s">
        <v>2039</v>
      </c>
      <c r="D29" s="123" t="s">
        <v>90</v>
      </c>
      <c r="E29" s="107">
        <v>1</v>
      </c>
      <c r="F29" s="108"/>
      <c r="G29" s="108">
        <f t="shared" si="0"/>
        <v>0</v>
      </c>
    </row>
    <row r="30" spans="1:7" s="109" customFormat="1" ht="15" hidden="1" outlineLevel="1">
      <c r="A30" s="227" t="str">
        <f t="shared" si="1"/>
        <v>D.1.2.1.1.S.1.25</v>
      </c>
      <c r="B30" s="99" t="s">
        <v>1573</v>
      </c>
      <c r="C30" s="122" t="s">
        <v>1896</v>
      </c>
      <c r="D30" s="123" t="s">
        <v>90</v>
      </c>
      <c r="E30" s="107">
        <v>5</v>
      </c>
      <c r="F30" s="108"/>
      <c r="G30" s="108">
        <f t="shared" si="0"/>
        <v>0</v>
      </c>
    </row>
    <row r="31" spans="1:7" s="109" customFormat="1" ht="15" hidden="1" outlineLevel="1">
      <c r="A31" s="227" t="str">
        <f t="shared" si="1"/>
        <v>D.1.2.1.1.S.1.26</v>
      </c>
      <c r="B31" s="99" t="s">
        <v>1575</v>
      </c>
      <c r="C31" s="122" t="s">
        <v>1562</v>
      </c>
      <c r="D31" s="123" t="s">
        <v>90</v>
      </c>
      <c r="E31" s="107">
        <v>4</v>
      </c>
      <c r="F31" s="108"/>
      <c r="G31" s="108">
        <f t="shared" si="0"/>
        <v>0</v>
      </c>
    </row>
    <row r="32" spans="1:7" s="109" customFormat="1" ht="15" hidden="1" outlineLevel="1">
      <c r="A32" s="227" t="str">
        <f t="shared" si="1"/>
        <v>D.1.2.1.1.S.1.27</v>
      </c>
      <c r="B32" s="99" t="s">
        <v>1577</v>
      </c>
      <c r="C32" s="122" t="s">
        <v>1897</v>
      </c>
      <c r="D32" s="123" t="s">
        <v>90</v>
      </c>
      <c r="E32" s="107">
        <v>4</v>
      </c>
      <c r="F32" s="108"/>
      <c r="G32" s="108">
        <f t="shared" si="0"/>
        <v>0</v>
      </c>
    </row>
    <row r="33" spans="1:7" s="109" customFormat="1" ht="15" hidden="1" outlineLevel="1">
      <c r="A33" s="227" t="str">
        <f t="shared" si="1"/>
        <v>D.1.2.1.1.S.1.28</v>
      </c>
      <c r="B33" s="99" t="s">
        <v>1579</v>
      </c>
      <c r="C33" s="122" t="s">
        <v>1898</v>
      </c>
      <c r="D33" s="123" t="s">
        <v>90</v>
      </c>
      <c r="E33" s="107">
        <v>14</v>
      </c>
      <c r="F33" s="108"/>
      <c r="G33" s="108">
        <f t="shared" si="0"/>
        <v>0</v>
      </c>
    </row>
    <row r="34" spans="1:7" s="109" customFormat="1" ht="38.25" hidden="1" outlineLevel="1">
      <c r="A34" s="227" t="str">
        <f t="shared" si="1"/>
        <v>D.1.2.1.1.S.1.29</v>
      </c>
      <c r="B34" s="99" t="s">
        <v>1581</v>
      </c>
      <c r="C34" s="122" t="s">
        <v>1564</v>
      </c>
      <c r="D34" s="123" t="s">
        <v>90</v>
      </c>
      <c r="E34" s="107">
        <v>2</v>
      </c>
      <c r="F34" s="108"/>
      <c r="G34" s="108">
        <f t="shared" si="0"/>
        <v>0</v>
      </c>
    </row>
    <row r="35" spans="1:7" s="109" customFormat="1" ht="25.5" hidden="1" outlineLevel="1">
      <c r="A35" s="227" t="str">
        <f t="shared" si="1"/>
        <v>D.1.2.1.1.S.1.30</v>
      </c>
      <c r="B35" s="99" t="s">
        <v>1583</v>
      </c>
      <c r="C35" s="122" t="s">
        <v>1900</v>
      </c>
      <c r="D35" s="123" t="s">
        <v>90</v>
      </c>
      <c r="E35" s="107">
        <v>2</v>
      </c>
      <c r="F35" s="108"/>
      <c r="G35" s="108">
        <f t="shared" si="0"/>
        <v>0</v>
      </c>
    </row>
    <row r="36" spans="1:7" s="109" customFormat="1" ht="38.25" hidden="1" outlineLevel="1">
      <c r="A36" s="227" t="str">
        <f t="shared" si="1"/>
        <v>D.1.2.1.1.S.1.31</v>
      </c>
      <c r="B36" s="99" t="s">
        <v>1585</v>
      </c>
      <c r="C36" s="122" t="s">
        <v>1568</v>
      </c>
      <c r="D36" s="123" t="s">
        <v>90</v>
      </c>
      <c r="E36" s="107">
        <v>2</v>
      </c>
      <c r="F36" s="108"/>
      <c r="G36" s="108">
        <f t="shared" si="0"/>
        <v>0</v>
      </c>
    </row>
    <row r="37" spans="1:7" s="109" customFormat="1" ht="25.5" hidden="1" outlineLevel="1">
      <c r="A37" s="227" t="str">
        <f t="shared" si="1"/>
        <v>D.1.2.1.1.S.1.32</v>
      </c>
      <c r="B37" s="99" t="s">
        <v>1587</v>
      </c>
      <c r="C37" s="122" t="s">
        <v>2044</v>
      </c>
      <c r="D37" s="123" t="s">
        <v>90</v>
      </c>
      <c r="E37" s="107">
        <v>1</v>
      </c>
      <c r="F37" s="108"/>
      <c r="G37" s="108">
        <f t="shared" si="0"/>
        <v>0</v>
      </c>
    </row>
    <row r="38" spans="1:7" s="109" customFormat="1" ht="25.5" hidden="1" outlineLevel="1">
      <c r="A38" s="227" t="str">
        <f t="shared" si="1"/>
        <v>D.1.2.1.1.S.1.33</v>
      </c>
      <c r="B38" s="99" t="s">
        <v>1589</v>
      </c>
      <c r="C38" s="122" t="s">
        <v>1570</v>
      </c>
      <c r="D38" s="123" t="s">
        <v>90</v>
      </c>
      <c r="E38" s="107">
        <v>22</v>
      </c>
      <c r="F38" s="108"/>
      <c r="G38" s="108">
        <f t="shared" si="0"/>
        <v>0</v>
      </c>
    </row>
    <row r="39" spans="1:7" s="109" customFormat="1" ht="15" hidden="1" outlineLevel="1">
      <c r="A39" s="227" t="str">
        <f t="shared" si="1"/>
        <v>D.1.2.1.1.S.1.34</v>
      </c>
      <c r="B39" s="99" t="s">
        <v>1591</v>
      </c>
      <c r="C39" s="122" t="s">
        <v>1572</v>
      </c>
      <c r="D39" s="123" t="s">
        <v>90</v>
      </c>
      <c r="E39" s="107">
        <v>5</v>
      </c>
      <c r="F39" s="108"/>
      <c r="G39" s="108">
        <f t="shared" si="0"/>
        <v>0</v>
      </c>
    </row>
    <row r="40" spans="1:7" s="109" customFormat="1" ht="25.5" hidden="1" outlineLevel="1">
      <c r="A40" s="227" t="str">
        <f t="shared" si="1"/>
        <v>D.1.2.1.1.S.1.35</v>
      </c>
      <c r="B40" s="99" t="s">
        <v>1593</v>
      </c>
      <c r="C40" s="122" t="s">
        <v>1574</v>
      </c>
      <c r="D40" s="123" t="s">
        <v>90</v>
      </c>
      <c r="E40" s="107">
        <v>1</v>
      </c>
      <c r="F40" s="108"/>
      <c r="G40" s="108">
        <f t="shared" si="0"/>
        <v>0</v>
      </c>
    </row>
    <row r="41" spans="1:7" s="109" customFormat="1" ht="25.5" hidden="1" outlineLevel="1">
      <c r="A41" s="227" t="str">
        <f t="shared" si="1"/>
        <v>D.1.2.1.1.S.1.36</v>
      </c>
      <c r="B41" s="99" t="s">
        <v>1595</v>
      </c>
      <c r="C41" s="122" t="s">
        <v>2117</v>
      </c>
      <c r="D41" s="123" t="s">
        <v>90</v>
      </c>
      <c r="E41" s="107">
        <v>2</v>
      </c>
      <c r="F41" s="108"/>
      <c r="G41" s="108">
        <f t="shared" si="0"/>
        <v>0</v>
      </c>
    </row>
    <row r="42" spans="1:7" s="109" customFormat="1" ht="25.5" hidden="1" outlineLevel="1">
      <c r="A42" s="227" t="str">
        <f t="shared" si="1"/>
        <v>D.1.2.1.1.S.1.37</v>
      </c>
      <c r="B42" s="99" t="s">
        <v>1597</v>
      </c>
      <c r="C42" s="122" t="s">
        <v>1580</v>
      </c>
      <c r="D42" s="123" t="s">
        <v>90</v>
      </c>
      <c r="E42" s="107">
        <v>2</v>
      </c>
      <c r="F42" s="108"/>
      <c r="G42" s="108">
        <f t="shared" si="0"/>
        <v>0</v>
      </c>
    </row>
    <row r="43" spans="1:7" s="109" customFormat="1" ht="38.25" hidden="1" outlineLevel="1">
      <c r="A43" s="227" t="str">
        <f t="shared" si="1"/>
        <v>D.1.2.1.1.S.1.38</v>
      </c>
      <c r="B43" s="99" t="s">
        <v>1599</v>
      </c>
      <c r="C43" s="122" t="s">
        <v>1582</v>
      </c>
      <c r="D43" s="123" t="s">
        <v>90</v>
      </c>
      <c r="E43" s="107">
        <v>1</v>
      </c>
      <c r="F43" s="108"/>
      <c r="G43" s="108">
        <f t="shared" si="0"/>
        <v>0</v>
      </c>
    </row>
    <row r="44" spans="1:7" s="109" customFormat="1" ht="38.25" hidden="1" outlineLevel="1">
      <c r="A44" s="227" t="str">
        <f t="shared" si="1"/>
        <v>D.1.2.1.1.S.1.39</v>
      </c>
      <c r="B44" s="99" t="s">
        <v>1601</v>
      </c>
      <c r="C44" s="122" t="s">
        <v>1902</v>
      </c>
      <c r="D44" s="123" t="s">
        <v>90</v>
      </c>
      <c r="E44" s="107">
        <v>2</v>
      </c>
      <c r="F44" s="108"/>
      <c r="G44" s="108">
        <f t="shared" si="0"/>
        <v>0</v>
      </c>
    </row>
    <row r="45" spans="1:7" s="109" customFormat="1" ht="15" hidden="1" outlineLevel="1">
      <c r="A45" s="227" t="str">
        <f t="shared" si="1"/>
        <v>D.1.2.1.1.S.1.40</v>
      </c>
      <c r="B45" s="99" t="s">
        <v>1603</v>
      </c>
      <c r="C45" s="122" t="s">
        <v>1760</v>
      </c>
      <c r="D45" s="123" t="s">
        <v>90</v>
      </c>
      <c r="E45" s="107">
        <v>2</v>
      </c>
      <c r="F45" s="108"/>
      <c r="G45" s="108">
        <f t="shared" si="0"/>
        <v>0</v>
      </c>
    </row>
    <row r="46" spans="1:7" s="109" customFormat="1" ht="25.5" hidden="1" outlineLevel="1">
      <c r="A46" s="227" t="str">
        <f t="shared" si="1"/>
        <v>D.1.2.1.1.S.1.41</v>
      </c>
      <c r="B46" s="99" t="s">
        <v>1605</v>
      </c>
      <c r="C46" s="122" t="s">
        <v>1588</v>
      </c>
      <c r="D46" s="123" t="s">
        <v>90</v>
      </c>
      <c r="E46" s="107">
        <v>2</v>
      </c>
      <c r="F46" s="108"/>
      <c r="G46" s="108">
        <f t="shared" si="0"/>
        <v>0</v>
      </c>
    </row>
    <row r="47" spans="1:7" s="109" customFormat="1" ht="15" hidden="1" outlineLevel="1">
      <c r="A47" s="227" t="str">
        <f t="shared" si="1"/>
        <v>D.1.2.1.1.S.1.42</v>
      </c>
      <c r="B47" s="99" t="s">
        <v>1607</v>
      </c>
      <c r="C47" s="228" t="s">
        <v>1903</v>
      </c>
      <c r="D47" s="123" t="s">
        <v>90</v>
      </c>
      <c r="E47" s="107">
        <v>1</v>
      </c>
      <c r="F47" s="108"/>
      <c r="G47" s="108">
        <f t="shared" si="0"/>
        <v>0</v>
      </c>
    </row>
    <row r="48" spans="1:7" s="109" customFormat="1" ht="51" hidden="1" outlineLevel="1">
      <c r="A48" s="227" t="str">
        <f t="shared" si="1"/>
        <v>D.1.2.1.1.S.1.43</v>
      </c>
      <c r="B48" s="99" t="s">
        <v>1609</v>
      </c>
      <c r="C48" s="229" t="s">
        <v>1904</v>
      </c>
      <c r="D48" s="123" t="s">
        <v>90</v>
      </c>
      <c r="E48" s="107">
        <v>1</v>
      </c>
      <c r="F48" s="108"/>
      <c r="G48" s="108">
        <f t="shared" si="0"/>
        <v>0</v>
      </c>
    </row>
    <row r="49" spans="1:7" s="109" customFormat="1" ht="25.5" hidden="1" outlineLevel="1">
      <c r="A49" s="227" t="str">
        <f t="shared" si="1"/>
        <v>D.1.2.1.1.S.1.44</v>
      </c>
      <c r="B49" s="99" t="s">
        <v>1611</v>
      </c>
      <c r="C49" s="229" t="s">
        <v>1905</v>
      </c>
      <c r="D49" s="123" t="s">
        <v>90</v>
      </c>
      <c r="E49" s="107">
        <v>1</v>
      </c>
      <c r="F49" s="108"/>
      <c r="G49" s="108">
        <f t="shared" si="0"/>
        <v>0</v>
      </c>
    </row>
    <row r="50" spans="1:7" s="109" customFormat="1" ht="51" hidden="1" outlineLevel="1">
      <c r="A50" s="227" t="str">
        <f t="shared" si="1"/>
        <v>D.1.2.1.1.S.1.45</v>
      </c>
      <c r="B50" s="99" t="s">
        <v>1613</v>
      </c>
      <c r="C50" s="122" t="s">
        <v>2049</v>
      </c>
      <c r="D50" s="123" t="s">
        <v>90</v>
      </c>
      <c r="E50" s="107">
        <v>1</v>
      </c>
      <c r="F50" s="108"/>
      <c r="G50" s="108">
        <f t="shared" si="0"/>
        <v>0</v>
      </c>
    </row>
    <row r="51" spans="1:7" s="109" customFormat="1" ht="15" hidden="1" outlineLevel="1">
      <c r="A51" s="227" t="str">
        <f t="shared" si="1"/>
        <v>D.1.2.1.1.S.1.46</v>
      </c>
      <c r="B51" s="99" t="s">
        <v>1615</v>
      </c>
      <c r="C51" s="122" t="s">
        <v>1592</v>
      </c>
      <c r="D51" s="123" t="s">
        <v>90</v>
      </c>
      <c r="E51" s="107">
        <v>1</v>
      </c>
      <c r="F51" s="108"/>
      <c r="G51" s="108">
        <f t="shared" si="0"/>
        <v>0</v>
      </c>
    </row>
    <row r="52" spans="1:7" s="109" customFormat="1" ht="15" hidden="1" outlineLevel="1">
      <c r="A52" s="227" t="str">
        <f t="shared" si="1"/>
        <v>D.1.2.1.1.S.1.47</v>
      </c>
      <c r="B52" s="99" t="s">
        <v>1617</v>
      </c>
      <c r="C52" s="122" t="s">
        <v>1906</v>
      </c>
      <c r="D52" s="123" t="s">
        <v>90</v>
      </c>
      <c r="E52" s="107">
        <v>2</v>
      </c>
      <c r="F52" s="108"/>
      <c r="G52" s="108">
        <f t="shared" si="0"/>
        <v>0</v>
      </c>
    </row>
    <row r="53" spans="1:7" s="109" customFormat="1" ht="15" hidden="1" outlineLevel="1">
      <c r="A53" s="227" t="str">
        <f t="shared" si="1"/>
        <v>D.1.2.1.1.S.1.48</v>
      </c>
      <c r="B53" s="99" t="s">
        <v>1619</v>
      </c>
      <c r="C53" s="122" t="s">
        <v>1596</v>
      </c>
      <c r="D53" s="123" t="s">
        <v>90</v>
      </c>
      <c r="E53" s="107">
        <v>2</v>
      </c>
      <c r="F53" s="108"/>
      <c r="G53" s="108">
        <f t="shared" si="0"/>
        <v>0</v>
      </c>
    </row>
    <row r="54" spans="1:7" s="109" customFormat="1" ht="15" hidden="1" outlineLevel="1">
      <c r="A54" s="227" t="str">
        <f t="shared" si="1"/>
        <v>D.1.2.1.1.S.1.49</v>
      </c>
      <c r="B54" s="99" t="s">
        <v>1621</v>
      </c>
      <c r="C54" s="122" t="s">
        <v>1598</v>
      </c>
      <c r="D54" s="123" t="s">
        <v>90</v>
      </c>
      <c r="E54" s="107">
        <v>6</v>
      </c>
      <c r="F54" s="108"/>
      <c r="G54" s="108">
        <f t="shared" si="0"/>
        <v>0</v>
      </c>
    </row>
    <row r="55" spans="1:7" s="109" customFormat="1" ht="15" hidden="1" outlineLevel="1">
      <c r="A55" s="227" t="str">
        <f t="shared" si="1"/>
        <v>D.1.2.1.1.S.1.50</v>
      </c>
      <c r="B55" s="99" t="s">
        <v>1623</v>
      </c>
      <c r="C55" s="122" t="s">
        <v>1600</v>
      </c>
      <c r="D55" s="123" t="s">
        <v>90</v>
      </c>
      <c r="E55" s="107">
        <v>1</v>
      </c>
      <c r="F55" s="108"/>
      <c r="G55" s="108">
        <f t="shared" si="0"/>
        <v>0</v>
      </c>
    </row>
    <row r="56" spans="1:7" s="109" customFormat="1" ht="15" hidden="1" outlineLevel="1">
      <c r="A56" s="227" t="str">
        <f t="shared" si="1"/>
        <v>D.1.2.1.1.S.1.51</v>
      </c>
      <c r="B56" s="99" t="s">
        <v>1625</v>
      </c>
      <c r="C56" s="122" t="s">
        <v>1602</v>
      </c>
      <c r="D56" s="123" t="s">
        <v>90</v>
      </c>
      <c r="E56" s="107">
        <v>1</v>
      </c>
      <c r="F56" s="108"/>
      <c r="G56" s="108">
        <f t="shared" si="0"/>
        <v>0</v>
      </c>
    </row>
    <row r="57" spans="1:7" s="109" customFormat="1" ht="25.5" hidden="1" outlineLevel="1">
      <c r="A57" s="227" t="str">
        <f t="shared" si="1"/>
        <v>D.1.2.1.1.S.1.52</v>
      </c>
      <c r="B57" s="99" t="s">
        <v>1627</v>
      </c>
      <c r="C57" s="122" t="s">
        <v>1604</v>
      </c>
      <c r="D57" s="123" t="s">
        <v>90</v>
      </c>
      <c r="E57" s="107">
        <v>1</v>
      </c>
      <c r="F57" s="108"/>
      <c r="G57" s="108">
        <f t="shared" si="0"/>
        <v>0</v>
      </c>
    </row>
    <row r="58" spans="1:7" s="109" customFormat="1" ht="15" hidden="1" outlineLevel="1">
      <c r="A58" s="227" t="str">
        <f t="shared" si="1"/>
        <v>D.1.2.1.1.S.1.53</v>
      </c>
      <c r="B58" s="99" t="s">
        <v>1629</v>
      </c>
      <c r="C58" s="122" t="s">
        <v>1606</v>
      </c>
      <c r="D58" s="123" t="s">
        <v>90</v>
      </c>
      <c r="E58" s="107">
        <v>6</v>
      </c>
      <c r="F58" s="108"/>
      <c r="G58" s="108">
        <f t="shared" si="0"/>
        <v>0</v>
      </c>
    </row>
    <row r="59" spans="1:7" s="109" customFormat="1" ht="15" hidden="1" outlineLevel="1">
      <c r="A59" s="227" t="str">
        <f t="shared" si="1"/>
        <v>D.1.2.1.1.S.1.54</v>
      </c>
      <c r="B59" s="99" t="s">
        <v>1772</v>
      </c>
      <c r="C59" s="122" t="s">
        <v>1608</v>
      </c>
      <c r="D59" s="123" t="s">
        <v>90</v>
      </c>
      <c r="E59" s="107">
        <v>6</v>
      </c>
      <c r="F59" s="108"/>
      <c r="G59" s="108">
        <f t="shared" si="0"/>
        <v>0</v>
      </c>
    </row>
    <row r="60" spans="1:7" s="109" customFormat="1" ht="27.75" hidden="1" outlineLevel="1">
      <c r="A60" s="227" t="str">
        <f t="shared" si="1"/>
        <v>D.1.2.1.1.S.1.55</v>
      </c>
      <c r="B60" s="99" t="s">
        <v>1773</v>
      </c>
      <c r="C60" s="122" t="s">
        <v>2162</v>
      </c>
      <c r="D60" s="123" t="s">
        <v>1640</v>
      </c>
      <c r="E60" s="107">
        <v>1</v>
      </c>
      <c r="F60" s="108"/>
      <c r="G60" s="108">
        <f t="shared" si="0"/>
        <v>0</v>
      </c>
    </row>
    <row r="61" spans="1:7" s="109" customFormat="1" ht="25.5" hidden="1" outlineLevel="1">
      <c r="A61" s="227" t="str">
        <f t="shared" si="1"/>
        <v>D.1.2.1.1.S.1.56</v>
      </c>
      <c r="B61" s="99" t="s">
        <v>1908</v>
      </c>
      <c r="C61" s="122" t="s">
        <v>1610</v>
      </c>
      <c r="D61" s="123" t="s">
        <v>90</v>
      </c>
      <c r="E61" s="107">
        <v>2</v>
      </c>
      <c r="F61" s="108"/>
      <c r="G61" s="108">
        <f t="shared" si="0"/>
        <v>0</v>
      </c>
    </row>
    <row r="62" spans="1:7" s="109" customFormat="1" ht="15" hidden="1" outlineLevel="1">
      <c r="A62" s="227" t="str">
        <f t="shared" si="1"/>
        <v>D.1.2.1.1.S.1.57</v>
      </c>
      <c r="B62" s="99" t="s">
        <v>1641</v>
      </c>
      <c r="C62" s="122" t="s">
        <v>1769</v>
      </c>
      <c r="D62" s="123" t="s">
        <v>90</v>
      </c>
      <c r="E62" s="107">
        <v>1</v>
      </c>
      <c r="F62" s="108"/>
      <c r="G62" s="108">
        <f t="shared" si="0"/>
        <v>0</v>
      </c>
    </row>
    <row r="63" spans="1:7" s="109" customFormat="1" ht="25.5" hidden="1" outlineLevel="1">
      <c r="A63" s="227" t="str">
        <f t="shared" si="1"/>
        <v>D.1.2.1.1.S.1.58</v>
      </c>
      <c r="B63" s="99" t="s">
        <v>1643</v>
      </c>
      <c r="C63" s="122" t="s">
        <v>1614</v>
      </c>
      <c r="D63" s="123" t="s">
        <v>90</v>
      </c>
      <c r="E63" s="107">
        <v>1</v>
      </c>
      <c r="F63" s="108"/>
      <c r="G63" s="108">
        <f t="shared" si="0"/>
        <v>0</v>
      </c>
    </row>
    <row r="64" spans="1:7" s="109" customFormat="1" ht="25.5" hidden="1" outlineLevel="1">
      <c r="A64" s="227" t="str">
        <f t="shared" si="1"/>
        <v>D.1.2.1.1.S.1.59</v>
      </c>
      <c r="B64" s="99" t="s">
        <v>1645</v>
      </c>
      <c r="C64" s="122" t="s">
        <v>2050</v>
      </c>
      <c r="D64" s="123" t="s">
        <v>90</v>
      </c>
      <c r="E64" s="107">
        <v>1</v>
      </c>
      <c r="F64" s="108"/>
      <c r="G64" s="108">
        <f t="shared" si="0"/>
        <v>0</v>
      </c>
    </row>
    <row r="65" spans="1:7" s="109" customFormat="1" ht="15" hidden="1" outlineLevel="1">
      <c r="A65" s="227" t="str">
        <f t="shared" si="1"/>
        <v>D.1.2.1.1.S.1.60</v>
      </c>
      <c r="B65" s="99" t="s">
        <v>1909</v>
      </c>
      <c r="C65" s="122" t="s">
        <v>1622</v>
      </c>
      <c r="D65" s="123" t="s">
        <v>90</v>
      </c>
      <c r="E65" s="107">
        <v>1</v>
      </c>
      <c r="F65" s="108"/>
      <c r="G65" s="108">
        <f t="shared" si="0"/>
        <v>0</v>
      </c>
    </row>
    <row r="66" spans="1:7" s="109" customFormat="1" ht="51" hidden="1" outlineLevel="1">
      <c r="A66" s="227" t="str">
        <f t="shared" si="1"/>
        <v>D.1.2.1.1.S.1.61</v>
      </c>
      <c r="B66" s="99" t="s">
        <v>1910</v>
      </c>
      <c r="C66" s="228" t="s">
        <v>1630</v>
      </c>
      <c r="D66" s="123"/>
      <c r="E66" s="107"/>
      <c r="F66" s="108"/>
      <c r="G66" s="108"/>
    </row>
    <row r="67" spans="1:7" s="109" customFormat="1" ht="25.5" hidden="1" outlineLevel="1">
      <c r="A67" s="227" t="str">
        <f t="shared" si="1"/>
        <v>D.1.2.1.1.S.1.61.1</v>
      </c>
      <c r="B67" s="99" t="s">
        <v>2118</v>
      </c>
      <c r="C67" s="230" t="s">
        <v>1632</v>
      </c>
      <c r="D67" s="123" t="s">
        <v>90</v>
      </c>
      <c r="E67" s="107">
        <v>1</v>
      </c>
      <c r="F67" s="108"/>
      <c r="G67" s="108">
        <f aca="true" t="shared" si="2" ref="G67:G130">E67*F67</f>
        <v>0</v>
      </c>
    </row>
    <row r="68" spans="1:7" s="109" customFormat="1" ht="15" hidden="1" outlineLevel="1">
      <c r="A68" s="227" t="str">
        <f t="shared" si="1"/>
        <v>D.1.2.1.1.S.1.61.2</v>
      </c>
      <c r="B68" s="99" t="s">
        <v>2119</v>
      </c>
      <c r="C68" s="230" t="s">
        <v>1634</v>
      </c>
      <c r="D68" s="123" t="s">
        <v>90</v>
      </c>
      <c r="E68" s="107">
        <v>1</v>
      </c>
      <c r="F68" s="108"/>
      <c r="G68" s="108">
        <f t="shared" si="2"/>
        <v>0</v>
      </c>
    </row>
    <row r="69" spans="1:7" s="109" customFormat="1" ht="15" hidden="1" outlineLevel="1">
      <c r="A69" s="227" t="str">
        <f t="shared" si="1"/>
        <v>D.1.2.1.1.S.1.61.3</v>
      </c>
      <c r="B69" s="99" t="s">
        <v>2120</v>
      </c>
      <c r="C69" s="230" t="s">
        <v>1917</v>
      </c>
      <c r="D69" s="123" t="s">
        <v>90</v>
      </c>
      <c r="E69" s="107">
        <v>3</v>
      </c>
      <c r="F69" s="108"/>
      <c r="G69" s="108">
        <f t="shared" si="2"/>
        <v>0</v>
      </c>
    </row>
    <row r="70" spans="1:7" s="109" customFormat="1" ht="15" hidden="1" outlineLevel="1">
      <c r="A70" s="227" t="str">
        <f t="shared" si="1"/>
        <v>D.1.2.1.1.S.1.61.4</v>
      </c>
      <c r="B70" s="99" t="s">
        <v>2121</v>
      </c>
      <c r="C70" s="230" t="s">
        <v>1638</v>
      </c>
      <c r="D70" s="123" t="s">
        <v>90</v>
      </c>
      <c r="E70" s="107">
        <v>2</v>
      </c>
      <c r="F70" s="108"/>
      <c r="G70" s="108">
        <f t="shared" si="2"/>
        <v>0</v>
      </c>
    </row>
    <row r="71" spans="1:7" s="109" customFormat="1" ht="191.25" hidden="1" outlineLevel="1">
      <c r="A71" s="227" t="str">
        <f aca="true" t="shared" si="3" ref="A71:A134">""&amp;$B$4&amp;"."&amp;B71&amp;""</f>
        <v>D.1.2.1.1.S.1.61.5</v>
      </c>
      <c r="B71" s="99" t="s">
        <v>2122</v>
      </c>
      <c r="C71" s="666" t="s">
        <v>3596</v>
      </c>
      <c r="D71" s="123" t="s">
        <v>1640</v>
      </c>
      <c r="E71" s="107">
        <v>1</v>
      </c>
      <c r="F71" s="108"/>
      <c r="G71" s="108">
        <f t="shared" si="2"/>
        <v>0</v>
      </c>
    </row>
    <row r="72" spans="1:7" s="109" customFormat="1" ht="38.25" hidden="1" outlineLevel="1">
      <c r="A72" s="227" t="str">
        <f t="shared" si="3"/>
        <v>D.1.2.1.1.S.1.61.6</v>
      </c>
      <c r="B72" s="99" t="s">
        <v>2123</v>
      </c>
      <c r="C72" s="230" t="s">
        <v>1921</v>
      </c>
      <c r="D72" s="123" t="s">
        <v>90</v>
      </c>
      <c r="E72" s="107">
        <v>1</v>
      </c>
      <c r="F72" s="108"/>
      <c r="G72" s="108">
        <f t="shared" si="2"/>
        <v>0</v>
      </c>
    </row>
    <row r="73" spans="1:7" s="109" customFormat="1" ht="15" hidden="1" outlineLevel="1">
      <c r="A73" s="227" t="str">
        <f t="shared" si="3"/>
        <v>D.1.2.1.1.S.1.61.7</v>
      </c>
      <c r="B73" s="99" t="s">
        <v>2124</v>
      </c>
      <c r="C73" s="230" t="s">
        <v>1644</v>
      </c>
      <c r="D73" s="123" t="s">
        <v>1640</v>
      </c>
      <c r="E73" s="107">
        <v>1</v>
      </c>
      <c r="F73" s="108"/>
      <c r="G73" s="108">
        <f t="shared" si="2"/>
        <v>0</v>
      </c>
    </row>
    <row r="74" spans="1:7" s="109" customFormat="1" ht="38.25" hidden="1" outlineLevel="1">
      <c r="A74" s="227" t="str">
        <f t="shared" si="3"/>
        <v>D.1.2.1.1.S.1.62</v>
      </c>
      <c r="B74" s="99" t="s">
        <v>1912</v>
      </c>
      <c r="C74" s="228" t="s">
        <v>1646</v>
      </c>
      <c r="D74" s="123" t="s">
        <v>1640</v>
      </c>
      <c r="E74" s="107">
        <v>1</v>
      </c>
      <c r="F74" s="108"/>
      <c r="G74" s="108">
        <f t="shared" si="2"/>
        <v>0</v>
      </c>
    </row>
    <row r="75" spans="1:7" s="109" customFormat="1" ht="101.25" customHeight="1" hidden="1" outlineLevel="1">
      <c r="A75" s="227" t="str">
        <f t="shared" si="3"/>
        <v>D.1.2.1.1.S.2</v>
      </c>
      <c r="B75" s="99" t="s">
        <v>207</v>
      </c>
      <c r="C75" s="228" t="s">
        <v>2125</v>
      </c>
      <c r="D75" s="123" t="s">
        <v>1640</v>
      </c>
      <c r="E75" s="107">
        <v>1</v>
      </c>
      <c r="F75" s="108"/>
      <c r="G75" s="108">
        <f t="shared" si="2"/>
        <v>0</v>
      </c>
    </row>
    <row r="76" spans="1:7" s="109" customFormat="1" ht="25.5" hidden="1" outlineLevel="1">
      <c r="A76" s="227" t="str">
        <f t="shared" si="3"/>
        <v>D.1.2.1.1.S.3</v>
      </c>
      <c r="B76" s="99" t="s">
        <v>208</v>
      </c>
      <c r="C76" s="228" t="s">
        <v>1648</v>
      </c>
      <c r="D76" s="123" t="s">
        <v>1640</v>
      </c>
      <c r="E76" s="107">
        <v>1</v>
      </c>
      <c r="F76" s="108"/>
      <c r="G76" s="108">
        <f t="shared" si="2"/>
        <v>0</v>
      </c>
    </row>
    <row r="77" spans="1:7" s="109" customFormat="1" ht="76.5" hidden="1" outlineLevel="1">
      <c r="A77" s="227" t="str">
        <f t="shared" si="3"/>
        <v>D.1.2.1.1.S.4</v>
      </c>
      <c r="B77" s="99" t="s">
        <v>209</v>
      </c>
      <c r="C77" s="122" t="s">
        <v>2126</v>
      </c>
      <c r="D77" s="123" t="s">
        <v>1640</v>
      </c>
      <c r="E77" s="107">
        <v>1</v>
      </c>
      <c r="F77" s="108"/>
      <c r="G77" s="108">
        <f t="shared" si="2"/>
        <v>0</v>
      </c>
    </row>
    <row r="78" spans="1:7" s="109" customFormat="1" ht="25.5" hidden="1" outlineLevel="1">
      <c r="A78" s="227" t="str">
        <f t="shared" si="3"/>
        <v>D.1.2.1.1.S.5</v>
      </c>
      <c r="B78" s="99" t="s">
        <v>213</v>
      </c>
      <c r="C78" s="122" t="s">
        <v>1650</v>
      </c>
      <c r="D78" s="123" t="s">
        <v>90</v>
      </c>
      <c r="E78" s="107">
        <v>2</v>
      </c>
      <c r="F78" s="108"/>
      <c r="G78" s="108">
        <f t="shared" si="2"/>
        <v>0</v>
      </c>
    </row>
    <row r="79" spans="1:7" s="109" customFormat="1" ht="15" hidden="1" outlineLevel="1">
      <c r="A79" s="227" t="str">
        <f>""&amp;$B$4&amp;"."&amp;B79&amp;""</f>
        <v>D.1.2.1.1.S.6</v>
      </c>
      <c r="B79" s="99" t="s">
        <v>214</v>
      </c>
      <c r="C79" s="122" t="s">
        <v>1651</v>
      </c>
      <c r="D79" s="123" t="s">
        <v>1640</v>
      </c>
      <c r="E79" s="107">
        <v>1</v>
      </c>
      <c r="F79" s="108"/>
      <c r="G79" s="108">
        <f>E79*F79</f>
        <v>0</v>
      </c>
    </row>
    <row r="80" spans="1:7" s="109" customFormat="1" ht="51" hidden="1" outlineLevel="1">
      <c r="A80" s="227" t="str">
        <f t="shared" si="3"/>
        <v>D.1.2.1.1.S.7</v>
      </c>
      <c r="B80" s="99" t="s">
        <v>215</v>
      </c>
      <c r="C80" s="122" t="s">
        <v>2016</v>
      </c>
      <c r="D80" s="123" t="s">
        <v>1640</v>
      </c>
      <c r="E80" s="107">
        <v>1</v>
      </c>
      <c r="F80" s="108"/>
      <c r="G80" s="108">
        <f t="shared" si="2"/>
        <v>0</v>
      </c>
    </row>
    <row r="81" spans="1:7" s="109" customFormat="1" ht="25.5" hidden="1" outlineLevel="1">
      <c r="A81" s="227" t="str">
        <f t="shared" si="3"/>
        <v>D.1.2.1.1.S.8</v>
      </c>
      <c r="B81" s="99" t="s">
        <v>216</v>
      </c>
      <c r="C81" s="122" t="s">
        <v>2017</v>
      </c>
      <c r="D81" s="123" t="s">
        <v>1640</v>
      </c>
      <c r="E81" s="107">
        <v>1</v>
      </c>
      <c r="F81" s="108"/>
      <c r="G81" s="108">
        <f t="shared" si="2"/>
        <v>0</v>
      </c>
    </row>
    <row r="82" spans="1:7" s="109" customFormat="1" ht="25.5" hidden="1" outlineLevel="1">
      <c r="A82" s="227" t="str">
        <f t="shared" si="3"/>
        <v>D.1.2.1.1.S.9</v>
      </c>
      <c r="B82" s="99" t="s">
        <v>217</v>
      </c>
      <c r="C82" s="122" t="s">
        <v>2018</v>
      </c>
      <c r="D82" s="123" t="s">
        <v>1640</v>
      </c>
      <c r="E82" s="107">
        <v>2</v>
      </c>
      <c r="F82" s="108"/>
      <c r="G82" s="108">
        <f t="shared" si="2"/>
        <v>0</v>
      </c>
    </row>
    <row r="83" spans="1:7" s="109" customFormat="1" ht="38.25" hidden="1" outlineLevel="1">
      <c r="A83" s="227" t="str">
        <f t="shared" si="3"/>
        <v>D.1.2.1.1.S.10</v>
      </c>
      <c r="B83" s="99" t="s">
        <v>218</v>
      </c>
      <c r="C83" s="122" t="s">
        <v>1655</v>
      </c>
      <c r="D83" s="123"/>
      <c r="E83" s="107"/>
      <c r="F83" s="108"/>
      <c r="G83" s="108"/>
    </row>
    <row r="84" spans="1:7" s="109" customFormat="1" ht="15" hidden="1" outlineLevel="1">
      <c r="A84" s="227" t="str">
        <f t="shared" si="3"/>
        <v>D.1.2.1.1.S.10.1</v>
      </c>
      <c r="B84" s="99" t="s">
        <v>312</v>
      </c>
      <c r="C84" s="230" t="s">
        <v>1725</v>
      </c>
      <c r="D84" s="123" t="s">
        <v>1657</v>
      </c>
      <c r="E84" s="107">
        <v>40</v>
      </c>
      <c r="F84" s="108"/>
      <c r="G84" s="108">
        <f aca="true" t="shared" si="4" ref="G84">E84*F84</f>
        <v>0</v>
      </c>
    </row>
    <row r="85" spans="1:7" s="109" customFormat="1" ht="15" hidden="1" outlineLevel="1">
      <c r="A85" s="227" t="str">
        <f>""&amp;$B$4&amp;"."&amp;B85&amp;""</f>
        <v>D.1.2.1.1.S.10.2</v>
      </c>
      <c r="B85" s="99" t="s">
        <v>313</v>
      </c>
      <c r="C85" s="230" t="s">
        <v>2063</v>
      </c>
      <c r="D85" s="123" t="s">
        <v>1657</v>
      </c>
      <c r="E85" s="107">
        <v>35</v>
      </c>
      <c r="F85" s="108"/>
      <c r="G85" s="108">
        <f>E85*F85</f>
        <v>0</v>
      </c>
    </row>
    <row r="86" spans="1:7" s="109" customFormat="1" ht="15" hidden="1" outlineLevel="1">
      <c r="A86" s="227" t="str">
        <f t="shared" si="3"/>
        <v>D.1.2.1.1.S.10.3</v>
      </c>
      <c r="B86" s="99" t="s">
        <v>314</v>
      </c>
      <c r="C86" s="230" t="s">
        <v>2064</v>
      </c>
      <c r="D86" s="123" t="s">
        <v>1657</v>
      </c>
      <c r="E86" s="107">
        <v>23</v>
      </c>
      <c r="F86" s="108"/>
      <c r="G86" s="108">
        <f t="shared" si="2"/>
        <v>0</v>
      </c>
    </row>
    <row r="87" spans="1:7" s="109" customFormat="1" ht="15" hidden="1" outlineLevel="1">
      <c r="A87" s="227" t="str">
        <f t="shared" si="3"/>
        <v>D.1.2.1.1.S.10.4</v>
      </c>
      <c r="B87" s="99" t="s">
        <v>609</v>
      </c>
      <c r="C87" s="230" t="s">
        <v>1658</v>
      </c>
      <c r="D87" s="123" t="s">
        <v>1657</v>
      </c>
      <c r="E87" s="107">
        <v>45</v>
      </c>
      <c r="F87" s="108"/>
      <c r="G87" s="108">
        <f t="shared" si="2"/>
        <v>0</v>
      </c>
    </row>
    <row r="88" spans="1:7" s="109" customFormat="1" ht="15" hidden="1" outlineLevel="1">
      <c r="A88" s="227" t="str">
        <f t="shared" si="3"/>
        <v>D.1.2.1.1.S.10.5</v>
      </c>
      <c r="B88" s="99" t="s">
        <v>612</v>
      </c>
      <c r="C88" s="230" t="s">
        <v>1941</v>
      </c>
      <c r="D88" s="123" t="s">
        <v>1657</v>
      </c>
      <c r="E88" s="107">
        <v>45</v>
      </c>
      <c r="F88" s="108"/>
      <c r="G88" s="108">
        <f t="shared" si="2"/>
        <v>0</v>
      </c>
    </row>
    <row r="89" spans="1:7" s="109" customFormat="1" ht="15" hidden="1" outlineLevel="1">
      <c r="A89" s="227" t="str">
        <f t="shared" si="3"/>
        <v>D.1.2.1.1.S.10.6</v>
      </c>
      <c r="B89" s="99" t="s">
        <v>615</v>
      </c>
      <c r="C89" s="230" t="s">
        <v>1660</v>
      </c>
      <c r="D89" s="123" t="s">
        <v>1657</v>
      </c>
      <c r="E89" s="107">
        <v>115</v>
      </c>
      <c r="F89" s="108"/>
      <c r="G89" s="108">
        <f t="shared" si="2"/>
        <v>0</v>
      </c>
    </row>
    <row r="90" spans="1:7" s="109" customFormat="1" ht="15" hidden="1" outlineLevel="1">
      <c r="A90" s="227" t="str">
        <f t="shared" si="3"/>
        <v>D.1.2.1.1.S.10.7</v>
      </c>
      <c r="B90" s="99" t="s">
        <v>618</v>
      </c>
      <c r="C90" s="230" t="s">
        <v>2127</v>
      </c>
      <c r="D90" s="123" t="s">
        <v>1657</v>
      </c>
      <c r="E90" s="107">
        <v>30</v>
      </c>
      <c r="F90" s="108"/>
      <c r="G90" s="108">
        <f t="shared" si="2"/>
        <v>0</v>
      </c>
    </row>
    <row r="91" spans="1:7" s="109" customFormat="1" ht="15" hidden="1" outlineLevel="1">
      <c r="A91" s="227" t="str">
        <f t="shared" si="3"/>
        <v>D.1.2.1.1.S.10.8</v>
      </c>
      <c r="B91" s="99" t="s">
        <v>2067</v>
      </c>
      <c r="C91" s="230" t="s">
        <v>1661</v>
      </c>
      <c r="D91" s="123" t="s">
        <v>1657</v>
      </c>
      <c r="E91" s="107">
        <v>48</v>
      </c>
      <c r="F91" s="108"/>
      <c r="G91" s="108">
        <f t="shared" si="2"/>
        <v>0</v>
      </c>
    </row>
    <row r="92" spans="1:7" s="109" customFormat="1" ht="15" hidden="1" outlineLevel="1">
      <c r="A92" s="227" t="str">
        <f t="shared" si="3"/>
        <v>D.1.2.1.1.S.10.9</v>
      </c>
      <c r="B92" s="99" t="s">
        <v>2068</v>
      </c>
      <c r="C92" s="230" t="s">
        <v>1931</v>
      </c>
      <c r="D92" s="123" t="s">
        <v>1657</v>
      </c>
      <c r="E92" s="107">
        <v>40</v>
      </c>
      <c r="F92" s="108"/>
      <c r="G92" s="108">
        <f t="shared" si="2"/>
        <v>0</v>
      </c>
    </row>
    <row r="93" spans="1:7" s="109" customFormat="1" ht="15" hidden="1" outlineLevel="1">
      <c r="A93" s="227" t="str">
        <f t="shared" si="3"/>
        <v>D.1.2.1.1.S.10.10</v>
      </c>
      <c r="B93" s="99" t="s">
        <v>2069</v>
      </c>
      <c r="C93" s="230" t="s">
        <v>1935</v>
      </c>
      <c r="D93" s="123" t="s">
        <v>1657</v>
      </c>
      <c r="E93" s="107">
        <v>330</v>
      </c>
      <c r="F93" s="108"/>
      <c r="G93" s="108">
        <f t="shared" si="2"/>
        <v>0</v>
      </c>
    </row>
    <row r="94" spans="1:7" s="109" customFormat="1" ht="15" hidden="1" outlineLevel="1">
      <c r="A94" s="227" t="str">
        <f t="shared" si="3"/>
        <v>D.1.2.1.1.S.10.11</v>
      </c>
      <c r="B94" s="99" t="s">
        <v>2070</v>
      </c>
      <c r="C94" s="230" t="s">
        <v>1937</v>
      </c>
      <c r="D94" s="123" t="s">
        <v>1657</v>
      </c>
      <c r="E94" s="107">
        <v>225</v>
      </c>
      <c r="F94" s="108"/>
      <c r="G94" s="108">
        <f t="shared" si="2"/>
        <v>0</v>
      </c>
    </row>
    <row r="95" spans="1:7" s="109" customFormat="1" ht="15" hidden="1" outlineLevel="1">
      <c r="A95" s="227" t="str">
        <f t="shared" si="3"/>
        <v>D.1.2.1.1.S.10.12</v>
      </c>
      <c r="B95" s="99" t="s">
        <v>2071</v>
      </c>
      <c r="C95" s="230" t="s">
        <v>1933</v>
      </c>
      <c r="D95" s="123" t="s">
        <v>1657</v>
      </c>
      <c r="E95" s="107">
        <v>95</v>
      </c>
      <c r="F95" s="108"/>
      <c r="G95" s="108">
        <f t="shared" si="2"/>
        <v>0</v>
      </c>
    </row>
    <row r="96" spans="1:7" s="109" customFormat="1" ht="15" hidden="1" outlineLevel="1">
      <c r="A96" s="227" t="str">
        <f t="shared" si="3"/>
        <v>D.1.2.1.1.S.10.13</v>
      </c>
      <c r="B96" s="99" t="s">
        <v>2072</v>
      </c>
      <c r="C96" s="230" t="s">
        <v>1939</v>
      </c>
      <c r="D96" s="123" t="s">
        <v>1657</v>
      </c>
      <c r="E96" s="107">
        <v>80</v>
      </c>
      <c r="F96" s="108"/>
      <c r="G96" s="108">
        <f t="shared" si="2"/>
        <v>0</v>
      </c>
    </row>
    <row r="97" spans="1:7" s="109" customFormat="1" ht="15" hidden="1" outlineLevel="1">
      <c r="A97" s="227" t="str">
        <f t="shared" si="3"/>
        <v>D.1.2.1.1.S.10.14</v>
      </c>
      <c r="B97" s="99" t="s">
        <v>2073</v>
      </c>
      <c r="C97" s="230" t="s">
        <v>1662</v>
      </c>
      <c r="D97" s="123" t="s">
        <v>1657</v>
      </c>
      <c r="E97" s="107">
        <v>10</v>
      </c>
      <c r="F97" s="108"/>
      <c r="G97" s="108">
        <f t="shared" si="2"/>
        <v>0</v>
      </c>
    </row>
    <row r="98" spans="1:7" s="109" customFormat="1" ht="25.5" hidden="1" outlineLevel="1">
      <c r="A98" s="227" t="str">
        <f t="shared" si="3"/>
        <v>D.1.2.1.1.S.11</v>
      </c>
      <c r="B98" s="99" t="s">
        <v>219</v>
      </c>
      <c r="C98" s="122" t="s">
        <v>1663</v>
      </c>
      <c r="D98" s="123" t="s">
        <v>1657</v>
      </c>
      <c r="E98" s="107">
        <v>60</v>
      </c>
      <c r="F98" s="108"/>
      <c r="G98" s="108">
        <f t="shared" si="2"/>
        <v>0</v>
      </c>
    </row>
    <row r="99" spans="1:7" s="109" customFormat="1" ht="25.5" hidden="1" outlineLevel="1">
      <c r="A99" s="227" t="str">
        <f t="shared" si="3"/>
        <v>D.1.2.1.1.S.12</v>
      </c>
      <c r="B99" s="99" t="s">
        <v>220</v>
      </c>
      <c r="C99" s="122" t="s">
        <v>2075</v>
      </c>
      <c r="D99" s="123" t="s">
        <v>1657</v>
      </c>
      <c r="E99" s="107">
        <v>20</v>
      </c>
      <c r="F99" s="108"/>
      <c r="G99" s="108">
        <f t="shared" si="2"/>
        <v>0</v>
      </c>
    </row>
    <row r="100" spans="1:7" s="109" customFormat="1" ht="25.5" hidden="1" outlineLevel="1">
      <c r="A100" s="227" t="str">
        <f t="shared" si="3"/>
        <v>D.1.2.1.1.S.13</v>
      </c>
      <c r="B100" s="99" t="s">
        <v>221</v>
      </c>
      <c r="C100" s="122" t="s">
        <v>1664</v>
      </c>
      <c r="D100" s="123" t="s">
        <v>1657</v>
      </c>
      <c r="E100" s="107">
        <v>20</v>
      </c>
      <c r="F100" s="108"/>
      <c r="G100" s="108">
        <f t="shared" si="2"/>
        <v>0</v>
      </c>
    </row>
    <row r="101" spans="1:7" s="109" customFormat="1" ht="25.5" hidden="1" outlineLevel="1">
      <c r="A101" s="227" t="str">
        <f t="shared" si="3"/>
        <v>D.1.2.1.1.S.14</v>
      </c>
      <c r="B101" s="99" t="s">
        <v>222</v>
      </c>
      <c r="C101" s="122" t="s">
        <v>2022</v>
      </c>
      <c r="D101" s="123" t="s">
        <v>1657</v>
      </c>
      <c r="E101" s="107">
        <v>20</v>
      </c>
      <c r="F101" s="108"/>
      <c r="G101" s="108">
        <f t="shared" si="2"/>
        <v>0</v>
      </c>
    </row>
    <row r="102" spans="1:7" s="109" customFormat="1" ht="25.5" hidden="1" outlineLevel="1">
      <c r="A102" s="227" t="str">
        <f t="shared" si="3"/>
        <v>D.1.2.1.1.S.15</v>
      </c>
      <c r="B102" s="99" t="s">
        <v>223</v>
      </c>
      <c r="C102" s="122" t="s">
        <v>1665</v>
      </c>
      <c r="D102" s="123" t="s">
        <v>90</v>
      </c>
      <c r="E102" s="107">
        <v>2</v>
      </c>
      <c r="F102" s="108"/>
      <c r="G102" s="108">
        <f t="shared" si="2"/>
        <v>0</v>
      </c>
    </row>
    <row r="103" spans="1:7" s="109" customFormat="1" ht="76.5" hidden="1" outlineLevel="1">
      <c r="A103" s="227" t="str">
        <f t="shared" si="3"/>
        <v>D.1.2.1.1.S.16</v>
      </c>
      <c r="B103" s="99" t="s">
        <v>224</v>
      </c>
      <c r="C103" s="122" t="s">
        <v>1666</v>
      </c>
      <c r="D103" s="123" t="s">
        <v>1640</v>
      </c>
      <c r="E103" s="107">
        <v>6</v>
      </c>
      <c r="F103" s="108"/>
      <c r="G103" s="108">
        <f t="shared" si="2"/>
        <v>0</v>
      </c>
    </row>
    <row r="104" spans="1:7" s="109" customFormat="1" ht="25.5" hidden="1" outlineLevel="1">
      <c r="A104" s="227" t="str">
        <f t="shared" si="3"/>
        <v>D.1.2.1.1.S.17</v>
      </c>
      <c r="B104" s="99" t="s">
        <v>225</v>
      </c>
      <c r="C104" s="122" t="s">
        <v>1710</v>
      </c>
      <c r="D104" s="123" t="s">
        <v>90</v>
      </c>
      <c r="E104" s="107">
        <v>2</v>
      </c>
      <c r="F104" s="108"/>
      <c r="G104" s="108">
        <f t="shared" si="2"/>
        <v>0</v>
      </c>
    </row>
    <row r="105" spans="1:7" s="109" customFormat="1" ht="15" hidden="1" outlineLevel="1">
      <c r="A105" s="227" t="str">
        <f t="shared" si="3"/>
        <v>D.1.2.1.1.S.18</v>
      </c>
      <c r="B105" s="99" t="s">
        <v>259</v>
      </c>
      <c r="C105" s="122" t="s">
        <v>1668</v>
      </c>
      <c r="D105" s="123" t="s">
        <v>1640</v>
      </c>
      <c r="E105" s="107">
        <v>2</v>
      </c>
      <c r="F105" s="108"/>
      <c r="G105" s="108">
        <f t="shared" si="2"/>
        <v>0</v>
      </c>
    </row>
    <row r="106" spans="1:7" s="109" customFormat="1" ht="38.25" hidden="1" outlineLevel="1">
      <c r="A106" s="227" t="str">
        <f t="shared" si="3"/>
        <v>D.1.2.1.1.S.19</v>
      </c>
      <c r="B106" s="99" t="s">
        <v>332</v>
      </c>
      <c r="C106" s="122" t="s">
        <v>2077</v>
      </c>
      <c r="D106" s="123" t="s">
        <v>1640</v>
      </c>
      <c r="E106" s="107">
        <v>1</v>
      </c>
      <c r="F106" s="108"/>
      <c r="G106" s="108">
        <f t="shared" si="2"/>
        <v>0</v>
      </c>
    </row>
    <row r="107" spans="1:7" s="109" customFormat="1" ht="38.25" hidden="1" outlineLevel="1">
      <c r="A107" s="227" t="str">
        <f t="shared" si="3"/>
        <v>D.1.2.1.1.S.20</v>
      </c>
      <c r="B107" s="99" t="s">
        <v>333</v>
      </c>
      <c r="C107" s="122" t="s">
        <v>2078</v>
      </c>
      <c r="D107" s="123" t="s">
        <v>1640</v>
      </c>
      <c r="E107" s="107">
        <v>1</v>
      </c>
      <c r="F107" s="108"/>
      <c r="G107" s="108">
        <f t="shared" si="2"/>
        <v>0</v>
      </c>
    </row>
    <row r="108" spans="1:7" s="109" customFormat="1" ht="38.25" hidden="1" outlineLevel="1">
      <c r="A108" s="227" t="str">
        <f t="shared" si="3"/>
        <v>D.1.2.1.1.S.21</v>
      </c>
      <c r="B108" s="99" t="s">
        <v>335</v>
      </c>
      <c r="C108" s="122" t="s">
        <v>2023</v>
      </c>
      <c r="D108" s="123" t="s">
        <v>1640</v>
      </c>
      <c r="E108" s="107">
        <v>1</v>
      </c>
      <c r="F108" s="108"/>
      <c r="G108" s="108">
        <f t="shared" si="2"/>
        <v>0</v>
      </c>
    </row>
    <row r="109" spans="1:7" s="109" customFormat="1" ht="15" hidden="1" outlineLevel="1">
      <c r="A109" s="227" t="str">
        <f t="shared" si="3"/>
        <v>D.1.2.1.1.S.22</v>
      </c>
      <c r="B109" s="99" t="s">
        <v>371</v>
      </c>
      <c r="C109" s="122" t="s">
        <v>1946</v>
      </c>
      <c r="D109" s="123" t="s">
        <v>1640</v>
      </c>
      <c r="E109" s="107">
        <v>1</v>
      </c>
      <c r="F109" s="108"/>
      <c r="G109" s="108">
        <f t="shared" si="2"/>
        <v>0</v>
      </c>
    </row>
    <row r="110" spans="1:7" s="109" customFormat="1" ht="51" hidden="1" outlineLevel="1">
      <c r="A110" s="227" t="str">
        <f t="shared" si="3"/>
        <v>D.1.2.1.1.S.23</v>
      </c>
      <c r="B110" s="99" t="s">
        <v>372</v>
      </c>
      <c r="C110" s="122" t="s">
        <v>2128</v>
      </c>
      <c r="D110" s="123" t="s">
        <v>1640</v>
      </c>
      <c r="E110" s="107">
        <v>8</v>
      </c>
      <c r="F110" s="108"/>
      <c r="G110" s="108">
        <f t="shared" si="2"/>
        <v>0</v>
      </c>
    </row>
    <row r="111" spans="1:7" s="109" customFormat="1" ht="51" hidden="1" outlineLevel="1">
      <c r="A111" s="227" t="str">
        <f t="shared" si="3"/>
        <v>D.1.2.1.1.S.24</v>
      </c>
      <c r="B111" s="99" t="s">
        <v>1954</v>
      </c>
      <c r="C111" s="122" t="s">
        <v>2129</v>
      </c>
      <c r="D111" s="123" t="s">
        <v>1640</v>
      </c>
      <c r="E111" s="107">
        <v>3</v>
      </c>
      <c r="F111" s="108"/>
      <c r="G111" s="108">
        <f t="shared" si="2"/>
        <v>0</v>
      </c>
    </row>
    <row r="112" spans="1:7" s="109" customFormat="1" ht="38.25" hidden="1" outlineLevel="1">
      <c r="A112" s="227" t="str">
        <f t="shared" si="3"/>
        <v>D.1.2.1.1.S.25</v>
      </c>
      <c r="B112" s="99" t="s">
        <v>1956</v>
      </c>
      <c r="C112" s="122" t="s">
        <v>2080</v>
      </c>
      <c r="D112" s="123" t="s">
        <v>1640</v>
      </c>
      <c r="E112" s="107">
        <v>4</v>
      </c>
      <c r="F112" s="108"/>
      <c r="G112" s="108">
        <f t="shared" si="2"/>
        <v>0</v>
      </c>
    </row>
    <row r="113" spans="1:7" s="109" customFormat="1" ht="25.5" hidden="1" outlineLevel="1">
      <c r="A113" s="227" t="str">
        <f t="shared" si="3"/>
        <v>D.1.2.1.1.S.26</v>
      </c>
      <c r="B113" s="99" t="s">
        <v>2082</v>
      </c>
      <c r="C113" s="122" t="s">
        <v>2081</v>
      </c>
      <c r="D113" s="123" t="s">
        <v>1640</v>
      </c>
      <c r="E113" s="107">
        <v>2</v>
      </c>
      <c r="F113" s="108"/>
      <c r="G113" s="108">
        <f t="shared" si="2"/>
        <v>0</v>
      </c>
    </row>
    <row r="114" spans="1:7" s="109" customFormat="1" ht="38.25" hidden="1" outlineLevel="1">
      <c r="A114" s="227" t="str">
        <f t="shared" si="3"/>
        <v>D.1.2.1.1.S.27</v>
      </c>
      <c r="B114" s="99" t="s">
        <v>2083</v>
      </c>
      <c r="C114" s="122" t="s">
        <v>1949</v>
      </c>
      <c r="D114" s="123" t="s">
        <v>1640</v>
      </c>
      <c r="E114" s="107">
        <v>5</v>
      </c>
      <c r="F114" s="108"/>
      <c r="G114" s="108">
        <f t="shared" si="2"/>
        <v>0</v>
      </c>
    </row>
    <row r="115" spans="1:7" s="109" customFormat="1" ht="15" hidden="1" outlineLevel="1">
      <c r="A115" s="227" t="str">
        <f t="shared" si="3"/>
        <v>D.1.2.1.1.S.28</v>
      </c>
      <c r="B115" s="99" t="s">
        <v>2084</v>
      </c>
      <c r="C115" s="122" t="s">
        <v>1950</v>
      </c>
      <c r="D115" s="123" t="s">
        <v>1640</v>
      </c>
      <c r="E115" s="107">
        <v>1</v>
      </c>
      <c r="F115" s="108"/>
      <c r="G115" s="108">
        <f t="shared" si="2"/>
        <v>0</v>
      </c>
    </row>
    <row r="116" spans="1:7" s="109" customFormat="1" ht="15" hidden="1" outlineLevel="1">
      <c r="A116" s="227" t="str">
        <f t="shared" si="3"/>
        <v>D.1.2.1.1.S.29</v>
      </c>
      <c r="B116" s="99" t="s">
        <v>2086</v>
      </c>
      <c r="C116" s="122" t="s">
        <v>2085</v>
      </c>
      <c r="D116" s="123" t="s">
        <v>1640</v>
      </c>
      <c r="E116" s="107">
        <v>4</v>
      </c>
      <c r="F116" s="108"/>
      <c r="G116" s="108">
        <f t="shared" si="2"/>
        <v>0</v>
      </c>
    </row>
    <row r="117" spans="1:7" s="109" customFormat="1" ht="25.5" hidden="1" outlineLevel="1">
      <c r="A117" s="227" t="str">
        <f t="shared" si="3"/>
        <v>D.1.2.1.1.S.30</v>
      </c>
      <c r="B117" s="99" t="s">
        <v>2088</v>
      </c>
      <c r="C117" s="122" t="s">
        <v>2130</v>
      </c>
      <c r="D117" s="123" t="s">
        <v>1640</v>
      </c>
      <c r="E117" s="107">
        <v>1</v>
      </c>
      <c r="F117" s="108"/>
      <c r="G117" s="108">
        <f t="shared" si="2"/>
        <v>0</v>
      </c>
    </row>
    <row r="118" spans="1:7" s="109" customFormat="1" ht="15" hidden="1" outlineLevel="1">
      <c r="A118" s="227" t="str">
        <f t="shared" si="3"/>
        <v>D.1.2.1.1.S.31</v>
      </c>
      <c r="B118" s="99" t="s">
        <v>2089</v>
      </c>
      <c r="C118" s="122" t="s">
        <v>1951</v>
      </c>
      <c r="D118" s="123" t="s">
        <v>1640</v>
      </c>
      <c r="E118" s="107">
        <v>10</v>
      </c>
      <c r="F118" s="108"/>
      <c r="G118" s="108">
        <f t="shared" si="2"/>
        <v>0</v>
      </c>
    </row>
    <row r="119" spans="1:7" s="109" customFormat="1" ht="15" hidden="1" outlineLevel="1">
      <c r="A119" s="227" t="str">
        <f t="shared" si="3"/>
        <v>D.1.2.1.1.S.32</v>
      </c>
      <c r="B119" s="99" t="s">
        <v>2090</v>
      </c>
      <c r="C119" s="122" t="s">
        <v>1952</v>
      </c>
      <c r="D119" s="123" t="s">
        <v>1640</v>
      </c>
      <c r="E119" s="107">
        <v>4</v>
      </c>
      <c r="F119" s="108"/>
      <c r="G119" s="108">
        <f t="shared" si="2"/>
        <v>0</v>
      </c>
    </row>
    <row r="120" spans="1:7" s="109" customFormat="1" ht="15" hidden="1" outlineLevel="1">
      <c r="A120" s="227" t="str">
        <f t="shared" si="3"/>
        <v>D.1.2.1.1.S.33</v>
      </c>
      <c r="B120" s="99" t="s">
        <v>2091</v>
      </c>
      <c r="C120" s="122" t="s">
        <v>1953</v>
      </c>
      <c r="D120" s="123" t="s">
        <v>1640</v>
      </c>
      <c r="E120" s="107">
        <v>4</v>
      </c>
      <c r="F120" s="108"/>
      <c r="G120" s="108">
        <f t="shared" si="2"/>
        <v>0</v>
      </c>
    </row>
    <row r="121" spans="1:7" s="109" customFormat="1" ht="25.5" hidden="1" outlineLevel="1">
      <c r="A121" s="227" t="str">
        <f t="shared" si="3"/>
        <v>D.1.2.1.1.S.34</v>
      </c>
      <c r="B121" s="99" t="s">
        <v>2093</v>
      </c>
      <c r="C121" s="122" t="s">
        <v>2131</v>
      </c>
      <c r="D121" s="123" t="s">
        <v>1640</v>
      </c>
      <c r="E121" s="107">
        <v>3</v>
      </c>
      <c r="F121" s="108"/>
      <c r="G121" s="108">
        <f t="shared" si="2"/>
        <v>0</v>
      </c>
    </row>
    <row r="122" spans="1:7" s="109" customFormat="1" ht="25.5" hidden="1" outlineLevel="1">
      <c r="A122" s="227" t="str">
        <f t="shared" si="3"/>
        <v>D.1.2.1.1.S.35</v>
      </c>
      <c r="B122" s="99" t="s">
        <v>2095</v>
      </c>
      <c r="C122" s="122" t="s">
        <v>2132</v>
      </c>
      <c r="D122" s="123" t="s">
        <v>1640</v>
      </c>
      <c r="E122" s="107">
        <v>2</v>
      </c>
      <c r="F122" s="108"/>
      <c r="G122" s="108">
        <f t="shared" si="2"/>
        <v>0</v>
      </c>
    </row>
    <row r="123" spans="1:7" s="109" customFormat="1" ht="25.5" hidden="1" outlineLevel="1">
      <c r="A123" s="227" t="str">
        <f t="shared" si="3"/>
        <v>D.1.2.1.1.S.36</v>
      </c>
      <c r="B123" s="99" t="s">
        <v>2097</v>
      </c>
      <c r="C123" s="122" t="s">
        <v>2133</v>
      </c>
      <c r="D123" s="123" t="s">
        <v>1640</v>
      </c>
      <c r="E123" s="107">
        <v>8</v>
      </c>
      <c r="F123" s="108"/>
      <c r="G123" s="108">
        <f t="shared" si="2"/>
        <v>0</v>
      </c>
    </row>
    <row r="124" spans="1:7" s="109" customFormat="1" ht="38.25" hidden="1" outlineLevel="1">
      <c r="A124" s="227" t="str">
        <f t="shared" si="3"/>
        <v>D.1.2.1.1.S.37</v>
      </c>
      <c r="B124" s="99" t="s">
        <v>2099</v>
      </c>
      <c r="C124" s="122" t="s">
        <v>2134</v>
      </c>
      <c r="D124" s="123" t="s">
        <v>1640</v>
      </c>
      <c r="E124" s="107">
        <v>3</v>
      </c>
      <c r="F124" s="108"/>
      <c r="G124" s="108">
        <f t="shared" si="2"/>
        <v>0</v>
      </c>
    </row>
    <row r="125" spans="1:7" s="109" customFormat="1" ht="25.5" hidden="1" outlineLevel="1">
      <c r="A125" s="227" t="str">
        <f t="shared" si="3"/>
        <v>D.1.2.1.1.S.38</v>
      </c>
      <c r="B125" s="99" t="s">
        <v>2135</v>
      </c>
      <c r="C125" s="122" t="s">
        <v>2136</v>
      </c>
      <c r="D125" s="123" t="s">
        <v>1657</v>
      </c>
      <c r="E125" s="107">
        <v>3</v>
      </c>
      <c r="F125" s="108"/>
      <c r="G125" s="108">
        <f t="shared" si="2"/>
        <v>0</v>
      </c>
    </row>
    <row r="126" spans="1:7" s="109" customFormat="1" ht="25.5" hidden="1" outlineLevel="1">
      <c r="A126" s="227" t="str">
        <f t="shared" si="3"/>
        <v>D.1.2.1.1.S.39</v>
      </c>
      <c r="B126" s="99" t="s">
        <v>2137</v>
      </c>
      <c r="C126" s="122" t="s">
        <v>2092</v>
      </c>
      <c r="D126" s="123" t="s">
        <v>1640</v>
      </c>
      <c r="E126" s="107">
        <v>3</v>
      </c>
      <c r="F126" s="108"/>
      <c r="G126" s="108">
        <f t="shared" si="2"/>
        <v>0</v>
      </c>
    </row>
    <row r="127" spans="1:7" s="109" customFormat="1" ht="25.5" hidden="1" outlineLevel="1">
      <c r="A127" s="227" t="str">
        <f t="shared" si="3"/>
        <v>D.1.2.1.1.S.40</v>
      </c>
      <c r="B127" s="99" t="s">
        <v>2138</v>
      </c>
      <c r="C127" s="122" t="s">
        <v>2094</v>
      </c>
      <c r="D127" s="123" t="s">
        <v>1640</v>
      </c>
      <c r="E127" s="107">
        <v>2</v>
      </c>
      <c r="F127" s="108"/>
      <c r="G127" s="108">
        <f t="shared" si="2"/>
        <v>0</v>
      </c>
    </row>
    <row r="128" spans="1:7" s="109" customFormat="1" ht="38.25" hidden="1" outlineLevel="1">
      <c r="A128" s="227" t="str">
        <f t="shared" si="3"/>
        <v>D.1.2.1.1.S.41</v>
      </c>
      <c r="B128" s="99" t="s">
        <v>2139</v>
      </c>
      <c r="C128" s="122" t="s">
        <v>2140</v>
      </c>
      <c r="D128" s="123"/>
      <c r="E128" s="107"/>
      <c r="F128" s="108"/>
      <c r="G128" s="108">
        <f t="shared" si="2"/>
        <v>0</v>
      </c>
    </row>
    <row r="129" spans="1:7" s="109" customFormat="1" ht="15" hidden="1" outlineLevel="1">
      <c r="A129" s="227" t="str">
        <f t="shared" si="3"/>
        <v>D.1.2.1.1.S.41.1</v>
      </c>
      <c r="B129" s="99" t="s">
        <v>2141</v>
      </c>
      <c r="C129" s="122" t="s">
        <v>2142</v>
      </c>
      <c r="D129" s="123" t="s">
        <v>90</v>
      </c>
      <c r="E129" s="107">
        <v>1</v>
      </c>
      <c r="F129" s="108"/>
      <c r="G129" s="108">
        <f t="shared" si="2"/>
        <v>0</v>
      </c>
    </row>
    <row r="130" spans="1:7" s="109" customFormat="1" ht="25.5" hidden="1" outlineLevel="1">
      <c r="A130" s="227" t="str">
        <f t="shared" si="3"/>
        <v>D.1.2.1.1.S.41.2</v>
      </c>
      <c r="B130" s="99" t="s">
        <v>2143</v>
      </c>
      <c r="C130" s="122" t="s">
        <v>2144</v>
      </c>
      <c r="D130" s="123" t="s">
        <v>90</v>
      </c>
      <c r="E130" s="107">
        <v>1</v>
      </c>
      <c r="F130" s="108"/>
      <c r="G130" s="108">
        <f t="shared" si="2"/>
        <v>0</v>
      </c>
    </row>
    <row r="131" spans="1:7" s="109" customFormat="1" ht="25.5" hidden="1" outlineLevel="1">
      <c r="A131" s="227" t="str">
        <f t="shared" si="3"/>
        <v>D.1.2.1.1.S.41.3</v>
      </c>
      <c r="B131" s="99" t="s">
        <v>2145</v>
      </c>
      <c r="C131" s="122" t="s">
        <v>1830</v>
      </c>
      <c r="D131" s="123" t="s">
        <v>90</v>
      </c>
      <c r="E131" s="107">
        <v>1</v>
      </c>
      <c r="F131" s="108"/>
      <c r="G131" s="108">
        <f aca="true" t="shared" si="5" ref="G131:G134">E131*F131</f>
        <v>0</v>
      </c>
    </row>
    <row r="132" spans="1:7" s="109" customFormat="1" ht="25.5" hidden="1" outlineLevel="1">
      <c r="A132" s="227" t="str">
        <f t="shared" si="3"/>
        <v>D.1.2.1.1.S.41.4</v>
      </c>
      <c r="B132" s="99" t="s">
        <v>2146</v>
      </c>
      <c r="C132" s="122" t="s">
        <v>1536</v>
      </c>
      <c r="D132" s="123" t="s">
        <v>90</v>
      </c>
      <c r="E132" s="107">
        <v>2</v>
      </c>
      <c r="F132" s="108"/>
      <c r="G132" s="108">
        <f t="shared" si="5"/>
        <v>0</v>
      </c>
    </row>
    <row r="133" spans="1:7" s="109" customFormat="1" ht="25.5" hidden="1" outlineLevel="1">
      <c r="A133" s="227" t="str">
        <f t="shared" si="3"/>
        <v>D.1.2.1.1.S.41.5</v>
      </c>
      <c r="B133" s="99" t="s">
        <v>2147</v>
      </c>
      <c r="C133" s="122" t="s">
        <v>1538</v>
      </c>
      <c r="D133" s="123" t="s">
        <v>90</v>
      </c>
      <c r="E133" s="107">
        <v>2</v>
      </c>
      <c r="F133" s="108"/>
      <c r="G133" s="108">
        <f t="shared" si="5"/>
        <v>0</v>
      </c>
    </row>
    <row r="134" spans="1:7" s="109" customFormat="1" ht="15" hidden="1" outlineLevel="1">
      <c r="A134" s="227" t="str">
        <f t="shared" si="3"/>
        <v>D.1.2.1.1.S.41.6</v>
      </c>
      <c r="B134" s="99" t="s">
        <v>2148</v>
      </c>
      <c r="C134" s="122" t="s">
        <v>1602</v>
      </c>
      <c r="D134" s="123" t="s">
        <v>90</v>
      </c>
      <c r="E134" s="107">
        <v>1</v>
      </c>
      <c r="F134" s="108"/>
      <c r="G134" s="108">
        <f t="shared" si="5"/>
        <v>0</v>
      </c>
    </row>
    <row r="135" spans="1:7" s="109" customFormat="1" ht="15" hidden="1" outlineLevel="1">
      <c r="A135" s="227" t="str">
        <f aca="true" t="shared" si="6" ref="A135:A139">""&amp;$B$4&amp;"."&amp;B135&amp;""</f>
        <v>D.1.2.1.1.S.41.7</v>
      </c>
      <c r="B135" s="99" t="s">
        <v>2149</v>
      </c>
      <c r="C135" s="122" t="s">
        <v>2150</v>
      </c>
      <c r="D135" s="123" t="s">
        <v>90</v>
      </c>
      <c r="E135" s="107">
        <v>1</v>
      </c>
      <c r="F135" s="108"/>
      <c r="G135" s="108"/>
    </row>
    <row r="136" spans="1:7" s="109" customFormat="1" ht="38.25" hidden="1" outlineLevel="1">
      <c r="A136" s="227" t="str">
        <f t="shared" si="6"/>
        <v>D.1.2.1.1.S.41.8</v>
      </c>
      <c r="B136" s="99" t="s">
        <v>2151</v>
      </c>
      <c r="C136" s="228" t="s">
        <v>2152</v>
      </c>
      <c r="D136" s="123" t="s">
        <v>90</v>
      </c>
      <c r="E136" s="107">
        <v>1</v>
      </c>
      <c r="F136" s="108"/>
      <c r="G136" s="108"/>
    </row>
    <row r="137" spans="1:7" s="109" customFormat="1" ht="38.25" hidden="1" outlineLevel="1">
      <c r="A137" s="227" t="str">
        <f t="shared" si="6"/>
        <v>D.1.2.1.1.S.42</v>
      </c>
      <c r="B137" s="99" t="s">
        <v>2153</v>
      </c>
      <c r="C137" s="122" t="s">
        <v>2096</v>
      </c>
      <c r="D137" s="123" t="s">
        <v>1640</v>
      </c>
      <c r="E137" s="107">
        <v>2</v>
      </c>
      <c r="F137" s="108"/>
      <c r="G137" s="108">
        <f aca="true" t="shared" si="7" ref="G137:G139">E137*F137</f>
        <v>0</v>
      </c>
    </row>
    <row r="138" spans="1:7" s="109" customFormat="1" ht="38.25" hidden="1" outlineLevel="1">
      <c r="A138" s="227" t="str">
        <f t="shared" si="6"/>
        <v>D.1.2.1.1.S.43</v>
      </c>
      <c r="B138" s="99" t="s">
        <v>2154</v>
      </c>
      <c r="C138" s="122" t="s">
        <v>2098</v>
      </c>
      <c r="D138" s="123" t="s">
        <v>1640</v>
      </c>
      <c r="E138" s="107">
        <v>1</v>
      </c>
      <c r="F138" s="108"/>
      <c r="G138" s="108">
        <f t="shared" si="7"/>
        <v>0</v>
      </c>
    </row>
    <row r="139" spans="1:7" s="109" customFormat="1" ht="38.25" hidden="1" outlineLevel="1">
      <c r="A139" s="227" t="str">
        <f t="shared" si="6"/>
        <v>D.1.2.1.1.S.44</v>
      </c>
      <c r="B139" s="99" t="s">
        <v>2155</v>
      </c>
      <c r="C139" s="122" t="s">
        <v>2156</v>
      </c>
      <c r="D139" s="123" t="s">
        <v>1640</v>
      </c>
      <c r="E139" s="107">
        <v>1</v>
      </c>
      <c r="F139" s="108"/>
      <c r="G139" s="108">
        <f t="shared" si="7"/>
        <v>0</v>
      </c>
    </row>
    <row r="140" spans="1:7" s="97" customFormat="1" ht="15" collapsed="1">
      <c r="A140" s="90" t="str">
        <f>B140</f>
        <v>D.1.2.1.2</v>
      </c>
      <c r="B140" s="91" t="s">
        <v>2157</v>
      </c>
      <c r="C140" s="92" t="s">
        <v>2102</v>
      </c>
      <c r="D140" s="93"/>
      <c r="E140" s="124"/>
      <c r="F140" s="125"/>
      <c r="G140" s="96"/>
    </row>
    <row r="141" spans="1:7" s="109" customFormat="1" ht="38.25" hidden="1" outlineLevel="1">
      <c r="A141" s="227" t="str">
        <f>""&amp;$B$140&amp;"."&amp;B141&amp;""</f>
        <v>D.1.2.1.2.S.1</v>
      </c>
      <c r="B141" s="99" t="s">
        <v>206</v>
      </c>
      <c r="C141" s="231" t="s">
        <v>2103</v>
      </c>
      <c r="D141" s="128" t="s">
        <v>1657</v>
      </c>
      <c r="E141" s="107">
        <v>25</v>
      </c>
      <c r="F141" s="108"/>
      <c r="G141" s="108">
        <f aca="true" t="shared" si="8" ref="G141:G150">E141*F141</f>
        <v>0</v>
      </c>
    </row>
    <row r="142" spans="1:7" s="109" customFormat="1" ht="25.5" hidden="1" outlineLevel="1">
      <c r="A142" s="227" t="str">
        <f>""&amp;$B$140&amp;"."&amp;B142&amp;""</f>
        <v>D.1.2.1.2.S.2</v>
      </c>
      <c r="B142" s="99" t="s">
        <v>207</v>
      </c>
      <c r="C142" s="231" t="s">
        <v>2104</v>
      </c>
      <c r="D142" s="128" t="s">
        <v>1657</v>
      </c>
      <c r="E142" s="107">
        <v>65</v>
      </c>
      <c r="F142" s="108"/>
      <c r="G142" s="108">
        <f t="shared" si="8"/>
        <v>0</v>
      </c>
    </row>
    <row r="143" spans="1:7" s="109" customFormat="1" ht="38.25" hidden="1" outlineLevel="1">
      <c r="A143" s="227" t="str">
        <f aca="true" t="shared" si="9" ref="A143:A150">""&amp;$B$140&amp;"."&amp;B143&amp;""</f>
        <v>D.1.2.1.2.S.3</v>
      </c>
      <c r="B143" s="99" t="s">
        <v>208</v>
      </c>
      <c r="C143" s="231" t="s">
        <v>1672</v>
      </c>
      <c r="D143" s="128" t="s">
        <v>1657</v>
      </c>
      <c r="E143" s="107">
        <v>55</v>
      </c>
      <c r="F143" s="108"/>
      <c r="G143" s="108">
        <f t="shared" si="8"/>
        <v>0</v>
      </c>
    </row>
    <row r="144" spans="1:7" s="109" customFormat="1" ht="25.5" hidden="1" outlineLevel="1">
      <c r="A144" s="227" t="str">
        <f t="shared" si="9"/>
        <v>D.1.2.1.2.S.4</v>
      </c>
      <c r="B144" s="99" t="s">
        <v>209</v>
      </c>
      <c r="C144" s="231" t="s">
        <v>1673</v>
      </c>
      <c r="D144" s="128" t="s">
        <v>90</v>
      </c>
      <c r="E144" s="107">
        <v>20</v>
      </c>
      <c r="F144" s="108"/>
      <c r="G144" s="108">
        <f t="shared" si="8"/>
        <v>0</v>
      </c>
    </row>
    <row r="145" spans="1:7" s="109" customFormat="1" ht="25.5" hidden="1" outlineLevel="1">
      <c r="A145" s="227" t="str">
        <f t="shared" si="9"/>
        <v>D.1.2.1.2.S.5</v>
      </c>
      <c r="B145" s="99" t="s">
        <v>213</v>
      </c>
      <c r="C145" s="231" t="s">
        <v>1674</v>
      </c>
      <c r="D145" s="128"/>
      <c r="E145" s="107"/>
      <c r="F145" s="108"/>
      <c r="G145" s="108">
        <f t="shared" si="8"/>
        <v>0</v>
      </c>
    </row>
    <row r="146" spans="1:7" s="109" customFormat="1" ht="15" hidden="1" outlineLevel="1">
      <c r="A146" s="227" t="str">
        <f t="shared" si="9"/>
        <v>D.1.2.1.2.S.5.1</v>
      </c>
      <c r="B146" s="99" t="s">
        <v>315</v>
      </c>
      <c r="C146" s="232" t="s">
        <v>1675</v>
      </c>
      <c r="D146" s="128" t="s">
        <v>1657</v>
      </c>
      <c r="E146" s="107">
        <v>25</v>
      </c>
      <c r="F146" s="108"/>
      <c r="G146" s="108">
        <f t="shared" si="8"/>
        <v>0</v>
      </c>
    </row>
    <row r="147" spans="1:7" s="109" customFormat="1" ht="15" hidden="1" outlineLevel="1">
      <c r="A147" s="227" t="str">
        <f t="shared" si="9"/>
        <v>D.1.2.1.2.S.5.2</v>
      </c>
      <c r="B147" s="99" t="s">
        <v>316</v>
      </c>
      <c r="C147" s="232" t="s">
        <v>1676</v>
      </c>
      <c r="D147" s="128" t="s">
        <v>1657</v>
      </c>
      <c r="E147" s="107">
        <v>15</v>
      </c>
      <c r="F147" s="108"/>
      <c r="G147" s="108">
        <f t="shared" si="8"/>
        <v>0</v>
      </c>
    </row>
    <row r="148" spans="1:7" s="109" customFormat="1" ht="38.25" hidden="1" outlineLevel="1">
      <c r="A148" s="227" t="str">
        <f t="shared" si="9"/>
        <v>D.1.2.1.2.S.6</v>
      </c>
      <c r="B148" s="99" t="s">
        <v>214</v>
      </c>
      <c r="C148" s="231" t="s">
        <v>1677</v>
      </c>
      <c r="D148" s="128" t="s">
        <v>90</v>
      </c>
      <c r="E148" s="107">
        <v>25</v>
      </c>
      <c r="F148" s="108"/>
      <c r="G148" s="108">
        <f t="shared" si="8"/>
        <v>0</v>
      </c>
    </row>
    <row r="149" spans="1:7" s="109" customFormat="1" ht="38.25" hidden="1" outlineLevel="1">
      <c r="A149" s="227" t="str">
        <f t="shared" si="9"/>
        <v>D.1.2.1.2.S.7</v>
      </c>
      <c r="B149" s="99" t="s">
        <v>215</v>
      </c>
      <c r="C149" s="231" t="s">
        <v>2107</v>
      </c>
      <c r="D149" s="128" t="s">
        <v>90</v>
      </c>
      <c r="E149" s="107">
        <v>25</v>
      </c>
      <c r="F149" s="108"/>
      <c r="G149" s="108">
        <f t="shared" si="8"/>
        <v>0</v>
      </c>
    </row>
    <row r="150" spans="1:7" s="109" customFormat="1" ht="38.25" hidden="1" outlineLevel="1">
      <c r="A150" s="227" t="str">
        <f t="shared" si="9"/>
        <v>D.1.2.1.2.S.8</v>
      </c>
      <c r="B150" s="99" t="s">
        <v>216</v>
      </c>
      <c r="C150" s="231" t="s">
        <v>2108</v>
      </c>
      <c r="D150" s="128" t="s">
        <v>1640</v>
      </c>
      <c r="E150" s="107">
        <v>1</v>
      </c>
      <c r="F150" s="108"/>
      <c r="G150" s="108">
        <f t="shared" si="8"/>
        <v>0</v>
      </c>
    </row>
    <row r="151" spans="1:7" s="97" customFormat="1" ht="15" collapsed="1">
      <c r="A151" s="90" t="str">
        <f>B151</f>
        <v>D.1.2.1.3</v>
      </c>
      <c r="B151" s="91" t="s">
        <v>2158</v>
      </c>
      <c r="C151" s="92" t="s">
        <v>1680</v>
      </c>
      <c r="D151" s="93"/>
      <c r="E151" s="94"/>
      <c r="F151" s="95"/>
      <c r="G151" s="96"/>
    </row>
    <row r="152" spans="1:7" s="109" customFormat="1" ht="89.25" hidden="1" outlineLevel="1">
      <c r="A152" s="227" t="str">
        <f>""&amp;$B$151&amp;"."&amp;B152&amp;""</f>
        <v>D.1.2.1.3.S.1</v>
      </c>
      <c r="B152" s="99" t="s">
        <v>206</v>
      </c>
      <c r="C152" s="122" t="s">
        <v>2110</v>
      </c>
      <c r="D152" s="143" t="s">
        <v>1640</v>
      </c>
      <c r="E152" s="107">
        <v>1</v>
      </c>
      <c r="F152" s="108"/>
      <c r="G152" s="108">
        <f aca="true" t="shared" si="10" ref="G152:G164">E152*F152</f>
        <v>0</v>
      </c>
    </row>
    <row r="153" spans="1:7" s="109" customFormat="1" ht="25.5" hidden="1" outlineLevel="1">
      <c r="A153" s="227" t="str">
        <f aca="true" t="shared" si="11" ref="A153:A164">""&amp;$B$151&amp;"."&amp;B153&amp;""</f>
        <v>D.1.2.1.3.S.2</v>
      </c>
      <c r="B153" s="99" t="s">
        <v>207</v>
      </c>
      <c r="C153" s="122" t="s">
        <v>1682</v>
      </c>
      <c r="D153" s="143"/>
      <c r="E153" s="107"/>
      <c r="F153" s="108"/>
      <c r="G153" s="108"/>
    </row>
    <row r="154" spans="1:7" s="109" customFormat="1" ht="38.25" hidden="1" outlineLevel="1">
      <c r="A154" s="227" t="str">
        <f t="shared" si="11"/>
        <v>D.1.2.1.3.S.2.1</v>
      </c>
      <c r="B154" s="99" t="s">
        <v>228</v>
      </c>
      <c r="C154" s="207" t="s">
        <v>1683</v>
      </c>
      <c r="D154" s="143" t="s">
        <v>90</v>
      </c>
      <c r="E154" s="107">
        <v>1</v>
      </c>
      <c r="F154" s="108"/>
      <c r="G154" s="108">
        <f t="shared" si="10"/>
        <v>0</v>
      </c>
    </row>
    <row r="155" spans="1:7" s="109" customFormat="1" ht="25.5" hidden="1" outlineLevel="1">
      <c r="A155" s="227" t="str">
        <f t="shared" si="11"/>
        <v>D.1.2.1.3.S.2.2</v>
      </c>
      <c r="B155" s="99" t="s">
        <v>261</v>
      </c>
      <c r="C155" s="207" t="s">
        <v>1684</v>
      </c>
      <c r="D155" s="143" t="s">
        <v>90</v>
      </c>
      <c r="E155" s="107">
        <v>1</v>
      </c>
      <c r="F155" s="108"/>
      <c r="G155" s="108">
        <f t="shared" si="10"/>
        <v>0</v>
      </c>
    </row>
    <row r="156" spans="1:7" s="109" customFormat="1" ht="15" hidden="1" outlineLevel="1">
      <c r="A156" s="227" t="str">
        <f t="shared" si="11"/>
        <v>D.1.2.1.3.S.2.3</v>
      </c>
      <c r="B156" s="99" t="s">
        <v>367</v>
      </c>
      <c r="C156" s="207" t="s">
        <v>1685</v>
      </c>
      <c r="D156" s="143" t="s">
        <v>90</v>
      </c>
      <c r="E156" s="107">
        <v>1</v>
      </c>
      <c r="F156" s="108"/>
      <c r="G156" s="108">
        <f t="shared" si="10"/>
        <v>0</v>
      </c>
    </row>
    <row r="157" spans="1:7" s="109" customFormat="1" ht="15" hidden="1" outlineLevel="1">
      <c r="A157" s="227" t="str">
        <f t="shared" si="11"/>
        <v>D.1.2.1.3.S.2.4</v>
      </c>
      <c r="B157" s="99" t="s">
        <v>400</v>
      </c>
      <c r="C157" s="207" t="s">
        <v>1686</v>
      </c>
      <c r="D157" s="143" t="s">
        <v>90</v>
      </c>
      <c r="E157" s="107">
        <v>1</v>
      </c>
      <c r="F157" s="108"/>
      <c r="G157" s="108">
        <f t="shared" si="10"/>
        <v>0</v>
      </c>
    </row>
    <row r="158" spans="1:7" s="109" customFormat="1" ht="15" hidden="1" outlineLevel="1">
      <c r="A158" s="227" t="str">
        <f t="shared" si="11"/>
        <v>D.1.2.1.3.S.2.5</v>
      </c>
      <c r="B158" s="99" t="s">
        <v>1687</v>
      </c>
      <c r="C158" s="207" t="s">
        <v>1688</v>
      </c>
      <c r="D158" s="143" t="s">
        <v>90</v>
      </c>
      <c r="E158" s="107">
        <v>1</v>
      </c>
      <c r="F158" s="108"/>
      <c r="G158" s="108">
        <f t="shared" si="10"/>
        <v>0</v>
      </c>
    </row>
    <row r="159" spans="1:7" s="109" customFormat="1" ht="76.5" hidden="1" outlineLevel="1">
      <c r="A159" s="227"/>
      <c r="B159" s="99" t="s">
        <v>1689</v>
      </c>
      <c r="C159" s="207" t="s">
        <v>2111</v>
      </c>
      <c r="D159" s="143" t="s">
        <v>1640</v>
      </c>
      <c r="E159" s="107">
        <v>1</v>
      </c>
      <c r="F159" s="108"/>
      <c r="G159" s="108"/>
    </row>
    <row r="160" spans="1:7" s="109" customFormat="1" ht="25.5" hidden="1" outlineLevel="1">
      <c r="A160" s="227" t="str">
        <f t="shared" si="11"/>
        <v>D.1.2.1.3.S.2.7</v>
      </c>
      <c r="B160" s="99" t="s">
        <v>1691</v>
      </c>
      <c r="C160" s="207" t="s">
        <v>1690</v>
      </c>
      <c r="D160" s="143" t="s">
        <v>90</v>
      </c>
      <c r="E160" s="107">
        <v>1</v>
      </c>
      <c r="F160" s="108"/>
      <c r="G160" s="108">
        <f t="shared" si="10"/>
        <v>0</v>
      </c>
    </row>
    <row r="161" spans="1:7" s="109" customFormat="1" ht="15" hidden="1" outlineLevel="1">
      <c r="A161" s="227" t="str">
        <f t="shared" si="11"/>
        <v>D.1.2.1.3.S.2.8</v>
      </c>
      <c r="B161" s="99" t="s">
        <v>1779</v>
      </c>
      <c r="C161" s="207" t="s">
        <v>1692</v>
      </c>
      <c r="D161" s="143" t="s">
        <v>90</v>
      </c>
      <c r="E161" s="107">
        <v>1</v>
      </c>
      <c r="F161" s="108"/>
      <c r="G161" s="108">
        <f t="shared" si="10"/>
        <v>0</v>
      </c>
    </row>
    <row r="162" spans="1:7" s="109" customFormat="1" ht="15" hidden="1" outlineLevel="1">
      <c r="A162" s="227" t="str">
        <f t="shared" si="11"/>
        <v>D.1.2.1.3.S.3</v>
      </c>
      <c r="B162" s="99" t="s">
        <v>208</v>
      </c>
      <c r="C162" s="122" t="s">
        <v>1693</v>
      </c>
      <c r="D162" s="143" t="s">
        <v>90</v>
      </c>
      <c r="E162" s="107">
        <v>1</v>
      </c>
      <c r="F162" s="108"/>
      <c r="G162" s="108">
        <f t="shared" si="10"/>
        <v>0</v>
      </c>
    </row>
    <row r="163" spans="1:7" s="109" customFormat="1" ht="15" hidden="1" outlineLevel="1">
      <c r="A163" s="227" t="str">
        <f t="shared" si="11"/>
        <v>D.1.2.1.3.S.4</v>
      </c>
      <c r="B163" s="99" t="s">
        <v>209</v>
      </c>
      <c r="C163" s="122" t="s">
        <v>1694</v>
      </c>
      <c r="D163" s="143" t="s">
        <v>90</v>
      </c>
      <c r="E163" s="107">
        <v>1</v>
      </c>
      <c r="F163" s="108"/>
      <c r="G163" s="108">
        <f t="shared" si="10"/>
        <v>0</v>
      </c>
    </row>
    <row r="164" spans="1:7" s="109" customFormat="1" ht="63.75" hidden="1" outlineLevel="1">
      <c r="A164" s="227" t="str">
        <f t="shared" si="11"/>
        <v>D.1.2.1.3.S.5</v>
      </c>
      <c r="B164" s="99" t="s">
        <v>213</v>
      </c>
      <c r="C164" s="122" t="s">
        <v>1695</v>
      </c>
      <c r="D164" s="143" t="s">
        <v>1640</v>
      </c>
      <c r="E164" s="107">
        <v>1</v>
      </c>
      <c r="F164" s="108"/>
      <c r="G164" s="108">
        <f t="shared" si="10"/>
        <v>0</v>
      </c>
    </row>
    <row r="165" spans="1:7" s="214" customFormat="1" ht="15" collapsed="1">
      <c r="A165" s="352"/>
      <c r="B165" s="209"/>
      <c r="C165" s="210"/>
      <c r="D165" s="211"/>
      <c r="E165" s="212"/>
      <c r="F165" s="213"/>
      <c r="G165" s="213"/>
    </row>
    <row r="166" spans="1:7" s="109" customFormat="1" ht="15">
      <c r="A166" s="319"/>
      <c r="B166" s="215"/>
      <c r="C166" s="216"/>
      <c r="D166" s="217"/>
      <c r="E166" s="107"/>
      <c r="F166" s="218"/>
      <c r="G166"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76"/>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D.2.1</v>
      </c>
      <c r="B2" s="358" t="s">
        <v>478</v>
      </c>
      <c r="C2" s="365" t="s">
        <v>2761</v>
      </c>
      <c r="D2" s="359"/>
      <c r="E2" s="360"/>
      <c r="F2" s="361"/>
      <c r="G2" s="362">
        <f>SUM(G3:G76)</f>
        <v>0</v>
      </c>
    </row>
    <row r="3" spans="1:7" s="89" customFormat="1" ht="15" collapsed="1">
      <c r="A3" s="82" t="str">
        <f aca="true" t="shared" si="0" ref="A3:A4">B3</f>
        <v>D.2.1.1</v>
      </c>
      <c r="B3" s="83" t="s">
        <v>2611</v>
      </c>
      <c r="C3" s="84" t="s">
        <v>2187</v>
      </c>
      <c r="D3" s="85"/>
      <c r="E3" s="86"/>
      <c r="F3" s="87"/>
      <c r="G3" s="88"/>
    </row>
    <row r="4" spans="1:7" s="97" customFormat="1" ht="15">
      <c r="A4" s="90" t="str">
        <f t="shared" si="0"/>
        <v>D.2.1.1.1</v>
      </c>
      <c r="B4" s="91" t="s">
        <v>2612</v>
      </c>
      <c r="C4" s="92" t="s">
        <v>17</v>
      </c>
      <c r="D4" s="93"/>
      <c r="E4" s="94"/>
      <c r="F4" s="95"/>
      <c r="G4" s="96"/>
    </row>
    <row r="5" spans="1:7" s="109" customFormat="1" ht="165.75" hidden="1" outlineLevel="1">
      <c r="A5" s="98" t="str">
        <f>""&amp;$B$4&amp;"."&amp;B5&amp;""</f>
        <v>D.2.1.1.1.S.1</v>
      </c>
      <c r="B5" s="99" t="s">
        <v>206</v>
      </c>
      <c r="C5" s="635" t="s">
        <v>3478</v>
      </c>
      <c r="D5" s="117"/>
      <c r="E5" s="107"/>
      <c r="F5" s="108"/>
      <c r="G5" s="108"/>
    </row>
    <row r="6" spans="1:7" s="109" customFormat="1" ht="78.75" hidden="1" outlineLevel="1">
      <c r="A6" s="98" t="str">
        <f>""&amp;$B$4&amp;"."&amp;B6&amp;""</f>
        <v>D.2.1.1.1.S.2</v>
      </c>
      <c r="B6" s="99" t="s">
        <v>207</v>
      </c>
      <c r="C6" s="105" t="s">
        <v>3003</v>
      </c>
      <c r="D6" s="117" t="s">
        <v>25</v>
      </c>
      <c r="E6" s="107">
        <v>220</v>
      </c>
      <c r="F6" s="108"/>
      <c r="G6" s="108">
        <f aca="true" t="shared" si="1" ref="G6:G19">E6*F6</f>
        <v>0</v>
      </c>
    </row>
    <row r="7" spans="1:7" s="109" customFormat="1" ht="76.5" hidden="1" outlineLevel="1">
      <c r="A7" s="98" t="str">
        <f>""&amp;$B$4&amp;"."&amp;B7&amp;""</f>
        <v>D.2.1.1.1.S.3</v>
      </c>
      <c r="B7" s="99" t="s">
        <v>208</v>
      </c>
      <c r="C7" s="105" t="s">
        <v>2987</v>
      </c>
      <c r="D7" s="117" t="s">
        <v>25</v>
      </c>
      <c r="E7" s="107">
        <v>5</v>
      </c>
      <c r="F7" s="108"/>
      <c r="G7" s="108">
        <f t="shared" si="1"/>
        <v>0</v>
      </c>
    </row>
    <row r="8" spans="1:7" s="109" customFormat="1" ht="63.75" hidden="1" outlineLevel="1">
      <c r="A8" s="98" t="str">
        <f>""&amp;$B$4&amp;"."&amp;B8&amp;""</f>
        <v>D.2.1.1.1.S.4</v>
      </c>
      <c r="B8" s="99" t="s">
        <v>209</v>
      </c>
      <c r="C8" s="111" t="s">
        <v>443</v>
      </c>
      <c r="D8" s="106" t="s">
        <v>91</v>
      </c>
      <c r="E8" s="107">
        <v>1</v>
      </c>
      <c r="F8" s="108"/>
      <c r="G8" s="108">
        <f t="shared" si="1"/>
        <v>0</v>
      </c>
    </row>
    <row r="9" spans="1:7" s="109" customFormat="1" ht="63.75" hidden="1" outlineLevel="1">
      <c r="A9" s="98" t="str">
        <f aca="true" t="shared" si="2" ref="A9:A19">""&amp;$B$4&amp;"."&amp;B9&amp;""</f>
        <v>D.2.1.1.1.S.5</v>
      </c>
      <c r="B9" s="99" t="s">
        <v>213</v>
      </c>
      <c r="C9" s="112" t="s">
        <v>3162</v>
      </c>
      <c r="D9" s="113"/>
      <c r="E9" s="107"/>
      <c r="F9" s="108"/>
      <c r="G9" s="108"/>
    </row>
    <row r="10" spans="1:7" s="109" customFormat="1" ht="15" hidden="1" outlineLevel="1">
      <c r="A10" s="98" t="str">
        <f t="shared" si="2"/>
        <v>D.2.1.1.1.S.5.1</v>
      </c>
      <c r="B10" s="99" t="s">
        <v>315</v>
      </c>
      <c r="C10" s="133" t="s">
        <v>2613</v>
      </c>
      <c r="D10" s="114" t="s">
        <v>90</v>
      </c>
      <c r="E10" s="107">
        <v>1</v>
      </c>
      <c r="F10" s="108"/>
      <c r="G10" s="108">
        <f aca="true" t="shared" si="3" ref="G10:G12">E10*F10</f>
        <v>0</v>
      </c>
    </row>
    <row r="11" spans="1:7" s="109" customFormat="1" ht="15" hidden="1" outlineLevel="1">
      <c r="A11" s="98" t="str">
        <f t="shared" si="2"/>
        <v>D.2.1.1.1.S.5.2</v>
      </c>
      <c r="B11" s="99" t="s">
        <v>316</v>
      </c>
      <c r="C11" s="133" t="s">
        <v>2614</v>
      </c>
      <c r="D11" s="114" t="s">
        <v>90</v>
      </c>
      <c r="E11" s="107">
        <v>1</v>
      </c>
      <c r="F11" s="108"/>
      <c r="G11" s="108">
        <f t="shared" si="3"/>
        <v>0</v>
      </c>
    </row>
    <row r="12" spans="1:7" s="109" customFormat="1" ht="15" hidden="1" outlineLevel="1">
      <c r="A12" s="98" t="str">
        <f t="shared" si="2"/>
        <v>D.2.1.1.1.S.5.3</v>
      </c>
      <c r="B12" s="99" t="s">
        <v>317</v>
      </c>
      <c r="C12" s="133" t="s">
        <v>2615</v>
      </c>
      <c r="D12" s="114" t="s">
        <v>90</v>
      </c>
      <c r="E12" s="107">
        <v>1</v>
      </c>
      <c r="F12" s="108"/>
      <c r="G12" s="108">
        <f t="shared" si="3"/>
        <v>0</v>
      </c>
    </row>
    <row r="13" spans="1:7" s="109" customFormat="1" ht="102" hidden="1" outlineLevel="1">
      <c r="A13" s="98" t="str">
        <f t="shared" si="2"/>
        <v>D.2.1.1.1.S.6</v>
      </c>
      <c r="B13" s="99" t="s">
        <v>214</v>
      </c>
      <c r="C13" s="110" t="s">
        <v>3526</v>
      </c>
      <c r="D13" s="106" t="s">
        <v>91</v>
      </c>
      <c r="E13" s="107">
        <v>1</v>
      </c>
      <c r="F13" s="108"/>
      <c r="G13" s="108">
        <f t="shared" si="1"/>
        <v>0</v>
      </c>
    </row>
    <row r="14" spans="1:7" s="109" customFormat="1" ht="102" hidden="1" outlineLevel="1">
      <c r="A14" s="98" t="str">
        <f t="shared" si="2"/>
        <v>D.2.1.1.1.S.7</v>
      </c>
      <c r="B14" s="99" t="s">
        <v>215</v>
      </c>
      <c r="C14" s="111" t="s">
        <v>3524</v>
      </c>
      <c r="D14" s="106" t="s">
        <v>91</v>
      </c>
      <c r="E14" s="107">
        <v>1</v>
      </c>
      <c r="F14" s="108"/>
      <c r="G14" s="108">
        <f t="shared" si="1"/>
        <v>0</v>
      </c>
    </row>
    <row r="15" spans="1:7" s="109" customFormat="1" ht="76.5" hidden="1" outlineLevel="1">
      <c r="A15" s="98" t="str">
        <f t="shared" si="2"/>
        <v>D.2.1.1.1.S.8</v>
      </c>
      <c r="B15" s="99" t="s">
        <v>216</v>
      </c>
      <c r="C15" s="105" t="s">
        <v>2989</v>
      </c>
      <c r="D15" s="117" t="s">
        <v>25</v>
      </c>
      <c r="E15" s="107">
        <v>21</v>
      </c>
      <c r="F15" s="108"/>
      <c r="G15" s="108">
        <f t="shared" si="1"/>
        <v>0</v>
      </c>
    </row>
    <row r="16" spans="1:7" s="109" customFormat="1" ht="63.75" hidden="1" outlineLevel="1">
      <c r="A16" s="98" t="str">
        <f t="shared" si="2"/>
        <v>D.2.1.1.1.S.9</v>
      </c>
      <c r="B16" s="99" t="s">
        <v>217</v>
      </c>
      <c r="C16" s="115" t="s">
        <v>2565</v>
      </c>
      <c r="D16" s="128" t="s">
        <v>24</v>
      </c>
      <c r="E16" s="107">
        <v>90</v>
      </c>
      <c r="F16" s="108"/>
      <c r="G16" s="108">
        <f t="shared" si="1"/>
        <v>0</v>
      </c>
    </row>
    <row r="17" spans="1:7" s="109" customFormat="1" ht="89.25" hidden="1" outlineLevel="1">
      <c r="A17" s="98" t="str">
        <f t="shared" si="2"/>
        <v>D.2.1.1.1.S.10</v>
      </c>
      <c r="B17" s="99" t="s">
        <v>218</v>
      </c>
      <c r="C17" s="112" t="s">
        <v>2566</v>
      </c>
      <c r="D17" s="113"/>
      <c r="E17" s="107"/>
      <c r="F17" s="108"/>
      <c r="G17" s="108"/>
    </row>
    <row r="18" spans="1:7" s="109" customFormat="1" ht="15" hidden="1" outlineLevel="1">
      <c r="A18" s="98" t="str">
        <f t="shared" si="2"/>
        <v>D.2.1.1.1.S.10.1</v>
      </c>
      <c r="B18" s="99" t="s">
        <v>312</v>
      </c>
      <c r="C18" s="133" t="s">
        <v>3164</v>
      </c>
      <c r="D18" s="114" t="s">
        <v>90</v>
      </c>
      <c r="E18" s="107">
        <v>1</v>
      </c>
      <c r="F18" s="108"/>
      <c r="G18" s="108">
        <f aca="true" t="shared" si="4" ref="G18">E18*F18</f>
        <v>0</v>
      </c>
    </row>
    <row r="19" spans="1:7" s="109" customFormat="1" ht="38.25" hidden="1" outlineLevel="1">
      <c r="A19" s="98" t="str">
        <f t="shared" si="2"/>
        <v>D.2.1.1.1.S.11</v>
      </c>
      <c r="B19" s="99" t="s">
        <v>219</v>
      </c>
      <c r="C19" s="105" t="s">
        <v>2567</v>
      </c>
      <c r="D19" s="114" t="s">
        <v>2568</v>
      </c>
      <c r="E19" s="107">
        <v>50</v>
      </c>
      <c r="F19" s="108"/>
      <c r="G19" s="108">
        <f t="shared" si="1"/>
        <v>0</v>
      </c>
    </row>
    <row r="20" spans="1:7" s="97" customFormat="1" ht="15" collapsed="1">
      <c r="A20" s="90" t="str">
        <f aca="true" t="shared" si="5" ref="A20">B20</f>
        <v>D.2.1.1.2</v>
      </c>
      <c r="B20" s="91" t="s">
        <v>2616</v>
      </c>
      <c r="C20" s="92" t="s">
        <v>18</v>
      </c>
      <c r="D20" s="93"/>
      <c r="E20" s="124"/>
      <c r="F20" s="125"/>
      <c r="G20" s="96"/>
    </row>
    <row r="21" spans="1:7" s="109" customFormat="1" ht="63.75" hidden="1" outlineLevel="1">
      <c r="A21" s="98" t="str">
        <f>""&amp;$B$20&amp;"."&amp;B21&amp;""</f>
        <v>D.2.1.1.2.S.1</v>
      </c>
      <c r="B21" s="126" t="s">
        <v>206</v>
      </c>
      <c r="C21" s="115" t="s">
        <v>2617</v>
      </c>
      <c r="D21" s="128" t="s">
        <v>24</v>
      </c>
      <c r="E21" s="107">
        <v>1</v>
      </c>
      <c r="F21" s="108"/>
      <c r="G21" s="108">
        <f aca="true" t="shared" si="6" ref="G21">E21*F21</f>
        <v>0</v>
      </c>
    </row>
    <row r="22" spans="1:7" s="97" customFormat="1" ht="15" collapsed="1">
      <c r="A22" s="90" t="str">
        <f aca="true" t="shared" si="7" ref="A22">B22</f>
        <v>D.2.1.1.3</v>
      </c>
      <c r="B22" s="91" t="s">
        <v>2618</v>
      </c>
      <c r="C22" s="92" t="s">
        <v>19</v>
      </c>
      <c r="D22" s="93"/>
      <c r="E22" s="94"/>
      <c r="F22" s="95"/>
      <c r="G22" s="96"/>
    </row>
    <row r="23" spans="1:7" s="109" customFormat="1" ht="165.75" hidden="1" outlineLevel="1">
      <c r="A23" s="98" t="str">
        <f aca="true" t="shared" si="8" ref="A23:A35">""&amp;$B$22&amp;"."&amp;B23&amp;""</f>
        <v>D.2.1.1.3.S.1</v>
      </c>
      <c r="B23" s="126" t="s">
        <v>206</v>
      </c>
      <c r="C23" s="112" t="s">
        <v>3345</v>
      </c>
      <c r="D23" s="128"/>
      <c r="E23" s="107"/>
      <c r="F23" s="108"/>
      <c r="G23" s="108"/>
    </row>
    <row r="24" spans="1:7" s="109" customFormat="1" ht="15" hidden="1" outlineLevel="1">
      <c r="A24" s="98" t="str">
        <f t="shared" si="8"/>
        <v>D.2.1.1.3.S.1.1</v>
      </c>
      <c r="B24" s="126" t="s">
        <v>226</v>
      </c>
      <c r="C24" s="133" t="s">
        <v>2619</v>
      </c>
      <c r="D24" s="123" t="s">
        <v>24</v>
      </c>
      <c r="E24" s="107">
        <v>15</v>
      </c>
      <c r="F24" s="108"/>
      <c r="G24" s="108">
        <f aca="true" t="shared" si="9" ref="G24:G33">E24*F24</f>
        <v>0</v>
      </c>
    </row>
    <row r="25" spans="1:7" s="109" customFormat="1" ht="15" hidden="1" outlineLevel="1">
      <c r="A25" s="98" t="str">
        <f t="shared" si="8"/>
        <v>D.2.1.1.3.S.1.2</v>
      </c>
      <c r="B25" s="126" t="s">
        <v>227</v>
      </c>
      <c r="C25" s="133" t="s">
        <v>2620</v>
      </c>
      <c r="D25" s="123" t="s">
        <v>24</v>
      </c>
      <c r="E25" s="107">
        <v>2</v>
      </c>
      <c r="F25" s="108"/>
      <c r="G25" s="108">
        <f t="shared" si="9"/>
        <v>0</v>
      </c>
    </row>
    <row r="26" spans="1:7" s="109" customFormat="1" ht="15" hidden="1" outlineLevel="1">
      <c r="A26" s="98" t="str">
        <f t="shared" si="8"/>
        <v>D.2.1.1.3.S.1.3</v>
      </c>
      <c r="B26" s="126" t="s">
        <v>265</v>
      </c>
      <c r="C26" s="133" t="s">
        <v>2621</v>
      </c>
      <c r="D26" s="123" t="s">
        <v>25</v>
      </c>
      <c r="E26" s="107">
        <v>17</v>
      </c>
      <c r="F26" s="108"/>
      <c r="G26" s="108">
        <f t="shared" si="9"/>
        <v>0</v>
      </c>
    </row>
    <row r="27" spans="1:7" s="109" customFormat="1" ht="25.5" hidden="1" outlineLevel="1">
      <c r="A27" s="98" t="str">
        <f t="shared" si="8"/>
        <v>D.2.1.1.3.S.1.4</v>
      </c>
      <c r="B27" s="126" t="s">
        <v>627</v>
      </c>
      <c r="C27" s="133" t="s">
        <v>2858</v>
      </c>
      <c r="D27" s="123" t="s">
        <v>90</v>
      </c>
      <c r="E27" s="107">
        <v>1</v>
      </c>
      <c r="F27" s="108"/>
      <c r="G27" s="108">
        <f t="shared" si="9"/>
        <v>0</v>
      </c>
    </row>
    <row r="28" spans="1:7" s="109" customFormat="1" ht="15" hidden="1" outlineLevel="1">
      <c r="A28" s="98" t="str">
        <f t="shared" si="8"/>
        <v>D.2.1.1.3.S.1.5</v>
      </c>
      <c r="B28" s="126" t="s">
        <v>630</v>
      </c>
      <c r="C28" s="133" t="s">
        <v>2859</v>
      </c>
      <c r="D28" s="123" t="s">
        <v>22</v>
      </c>
      <c r="E28" s="107">
        <v>2</v>
      </c>
      <c r="F28" s="108"/>
      <c r="G28" s="108">
        <f t="shared" si="9"/>
        <v>0</v>
      </c>
    </row>
    <row r="29" spans="1:7" s="109" customFormat="1" ht="15" hidden="1" outlineLevel="1">
      <c r="A29" s="98" t="str">
        <f t="shared" si="8"/>
        <v>D.2.1.1.3.S.1.6</v>
      </c>
      <c r="B29" s="126" t="s">
        <v>1535</v>
      </c>
      <c r="C29" s="133" t="s">
        <v>2622</v>
      </c>
      <c r="D29" s="123" t="s">
        <v>24</v>
      </c>
      <c r="E29" s="107">
        <v>6</v>
      </c>
      <c r="F29" s="108"/>
      <c r="G29" s="108">
        <f t="shared" si="9"/>
        <v>0</v>
      </c>
    </row>
    <row r="30" spans="1:7" s="109" customFormat="1" ht="15" hidden="1" outlineLevel="1">
      <c r="A30" s="98" t="str">
        <f t="shared" si="8"/>
        <v>D.2.1.1.3.S.1.7</v>
      </c>
      <c r="B30" s="126" t="s">
        <v>1537</v>
      </c>
      <c r="C30" s="133" t="s">
        <v>2623</v>
      </c>
      <c r="D30" s="123" t="s">
        <v>24</v>
      </c>
      <c r="E30" s="107">
        <v>2</v>
      </c>
      <c r="F30" s="108"/>
      <c r="G30" s="108">
        <f t="shared" si="9"/>
        <v>0</v>
      </c>
    </row>
    <row r="31" spans="1:7" s="109" customFormat="1" ht="15" hidden="1" outlineLevel="1">
      <c r="A31" s="98" t="str">
        <f t="shared" si="8"/>
        <v>D.2.1.1.3.S.1.8</v>
      </c>
      <c r="B31" s="126" t="s">
        <v>1539</v>
      </c>
      <c r="C31" s="133" t="s">
        <v>2624</v>
      </c>
      <c r="D31" s="123" t="s">
        <v>24</v>
      </c>
      <c r="E31" s="107">
        <v>0.15</v>
      </c>
      <c r="F31" s="108"/>
      <c r="G31" s="108">
        <f t="shared" si="9"/>
        <v>0</v>
      </c>
    </row>
    <row r="32" spans="1:7" s="109" customFormat="1" ht="15" hidden="1" outlineLevel="1">
      <c r="A32" s="98" t="str">
        <f t="shared" si="8"/>
        <v>D.2.1.1.3.S.1.9</v>
      </c>
      <c r="B32" s="126" t="s">
        <v>1541</v>
      </c>
      <c r="C32" s="133" t="s">
        <v>2625</v>
      </c>
      <c r="D32" s="123" t="s">
        <v>24</v>
      </c>
      <c r="E32" s="107">
        <v>3</v>
      </c>
      <c r="F32" s="108"/>
      <c r="G32" s="108">
        <f t="shared" si="9"/>
        <v>0</v>
      </c>
    </row>
    <row r="33" spans="1:7" s="109" customFormat="1" ht="15" hidden="1" outlineLevel="1">
      <c r="A33" s="98" t="str">
        <f t="shared" si="8"/>
        <v>D.2.1.1.3.S.1.10</v>
      </c>
      <c r="B33" s="126" t="s">
        <v>1543</v>
      </c>
      <c r="C33" s="133" t="s">
        <v>2626</v>
      </c>
      <c r="D33" s="123" t="s">
        <v>24</v>
      </c>
      <c r="E33" s="107">
        <v>12</v>
      </c>
      <c r="F33" s="108"/>
      <c r="G33" s="108">
        <f t="shared" si="9"/>
        <v>0</v>
      </c>
    </row>
    <row r="34" spans="1:7" s="109" customFormat="1" ht="114.75" hidden="1" outlineLevel="1">
      <c r="A34" s="98" t="str">
        <f t="shared" si="8"/>
        <v>D.2.1.1.3.S.2</v>
      </c>
      <c r="B34" s="126" t="s">
        <v>207</v>
      </c>
      <c r="C34" s="127" t="s">
        <v>2574</v>
      </c>
      <c r="D34" s="135"/>
      <c r="E34" s="107"/>
      <c r="F34" s="108"/>
      <c r="G34" s="108"/>
    </row>
    <row r="35" spans="1:7" s="109" customFormat="1" ht="15" hidden="1" outlineLevel="1">
      <c r="A35" s="98" t="str">
        <f t="shared" si="8"/>
        <v>D.2.1.1.3.S.2.1</v>
      </c>
      <c r="B35" s="126" t="s">
        <v>228</v>
      </c>
      <c r="C35" s="127" t="s">
        <v>2627</v>
      </c>
      <c r="D35" s="119" t="s">
        <v>90</v>
      </c>
      <c r="E35" s="107">
        <v>1</v>
      </c>
      <c r="F35" s="108"/>
      <c r="G35" s="108">
        <f aca="true" t="shared" si="10" ref="G35">E35*F35</f>
        <v>0</v>
      </c>
    </row>
    <row r="36" spans="1:7" s="97" customFormat="1" ht="15" collapsed="1">
      <c r="A36" s="90" t="str">
        <f aca="true" t="shared" si="11" ref="A36">B36</f>
        <v>D.2.1.1.4</v>
      </c>
      <c r="B36" s="91" t="s">
        <v>2628</v>
      </c>
      <c r="C36" s="92" t="s">
        <v>2577</v>
      </c>
      <c r="D36" s="93"/>
      <c r="E36" s="124"/>
      <c r="F36" s="125"/>
      <c r="G36" s="96"/>
    </row>
    <row r="37" spans="1:7" s="109" customFormat="1" ht="76.5" hidden="1" outlineLevel="1">
      <c r="A37" s="98" t="str">
        <f>""&amp;$B$36&amp;"."&amp;B37&amp;""</f>
        <v>D.2.1.1.4.S.1</v>
      </c>
      <c r="B37" s="126" t="s">
        <v>206</v>
      </c>
      <c r="C37" s="127" t="s">
        <v>3167</v>
      </c>
      <c r="D37" s="113" t="s">
        <v>25</v>
      </c>
      <c r="E37" s="107">
        <v>90</v>
      </c>
      <c r="F37" s="108"/>
      <c r="G37" s="108">
        <f aca="true" t="shared" si="12" ref="G37">E37*F37</f>
        <v>0</v>
      </c>
    </row>
    <row r="38" spans="1:7" s="109" customFormat="1" ht="76.5" hidden="1" outlineLevel="1">
      <c r="A38" s="98" t="str">
        <f>""&amp;$B$36&amp;"."&amp;B38&amp;""</f>
        <v>D.2.1.1.4.S.2</v>
      </c>
      <c r="B38" s="126" t="s">
        <v>207</v>
      </c>
      <c r="C38" s="112" t="s">
        <v>3170</v>
      </c>
      <c r="D38" s="128"/>
      <c r="E38" s="107"/>
      <c r="F38" s="108"/>
      <c r="G38" s="108"/>
    </row>
    <row r="39" spans="1:7" s="109" customFormat="1" ht="15" hidden="1" outlineLevel="1">
      <c r="A39" s="98" t="str">
        <f aca="true" t="shared" si="13" ref="A39:A57">""&amp;$B$36&amp;"."&amp;B39&amp;""</f>
        <v>D.2.1.1.4.S.2.1</v>
      </c>
      <c r="B39" s="126" t="s">
        <v>228</v>
      </c>
      <c r="C39" s="133" t="s">
        <v>3168</v>
      </c>
      <c r="D39" s="119" t="s">
        <v>90</v>
      </c>
      <c r="E39" s="107">
        <v>1</v>
      </c>
      <c r="F39" s="108"/>
      <c r="G39" s="108">
        <f aca="true" t="shared" si="14" ref="G39">E39*F39</f>
        <v>0</v>
      </c>
    </row>
    <row r="40" spans="1:7" s="109" customFormat="1" ht="114.75" hidden="1" outlineLevel="1">
      <c r="A40" s="98" t="str">
        <f t="shared" si="13"/>
        <v>D.2.1.1.4.S.3</v>
      </c>
      <c r="B40" s="126" t="s">
        <v>208</v>
      </c>
      <c r="C40" s="112" t="s">
        <v>3172</v>
      </c>
      <c r="D40" s="128"/>
      <c r="E40" s="107"/>
      <c r="F40" s="108"/>
      <c r="G40" s="108"/>
    </row>
    <row r="41" spans="1:7" s="109" customFormat="1" ht="15" hidden="1" outlineLevel="1">
      <c r="A41" s="98" t="str">
        <f t="shared" si="13"/>
        <v>D.2.1.1.4.S.3.1</v>
      </c>
      <c r="B41" s="126" t="s">
        <v>244</v>
      </c>
      <c r="C41" s="133" t="s">
        <v>2613</v>
      </c>
      <c r="D41" s="119" t="s">
        <v>90</v>
      </c>
      <c r="E41" s="107">
        <v>1</v>
      </c>
      <c r="F41" s="108"/>
      <c r="G41" s="108">
        <f aca="true" t="shared" si="15" ref="G41:G42">E41*F41</f>
        <v>0</v>
      </c>
    </row>
    <row r="42" spans="1:7" s="109" customFormat="1" ht="15" hidden="1" outlineLevel="1">
      <c r="A42" s="98" t="str">
        <f t="shared" si="13"/>
        <v>D.2.1.1.4.S.3.2</v>
      </c>
      <c r="B42" s="126" t="s">
        <v>245</v>
      </c>
      <c r="C42" s="133" t="s">
        <v>2614</v>
      </c>
      <c r="D42" s="119" t="s">
        <v>90</v>
      </c>
      <c r="E42" s="107">
        <v>1</v>
      </c>
      <c r="F42" s="108"/>
      <c r="G42" s="108">
        <f t="shared" si="15"/>
        <v>0</v>
      </c>
    </row>
    <row r="43" spans="1:7" s="109" customFormat="1" ht="63.75" hidden="1" outlineLevel="1">
      <c r="A43" s="98" t="str">
        <f t="shared" si="13"/>
        <v>D.2.1.1.4.S.4</v>
      </c>
      <c r="B43" s="126" t="s">
        <v>209</v>
      </c>
      <c r="C43" s="112" t="s">
        <v>3175</v>
      </c>
      <c r="D43" s="128"/>
      <c r="E43" s="107"/>
      <c r="F43" s="108"/>
      <c r="G43" s="108"/>
    </row>
    <row r="44" spans="1:7" s="109" customFormat="1" ht="15" hidden="1" outlineLevel="1">
      <c r="A44" s="98" t="str">
        <f t="shared" si="13"/>
        <v>D.2.1.1.4.S.4.1</v>
      </c>
      <c r="B44" s="126" t="s">
        <v>240</v>
      </c>
      <c r="C44" s="133" t="s">
        <v>2614</v>
      </c>
      <c r="D44" s="119" t="s">
        <v>90</v>
      </c>
      <c r="E44" s="107">
        <v>2</v>
      </c>
      <c r="F44" s="108"/>
      <c r="G44" s="108">
        <f aca="true" t="shared" si="16" ref="G44:G49">E44*F44</f>
        <v>0</v>
      </c>
    </row>
    <row r="45" spans="1:7" s="109" customFormat="1" ht="140.25" hidden="1" outlineLevel="1">
      <c r="A45" s="98" t="str">
        <f t="shared" si="13"/>
        <v>D.2.1.1.4.S.5</v>
      </c>
      <c r="B45" s="126" t="s">
        <v>213</v>
      </c>
      <c r="C45" s="127" t="s">
        <v>3183</v>
      </c>
      <c r="D45" s="113" t="s">
        <v>25</v>
      </c>
      <c r="E45" s="107">
        <v>18</v>
      </c>
      <c r="F45" s="108"/>
      <c r="G45" s="108">
        <f t="shared" si="16"/>
        <v>0</v>
      </c>
    </row>
    <row r="46" spans="1:7" s="109" customFormat="1" ht="153" hidden="1" outlineLevel="1">
      <c r="A46" s="98" t="str">
        <f t="shared" si="13"/>
        <v>D.2.1.1.4.S.6</v>
      </c>
      <c r="B46" s="126" t="s">
        <v>214</v>
      </c>
      <c r="C46" s="127" t="s">
        <v>3184</v>
      </c>
      <c r="D46" s="113" t="s">
        <v>25</v>
      </c>
      <c r="E46" s="107">
        <v>6</v>
      </c>
      <c r="F46" s="108"/>
      <c r="G46" s="108">
        <f t="shared" si="16"/>
        <v>0</v>
      </c>
    </row>
    <row r="47" spans="1:7" s="109" customFormat="1" ht="89.25" hidden="1" outlineLevel="1">
      <c r="A47" s="98" t="str">
        <f t="shared" si="13"/>
        <v>D.2.1.1.4.S.7</v>
      </c>
      <c r="B47" s="126" t="s">
        <v>215</v>
      </c>
      <c r="C47" s="127" t="s">
        <v>3177</v>
      </c>
      <c r="D47" s="113" t="s">
        <v>25</v>
      </c>
      <c r="E47" s="107">
        <v>5</v>
      </c>
      <c r="F47" s="108"/>
      <c r="G47" s="108">
        <f t="shared" si="16"/>
        <v>0</v>
      </c>
    </row>
    <row r="48" spans="1:7" s="109" customFormat="1" ht="114.75" hidden="1" outlineLevel="1">
      <c r="A48" s="98" t="str">
        <f t="shared" si="13"/>
        <v>D.2.1.1.4.S.8</v>
      </c>
      <c r="B48" s="126" t="s">
        <v>216</v>
      </c>
      <c r="C48" s="127" t="s">
        <v>3004</v>
      </c>
      <c r="D48" s="113" t="s">
        <v>25</v>
      </c>
      <c r="E48" s="107">
        <v>5</v>
      </c>
      <c r="F48" s="108"/>
      <c r="G48" s="108">
        <f t="shared" si="16"/>
        <v>0</v>
      </c>
    </row>
    <row r="49" spans="1:7" s="109" customFormat="1" ht="114.75" hidden="1" outlineLevel="1">
      <c r="A49" s="98" t="str">
        <f t="shared" si="13"/>
        <v>D.2.1.1.4.S.9</v>
      </c>
      <c r="B49" s="126" t="s">
        <v>217</v>
      </c>
      <c r="C49" s="127" t="s">
        <v>3187</v>
      </c>
      <c r="D49" s="113" t="s">
        <v>25</v>
      </c>
      <c r="E49" s="107">
        <v>23</v>
      </c>
      <c r="F49" s="108"/>
      <c r="G49" s="108">
        <f t="shared" si="16"/>
        <v>0</v>
      </c>
    </row>
    <row r="50" spans="1:7" s="109" customFormat="1" ht="140.25" hidden="1" outlineLevel="1">
      <c r="A50" s="98" t="str">
        <f t="shared" si="13"/>
        <v>D.2.1.1.4.S.10</v>
      </c>
      <c r="B50" s="126" t="s">
        <v>218</v>
      </c>
      <c r="C50" s="112" t="s">
        <v>2629</v>
      </c>
      <c r="D50" s="128"/>
      <c r="E50" s="107"/>
      <c r="F50" s="108"/>
      <c r="G50" s="108"/>
    </row>
    <row r="51" spans="1:7" s="109" customFormat="1" ht="15" hidden="1" outlineLevel="1">
      <c r="A51" s="98" t="str">
        <f t="shared" si="13"/>
        <v>D.2.1.1.4.S.10.1</v>
      </c>
      <c r="B51" s="126" t="s">
        <v>312</v>
      </c>
      <c r="C51" s="133" t="s">
        <v>2630</v>
      </c>
      <c r="D51" s="123" t="s">
        <v>25</v>
      </c>
      <c r="E51" s="107">
        <v>10</v>
      </c>
      <c r="F51" s="108"/>
      <c r="G51" s="108">
        <f aca="true" t="shared" si="17" ref="G51:G57">E51*F51</f>
        <v>0</v>
      </c>
    </row>
    <row r="52" spans="1:7" s="109" customFormat="1" ht="15" hidden="1" outlineLevel="1">
      <c r="A52" s="98" t="str">
        <f t="shared" si="13"/>
        <v>D.2.1.1.4.S.10.2</v>
      </c>
      <c r="B52" s="126" t="s">
        <v>313</v>
      </c>
      <c r="C52" s="133" t="s">
        <v>2631</v>
      </c>
      <c r="D52" s="123" t="s">
        <v>24</v>
      </c>
      <c r="E52" s="107">
        <v>0.5</v>
      </c>
      <c r="F52" s="108"/>
      <c r="G52" s="108">
        <f t="shared" si="17"/>
        <v>0</v>
      </c>
    </row>
    <row r="53" spans="1:7" s="109" customFormat="1" ht="15" hidden="1" outlineLevel="1">
      <c r="A53" s="98" t="str">
        <f t="shared" si="13"/>
        <v>D.2.1.1.4.S.10.3</v>
      </c>
      <c r="B53" s="126" t="s">
        <v>314</v>
      </c>
      <c r="C53" s="133" t="s">
        <v>2632</v>
      </c>
      <c r="D53" s="123" t="s">
        <v>25</v>
      </c>
      <c r="E53" s="107">
        <v>10</v>
      </c>
      <c r="F53" s="108"/>
      <c r="G53" s="108">
        <f t="shared" si="17"/>
        <v>0</v>
      </c>
    </row>
    <row r="54" spans="1:7" s="109" customFormat="1" ht="15" hidden="1" outlineLevel="1">
      <c r="A54" s="98" t="str">
        <f t="shared" si="13"/>
        <v>D.2.1.1.4.S.10.4</v>
      </c>
      <c r="B54" s="126" t="s">
        <v>609</v>
      </c>
      <c r="C54" s="133" t="s">
        <v>2633</v>
      </c>
      <c r="D54" s="123" t="s">
        <v>25</v>
      </c>
      <c r="E54" s="107">
        <v>10</v>
      </c>
      <c r="F54" s="108"/>
      <c r="G54" s="108">
        <f t="shared" si="17"/>
        <v>0</v>
      </c>
    </row>
    <row r="55" spans="1:7" s="109" customFormat="1" ht="15" hidden="1" outlineLevel="1">
      <c r="A55" s="98" t="str">
        <f t="shared" si="13"/>
        <v>D.2.1.1.4.S.10.5</v>
      </c>
      <c r="B55" s="126" t="s">
        <v>612</v>
      </c>
      <c r="C55" s="133" t="s">
        <v>2634</v>
      </c>
      <c r="D55" s="143" t="s">
        <v>22</v>
      </c>
      <c r="E55" s="107">
        <v>13</v>
      </c>
      <c r="F55" s="108"/>
      <c r="G55" s="108">
        <f t="shared" si="17"/>
        <v>0</v>
      </c>
    </row>
    <row r="56" spans="1:7" s="109" customFormat="1" ht="15" hidden="1" outlineLevel="1">
      <c r="A56" s="98" t="str">
        <f t="shared" si="13"/>
        <v>D.2.1.1.4.S.10.6</v>
      </c>
      <c r="B56" s="126" t="s">
        <v>615</v>
      </c>
      <c r="C56" s="133" t="s">
        <v>2635</v>
      </c>
      <c r="D56" s="143" t="s">
        <v>22</v>
      </c>
      <c r="E56" s="107">
        <v>3.5</v>
      </c>
      <c r="F56" s="108"/>
      <c r="G56" s="108">
        <f t="shared" si="17"/>
        <v>0</v>
      </c>
    </row>
    <row r="57" spans="1:7" s="109" customFormat="1" ht="15" hidden="1" outlineLevel="1">
      <c r="A57" s="98" t="str">
        <f t="shared" si="13"/>
        <v>D.2.1.1.4.S.10.7</v>
      </c>
      <c r="B57" s="126" t="s">
        <v>618</v>
      </c>
      <c r="C57" s="133" t="s">
        <v>2760</v>
      </c>
      <c r="D57" s="143" t="s">
        <v>22</v>
      </c>
      <c r="E57" s="107">
        <v>2</v>
      </c>
      <c r="F57" s="108"/>
      <c r="G57" s="108">
        <f t="shared" si="17"/>
        <v>0</v>
      </c>
    </row>
    <row r="58" spans="1:7" s="97" customFormat="1" ht="15" collapsed="1">
      <c r="A58" s="90" t="str">
        <f aca="true" t="shared" si="18" ref="A58">B58</f>
        <v>D.2.1.1.5</v>
      </c>
      <c r="B58" s="91" t="s">
        <v>2636</v>
      </c>
      <c r="C58" s="92" t="s">
        <v>100</v>
      </c>
      <c r="D58" s="93"/>
      <c r="E58" s="94"/>
      <c r="F58" s="95"/>
      <c r="G58" s="96"/>
    </row>
    <row r="59" spans="1:7" s="109" customFormat="1" ht="191.25" hidden="1" outlineLevel="1">
      <c r="A59" s="98" t="str">
        <f>""&amp;$B$58&amp;"."&amp;B59&amp;""</f>
        <v>D.2.1.1.5.S.1</v>
      </c>
      <c r="B59" s="139" t="s">
        <v>206</v>
      </c>
      <c r="C59" s="112" t="s">
        <v>3193</v>
      </c>
      <c r="D59" s="113"/>
      <c r="E59" s="132"/>
      <c r="F59" s="108"/>
      <c r="G59" s="108"/>
    </row>
    <row r="60" spans="1:7" s="109" customFormat="1" ht="38.25" hidden="1" outlineLevel="1">
      <c r="A60" s="98" t="str">
        <f aca="true" t="shared" si="19" ref="A60:A61">""&amp;$B$58&amp;"."&amp;B60&amp;""</f>
        <v>D.2.1.1.5.S.1.1</v>
      </c>
      <c r="B60" s="139" t="s">
        <v>226</v>
      </c>
      <c r="C60" s="190" t="s">
        <v>3009</v>
      </c>
      <c r="D60" s="119" t="s">
        <v>90</v>
      </c>
      <c r="E60" s="107">
        <v>1</v>
      </c>
      <c r="F60" s="108"/>
      <c r="G60" s="108">
        <f aca="true" t="shared" si="20" ref="G60:G62">E60*F60</f>
        <v>0</v>
      </c>
    </row>
    <row r="61" spans="1:7" s="109" customFormat="1" ht="63.75" hidden="1" outlineLevel="1">
      <c r="A61" s="98" t="str">
        <f t="shared" si="19"/>
        <v>D.2.1.1.5.S.1.2</v>
      </c>
      <c r="B61" s="139" t="s">
        <v>227</v>
      </c>
      <c r="C61" s="190" t="s">
        <v>3010</v>
      </c>
      <c r="D61" s="119" t="s">
        <v>90</v>
      </c>
      <c r="E61" s="107">
        <v>1</v>
      </c>
      <c r="F61" s="108"/>
      <c r="G61" s="108">
        <f t="shared" si="20"/>
        <v>0</v>
      </c>
    </row>
    <row r="62" spans="1:7" s="109" customFormat="1" ht="408" hidden="1" outlineLevel="1">
      <c r="A62" s="98" t="str">
        <f>""&amp;$B$58&amp;"."&amp;B62&amp;""</f>
        <v>D.2.1.1.5.S.2</v>
      </c>
      <c r="B62" s="139" t="s">
        <v>207</v>
      </c>
      <c r="C62" s="112" t="s">
        <v>3346</v>
      </c>
      <c r="D62" s="119" t="s">
        <v>90</v>
      </c>
      <c r="E62" s="107">
        <v>1</v>
      </c>
      <c r="F62" s="108"/>
      <c r="G62" s="108">
        <f t="shared" si="20"/>
        <v>0</v>
      </c>
    </row>
    <row r="63" spans="1:7" s="97" customFormat="1" ht="15" collapsed="1">
      <c r="A63" s="90" t="str">
        <f aca="true" t="shared" si="21" ref="A63">B63</f>
        <v>D.2.1.1.6</v>
      </c>
      <c r="B63" s="91" t="s">
        <v>2637</v>
      </c>
      <c r="C63" s="92" t="s">
        <v>2835</v>
      </c>
      <c r="D63" s="93"/>
      <c r="E63" s="94"/>
      <c r="F63" s="95"/>
      <c r="G63" s="96"/>
    </row>
    <row r="64" spans="1:7" s="109" customFormat="1" ht="89.25" hidden="1" outlineLevel="1">
      <c r="A64" s="98" t="str">
        <f aca="true" t="shared" si="22" ref="A64:A68">""&amp;$B$63&amp;"."&amp;B64&amp;""</f>
        <v>D.2.1.1.6.S.1</v>
      </c>
      <c r="B64" s="139" t="s">
        <v>206</v>
      </c>
      <c r="C64" s="142" t="s">
        <v>2940</v>
      </c>
      <c r="D64" s="143"/>
      <c r="E64" s="107"/>
      <c r="F64" s="108"/>
      <c r="G64" s="108"/>
    </row>
    <row r="65" spans="1:7" s="109" customFormat="1" ht="15" hidden="1" outlineLevel="1">
      <c r="A65" s="98" t="str">
        <f t="shared" si="22"/>
        <v>D.2.1.1.6.S.1.1</v>
      </c>
      <c r="B65" s="139" t="s">
        <v>226</v>
      </c>
      <c r="C65" s="146" t="s">
        <v>105</v>
      </c>
      <c r="D65" s="143"/>
      <c r="E65" s="107"/>
      <c r="F65" s="108"/>
      <c r="G65" s="108"/>
    </row>
    <row r="66" spans="1:7" s="109" customFormat="1" ht="293.25" hidden="1" outlineLevel="1">
      <c r="A66" s="98" t="str">
        <f t="shared" si="22"/>
        <v>D.2.1.1.6.S.1.1.1</v>
      </c>
      <c r="B66" s="139" t="s">
        <v>237</v>
      </c>
      <c r="C66" s="145" t="s">
        <v>3028</v>
      </c>
      <c r="D66" s="143"/>
      <c r="E66" s="107"/>
      <c r="F66" s="108"/>
      <c r="G66" s="108"/>
    </row>
    <row r="67" spans="1:7" s="109" customFormat="1" ht="15" hidden="1" outlineLevel="1">
      <c r="A67" s="98" t="str">
        <f t="shared" si="22"/>
        <v>D.2.1.1.6.S.1.1.1.1</v>
      </c>
      <c r="B67" s="139" t="s">
        <v>2486</v>
      </c>
      <c r="C67" s="142" t="s">
        <v>110</v>
      </c>
      <c r="D67" s="143" t="s">
        <v>90</v>
      </c>
      <c r="E67" s="107">
        <v>1</v>
      </c>
      <c r="F67" s="108"/>
      <c r="G67" s="108">
        <f aca="true" t="shared" si="23" ref="G67:G68">E67*F67</f>
        <v>0</v>
      </c>
    </row>
    <row r="68" spans="1:7" s="109" customFormat="1" ht="63.75" hidden="1" outlineLevel="1">
      <c r="A68" s="98" t="str">
        <f t="shared" si="22"/>
        <v>D.2.1.1.6.S.2</v>
      </c>
      <c r="B68" s="139" t="s">
        <v>207</v>
      </c>
      <c r="C68" s="142" t="s">
        <v>2939</v>
      </c>
      <c r="D68" s="233" t="s">
        <v>22</v>
      </c>
      <c r="E68" s="107">
        <v>30</v>
      </c>
      <c r="F68" s="108"/>
      <c r="G68" s="108">
        <f t="shared" si="23"/>
        <v>0</v>
      </c>
    </row>
    <row r="69" spans="1:7" s="97" customFormat="1" ht="15" collapsed="1">
      <c r="A69" s="90" t="str">
        <f aca="true" t="shared" si="24" ref="A69">B69</f>
        <v>D.2.1.1.7</v>
      </c>
      <c r="B69" s="91" t="s">
        <v>2638</v>
      </c>
      <c r="C69" s="165" t="s">
        <v>117</v>
      </c>
      <c r="D69" s="166"/>
      <c r="E69" s="94"/>
      <c r="F69" s="95"/>
      <c r="G69" s="96"/>
    </row>
    <row r="70" spans="1:7" s="109" customFormat="1" ht="63.75" hidden="1" outlineLevel="1">
      <c r="A70" s="98" t="str">
        <f aca="true" t="shared" si="25" ref="A70:A73">""&amp;$B$69&amp;"."&amp;B70&amp;""</f>
        <v>D.2.1.1.7.S.1</v>
      </c>
      <c r="B70" s="139" t="s">
        <v>206</v>
      </c>
      <c r="C70" s="168" t="s">
        <v>383</v>
      </c>
      <c r="D70" s="143"/>
      <c r="E70" s="107"/>
      <c r="F70" s="108"/>
      <c r="G70" s="108"/>
    </row>
    <row r="71" spans="1:7" s="109" customFormat="1" ht="15" hidden="1" outlineLevel="1">
      <c r="A71" s="98" t="str">
        <f t="shared" si="25"/>
        <v>D.2.1.1.7.S.1.2</v>
      </c>
      <c r="B71" s="139" t="s">
        <v>227</v>
      </c>
      <c r="C71" s="112" t="s">
        <v>2639</v>
      </c>
      <c r="D71" s="113" t="s">
        <v>90</v>
      </c>
      <c r="E71" s="107">
        <v>2</v>
      </c>
      <c r="F71" s="108"/>
      <c r="G71" s="108">
        <f aca="true" t="shared" si="26" ref="G71:G73">E71*F71</f>
        <v>0</v>
      </c>
    </row>
    <row r="72" spans="1:7" s="109" customFormat="1" ht="242.25" hidden="1" outlineLevel="1">
      <c r="A72" s="98" t="str">
        <f t="shared" si="25"/>
        <v>D.2.1.1.7.S.2</v>
      </c>
      <c r="B72" s="139" t="s">
        <v>207</v>
      </c>
      <c r="C72" s="112" t="s">
        <v>2640</v>
      </c>
      <c r="D72" s="119" t="s">
        <v>91</v>
      </c>
      <c r="E72" s="107">
        <v>1</v>
      </c>
      <c r="F72" s="108"/>
      <c r="G72" s="108">
        <f t="shared" si="26"/>
        <v>0</v>
      </c>
    </row>
    <row r="73" spans="1:7" s="109" customFormat="1" ht="178.5" hidden="1" outlineLevel="1">
      <c r="A73" s="98" t="str">
        <f t="shared" si="25"/>
        <v>D.2.1.1.7.S.3</v>
      </c>
      <c r="B73" s="139" t="s">
        <v>208</v>
      </c>
      <c r="C73" s="112" t="s">
        <v>3005</v>
      </c>
      <c r="D73" s="119" t="s">
        <v>91</v>
      </c>
      <c r="E73" s="107">
        <v>1</v>
      </c>
      <c r="F73" s="108"/>
      <c r="G73" s="108">
        <f t="shared" si="26"/>
        <v>0</v>
      </c>
    </row>
    <row r="74" spans="1:7" s="97" customFormat="1" ht="15" collapsed="1">
      <c r="A74" s="90" t="str">
        <f aca="true" t="shared" si="27" ref="A74">B74</f>
        <v>D.2.1.1.8</v>
      </c>
      <c r="B74" s="91" t="s">
        <v>3522</v>
      </c>
      <c r="C74" s="92" t="s">
        <v>21</v>
      </c>
      <c r="D74" s="93"/>
      <c r="E74" s="94"/>
      <c r="F74" s="95"/>
      <c r="G74" s="96"/>
    </row>
    <row r="75" spans="1:7" s="109" customFormat="1" ht="51" hidden="1" outlineLevel="1">
      <c r="A75" s="98" t="str">
        <f>""&amp;$B$74&amp;"."&amp;B75&amp;""</f>
        <v>D.2.1.1.8.S.1</v>
      </c>
      <c r="B75" s="139" t="s">
        <v>206</v>
      </c>
      <c r="C75" s="142" t="s">
        <v>2641</v>
      </c>
      <c r="D75" s="143" t="s">
        <v>91</v>
      </c>
      <c r="E75" s="107">
        <v>1</v>
      </c>
      <c r="F75" s="108"/>
      <c r="G75" s="108">
        <f aca="true" t="shared" si="28" ref="G75">E75*F75</f>
        <v>0</v>
      </c>
    </row>
    <row r="76" spans="1:7" s="214" customFormat="1" ht="15" collapsed="1">
      <c r="A76" s="208"/>
      <c r="B76" s="209"/>
      <c r="C76" s="210"/>
      <c r="D76" s="211"/>
      <c r="E76" s="212"/>
      <c r="F76" s="213"/>
      <c r="G76"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7"/>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D.2.2</v>
      </c>
      <c r="B2" s="358" t="s">
        <v>479</v>
      </c>
      <c r="C2" s="365" t="s">
        <v>2186</v>
      </c>
      <c r="D2" s="359"/>
      <c r="E2" s="360"/>
      <c r="F2" s="361"/>
      <c r="G2" s="362">
        <f>SUM(G3:G136)</f>
        <v>0</v>
      </c>
    </row>
    <row r="3" spans="1:7" s="89" customFormat="1" ht="15" collapsed="1">
      <c r="A3" s="82" t="str">
        <f>B3</f>
        <v>D.2.2.1</v>
      </c>
      <c r="B3" s="83" t="s">
        <v>1886</v>
      </c>
      <c r="C3" s="84" t="s">
        <v>2187</v>
      </c>
      <c r="D3" s="85"/>
      <c r="E3" s="86"/>
      <c r="F3" s="87"/>
      <c r="G3" s="88"/>
    </row>
    <row r="4" spans="1:7" s="97" customFormat="1" ht="15">
      <c r="A4" s="90" t="str">
        <f>B4</f>
        <v>D.2.2.1.1</v>
      </c>
      <c r="B4" s="91" t="s">
        <v>1887</v>
      </c>
      <c r="C4" s="92" t="s">
        <v>1528</v>
      </c>
      <c r="D4" s="93"/>
      <c r="E4" s="94"/>
      <c r="F4" s="95"/>
      <c r="G4" s="96"/>
    </row>
    <row r="5" spans="1:7" s="109" customFormat="1" ht="38.25" hidden="1" outlineLevel="1">
      <c r="A5" s="227" t="str">
        <f>""&amp;$B$4&amp;"."&amp;B5&amp;""</f>
        <v>D.2.2.1.1.S.1</v>
      </c>
      <c r="B5" s="99" t="s">
        <v>206</v>
      </c>
      <c r="C5" s="122" t="s">
        <v>1888</v>
      </c>
      <c r="D5" s="123"/>
      <c r="E5" s="107"/>
      <c r="F5" s="108"/>
      <c r="G5" s="108"/>
    </row>
    <row r="6" spans="1:7" s="109" customFormat="1" ht="51" hidden="1" outlineLevel="1">
      <c r="A6" s="227" t="str">
        <f>""&amp;$B$4&amp;"."&amp;B6&amp;""</f>
        <v>D.2.2.1.1.S.1.1</v>
      </c>
      <c r="B6" s="99" t="s">
        <v>226</v>
      </c>
      <c r="C6" s="122" t="s">
        <v>1889</v>
      </c>
      <c r="D6" s="123" t="s">
        <v>1640</v>
      </c>
      <c r="E6" s="107">
        <v>1</v>
      </c>
      <c r="F6" s="108"/>
      <c r="G6" s="108">
        <f aca="true" t="shared" si="0" ref="G6:G67">E6*F6</f>
        <v>0</v>
      </c>
    </row>
    <row r="7" spans="1:7" s="109" customFormat="1" ht="63.75" hidden="1" outlineLevel="1">
      <c r="A7" s="227" t="str">
        <f aca="true" t="shared" si="1" ref="A7:A70">""&amp;$B$4&amp;"."&amp;B7&amp;""</f>
        <v>D.2.2.1.1.S.1.2</v>
      </c>
      <c r="B7" s="99" t="s">
        <v>227</v>
      </c>
      <c r="C7" s="122" t="s">
        <v>1890</v>
      </c>
      <c r="D7" s="123" t="s">
        <v>90</v>
      </c>
      <c r="E7" s="107">
        <v>1</v>
      </c>
      <c r="F7" s="108"/>
      <c r="G7" s="108">
        <f t="shared" si="0"/>
        <v>0</v>
      </c>
    </row>
    <row r="8" spans="1:7" s="109" customFormat="1" ht="15" hidden="1" outlineLevel="1">
      <c r="A8" s="227" t="str">
        <f t="shared" si="1"/>
        <v>D.2.2.1.1.S.1.3</v>
      </c>
      <c r="B8" s="99" t="s">
        <v>265</v>
      </c>
      <c r="C8" s="122" t="s">
        <v>1891</v>
      </c>
      <c r="D8" s="123" t="s">
        <v>90</v>
      </c>
      <c r="E8" s="107">
        <v>1</v>
      </c>
      <c r="F8" s="108"/>
      <c r="G8" s="108">
        <f t="shared" si="0"/>
        <v>0</v>
      </c>
    </row>
    <row r="9" spans="1:7" s="109" customFormat="1" ht="15" hidden="1" outlineLevel="1">
      <c r="A9" s="227" t="str">
        <f t="shared" si="1"/>
        <v>D.2.2.1.1.S.1.4</v>
      </c>
      <c r="B9" s="99" t="s">
        <v>627</v>
      </c>
      <c r="C9" s="122" t="s">
        <v>1533</v>
      </c>
      <c r="D9" s="123" t="s">
        <v>90</v>
      </c>
      <c r="E9" s="107">
        <v>3</v>
      </c>
      <c r="F9" s="108"/>
      <c r="G9" s="108">
        <f t="shared" si="0"/>
        <v>0</v>
      </c>
    </row>
    <row r="10" spans="1:7" s="109" customFormat="1" ht="15" hidden="1" outlineLevel="1">
      <c r="A10" s="227" t="str">
        <f t="shared" si="1"/>
        <v>D.2.2.1.1.S.1.5</v>
      </c>
      <c r="B10" s="99" t="s">
        <v>630</v>
      </c>
      <c r="C10" s="122" t="s">
        <v>1892</v>
      </c>
      <c r="D10" s="123" t="s">
        <v>90</v>
      </c>
      <c r="E10" s="107">
        <v>1</v>
      </c>
      <c r="F10" s="108"/>
      <c r="G10" s="108">
        <f t="shared" si="0"/>
        <v>0</v>
      </c>
    </row>
    <row r="11" spans="1:7" s="109" customFormat="1" ht="15" hidden="1" outlineLevel="1">
      <c r="A11" s="227" t="str">
        <f t="shared" si="1"/>
        <v>D.2.2.1.1.S.1.6</v>
      </c>
      <c r="B11" s="99" t="s">
        <v>1535</v>
      </c>
      <c r="C11" s="122" t="s">
        <v>1893</v>
      </c>
      <c r="D11" s="123" t="s">
        <v>90</v>
      </c>
      <c r="E11" s="107">
        <v>1</v>
      </c>
      <c r="F11" s="108"/>
      <c r="G11" s="108">
        <f t="shared" si="0"/>
        <v>0</v>
      </c>
    </row>
    <row r="12" spans="1:7" s="109" customFormat="1" ht="25.5" hidden="1" outlineLevel="1">
      <c r="A12" s="227" t="str">
        <f t="shared" si="1"/>
        <v>D.2.2.1.1.S.1.7</v>
      </c>
      <c r="B12" s="99" t="s">
        <v>1537</v>
      </c>
      <c r="C12" s="122" t="s">
        <v>1830</v>
      </c>
      <c r="D12" s="123" t="s">
        <v>90</v>
      </c>
      <c r="E12" s="107">
        <v>1</v>
      </c>
      <c r="F12" s="108"/>
      <c r="G12" s="108">
        <f t="shared" si="0"/>
        <v>0</v>
      </c>
    </row>
    <row r="13" spans="1:7" s="109" customFormat="1" ht="25.5" hidden="1" outlineLevel="1">
      <c r="A13" s="227" t="str">
        <f t="shared" si="1"/>
        <v>D.2.2.1.1.S.1.8</v>
      </c>
      <c r="B13" s="99" t="s">
        <v>1539</v>
      </c>
      <c r="C13" s="122" t="s">
        <v>1536</v>
      </c>
      <c r="D13" s="123" t="s">
        <v>90</v>
      </c>
      <c r="E13" s="107">
        <v>3</v>
      </c>
      <c r="F13" s="108"/>
      <c r="G13" s="108">
        <f t="shared" si="0"/>
        <v>0</v>
      </c>
    </row>
    <row r="14" spans="1:7" s="109" customFormat="1" ht="25.5" hidden="1" outlineLevel="1">
      <c r="A14" s="227" t="str">
        <f t="shared" si="1"/>
        <v>D.2.2.1.1.S.1.9</v>
      </c>
      <c r="B14" s="99" t="s">
        <v>1541</v>
      </c>
      <c r="C14" s="122" t="s">
        <v>1538</v>
      </c>
      <c r="D14" s="123" t="s">
        <v>90</v>
      </c>
      <c r="E14" s="107">
        <v>3</v>
      </c>
      <c r="F14" s="108"/>
      <c r="G14" s="108">
        <f t="shared" si="0"/>
        <v>0</v>
      </c>
    </row>
    <row r="15" spans="1:7" s="109" customFormat="1" ht="25.5" hidden="1" outlineLevel="1">
      <c r="A15" s="227" t="str">
        <f t="shared" si="1"/>
        <v>D.2.2.1.1.S.1.10</v>
      </c>
      <c r="B15" s="99" t="s">
        <v>1543</v>
      </c>
      <c r="C15" s="122" t="s">
        <v>1540</v>
      </c>
      <c r="D15" s="123" t="s">
        <v>90</v>
      </c>
      <c r="E15" s="107">
        <v>1</v>
      </c>
      <c r="F15" s="108"/>
      <c r="G15" s="108">
        <f t="shared" si="0"/>
        <v>0</v>
      </c>
    </row>
    <row r="16" spans="1:7" s="109" customFormat="1" ht="25.5" hidden="1" outlineLevel="1">
      <c r="A16" s="227" t="str">
        <f t="shared" si="1"/>
        <v>D.2.2.1.1.S.1.11</v>
      </c>
      <c r="B16" s="99" t="s">
        <v>1545</v>
      </c>
      <c r="C16" s="122" t="s">
        <v>1542</v>
      </c>
      <c r="D16" s="123" t="s">
        <v>90</v>
      </c>
      <c r="E16" s="107">
        <v>1</v>
      </c>
      <c r="F16" s="108"/>
      <c r="G16" s="108">
        <f t="shared" si="0"/>
        <v>0</v>
      </c>
    </row>
    <row r="17" spans="1:7" s="109" customFormat="1" ht="15" hidden="1" outlineLevel="1">
      <c r="A17" s="227" t="str">
        <f t="shared" si="1"/>
        <v>D.2.2.1.1.S.1.12</v>
      </c>
      <c r="B17" s="99" t="s">
        <v>1547</v>
      </c>
      <c r="C17" s="122" t="s">
        <v>1741</v>
      </c>
      <c r="D17" s="123" t="s">
        <v>90</v>
      </c>
      <c r="E17" s="107">
        <v>2</v>
      </c>
      <c r="F17" s="108"/>
      <c r="G17" s="108">
        <f t="shared" si="0"/>
        <v>0</v>
      </c>
    </row>
    <row r="18" spans="1:7" s="109" customFormat="1" ht="15" hidden="1" outlineLevel="1">
      <c r="A18" s="227" t="str">
        <f t="shared" si="1"/>
        <v>D.2.2.1.1.S.1.13</v>
      </c>
      <c r="B18" s="99" t="s">
        <v>1549</v>
      </c>
      <c r="C18" s="122" t="s">
        <v>1546</v>
      </c>
      <c r="D18" s="123" t="s">
        <v>90</v>
      </c>
      <c r="E18" s="107">
        <v>9</v>
      </c>
      <c r="F18" s="108"/>
      <c r="G18" s="108">
        <f t="shared" si="0"/>
        <v>0</v>
      </c>
    </row>
    <row r="19" spans="1:7" s="109" customFormat="1" ht="15" hidden="1" outlineLevel="1">
      <c r="A19" s="227" t="str">
        <f t="shared" si="1"/>
        <v>D.2.2.1.1.S.1.14</v>
      </c>
      <c r="B19" s="99" t="s">
        <v>1551</v>
      </c>
      <c r="C19" s="122" t="s">
        <v>1548</v>
      </c>
      <c r="D19" s="123" t="s">
        <v>90</v>
      </c>
      <c r="E19" s="107">
        <v>1</v>
      </c>
      <c r="F19" s="108"/>
      <c r="G19" s="108">
        <f t="shared" si="0"/>
        <v>0</v>
      </c>
    </row>
    <row r="20" spans="1:7" s="109" customFormat="1" ht="15" hidden="1" outlineLevel="1">
      <c r="A20" s="227" t="str">
        <f t="shared" si="1"/>
        <v>D.2.2.1.1.S.1.15</v>
      </c>
      <c r="B20" s="99" t="s">
        <v>1553</v>
      </c>
      <c r="C20" s="122" t="s">
        <v>1550</v>
      </c>
      <c r="D20" s="123" t="s">
        <v>90</v>
      </c>
      <c r="E20" s="107">
        <v>1</v>
      </c>
      <c r="F20" s="108"/>
      <c r="G20" s="108">
        <f t="shared" si="0"/>
        <v>0</v>
      </c>
    </row>
    <row r="21" spans="1:7" s="109" customFormat="1" ht="15" hidden="1" outlineLevel="1">
      <c r="A21" s="227" t="str">
        <f t="shared" si="1"/>
        <v>D.2.2.1.1.S.1.16</v>
      </c>
      <c r="B21" s="99" t="s">
        <v>1555</v>
      </c>
      <c r="C21" s="122" t="s">
        <v>1552</v>
      </c>
      <c r="D21" s="123" t="s">
        <v>90</v>
      </c>
      <c r="E21" s="107">
        <v>2</v>
      </c>
      <c r="F21" s="108"/>
      <c r="G21" s="108">
        <f t="shared" si="0"/>
        <v>0</v>
      </c>
    </row>
    <row r="22" spans="1:7" s="109" customFormat="1" ht="15" hidden="1" outlineLevel="1">
      <c r="A22" s="227" t="str">
        <f t="shared" si="1"/>
        <v>D.2.2.1.1.S.1.17</v>
      </c>
      <c r="B22" s="99" t="s">
        <v>1557</v>
      </c>
      <c r="C22" s="122" t="s">
        <v>1554</v>
      </c>
      <c r="D22" s="123" t="s">
        <v>90</v>
      </c>
      <c r="E22" s="107">
        <v>1</v>
      </c>
      <c r="F22" s="108"/>
      <c r="G22" s="108">
        <f t="shared" si="0"/>
        <v>0</v>
      </c>
    </row>
    <row r="23" spans="1:7" s="109" customFormat="1" ht="15" hidden="1" outlineLevel="1">
      <c r="A23" s="227" t="str">
        <f t="shared" si="1"/>
        <v>D.2.2.1.1.S.1.18</v>
      </c>
      <c r="B23" s="99" t="s">
        <v>1559</v>
      </c>
      <c r="C23" s="122" t="s">
        <v>1556</v>
      </c>
      <c r="D23" s="123" t="s">
        <v>90</v>
      </c>
      <c r="E23" s="107">
        <v>2</v>
      </c>
      <c r="F23" s="108"/>
      <c r="G23" s="108">
        <f t="shared" si="0"/>
        <v>0</v>
      </c>
    </row>
    <row r="24" spans="1:7" s="109" customFormat="1" ht="15" hidden="1" outlineLevel="1">
      <c r="A24" s="227" t="str">
        <f t="shared" si="1"/>
        <v>D.2.2.1.1.S.1.19</v>
      </c>
      <c r="B24" s="99" t="s">
        <v>1561</v>
      </c>
      <c r="C24" s="122" t="s">
        <v>1558</v>
      </c>
      <c r="D24" s="123" t="s">
        <v>90</v>
      </c>
      <c r="E24" s="107">
        <v>1</v>
      </c>
      <c r="F24" s="108"/>
      <c r="G24" s="108">
        <f t="shared" si="0"/>
        <v>0</v>
      </c>
    </row>
    <row r="25" spans="1:7" s="109" customFormat="1" ht="15" hidden="1" outlineLevel="1">
      <c r="A25" s="227" t="str">
        <f t="shared" si="1"/>
        <v>D.2.2.1.1.S.1.20</v>
      </c>
      <c r="B25" s="99" t="s">
        <v>1563</v>
      </c>
      <c r="C25" s="228" t="s">
        <v>1778</v>
      </c>
      <c r="D25" s="123" t="s">
        <v>90</v>
      </c>
      <c r="E25" s="107">
        <v>3</v>
      </c>
      <c r="F25" s="108"/>
      <c r="G25" s="108">
        <f t="shared" si="0"/>
        <v>0</v>
      </c>
    </row>
    <row r="26" spans="1:7" s="109" customFormat="1" ht="15" hidden="1" outlineLevel="1">
      <c r="A26" s="227" t="str">
        <f t="shared" si="1"/>
        <v>D.2.2.1.1.S.1.21</v>
      </c>
      <c r="B26" s="99" t="s">
        <v>1565</v>
      </c>
      <c r="C26" s="122" t="s">
        <v>1894</v>
      </c>
      <c r="D26" s="123" t="s">
        <v>90</v>
      </c>
      <c r="E26" s="107">
        <v>1</v>
      </c>
      <c r="F26" s="108"/>
      <c r="G26" s="108">
        <f t="shared" si="0"/>
        <v>0</v>
      </c>
    </row>
    <row r="27" spans="1:7" s="109" customFormat="1" ht="15" hidden="1" outlineLevel="1">
      <c r="A27" s="227" t="str">
        <f t="shared" si="1"/>
        <v>D.2.2.1.1.S.1.22</v>
      </c>
      <c r="B27" s="99" t="s">
        <v>1567</v>
      </c>
      <c r="C27" s="122" t="s">
        <v>1895</v>
      </c>
      <c r="D27" s="123" t="s">
        <v>90</v>
      </c>
      <c r="E27" s="107">
        <v>1</v>
      </c>
      <c r="F27" s="108"/>
      <c r="G27" s="108">
        <f t="shared" si="0"/>
        <v>0</v>
      </c>
    </row>
    <row r="28" spans="1:7" s="109" customFormat="1" ht="15" hidden="1" outlineLevel="1">
      <c r="A28" s="227" t="str">
        <f t="shared" si="1"/>
        <v>D.2.2.1.1.S.1.23</v>
      </c>
      <c r="B28" s="99" t="s">
        <v>1569</v>
      </c>
      <c r="C28" s="122" t="s">
        <v>1896</v>
      </c>
      <c r="D28" s="123" t="s">
        <v>90</v>
      </c>
      <c r="E28" s="107">
        <v>1</v>
      </c>
      <c r="F28" s="108"/>
      <c r="G28" s="108">
        <f t="shared" si="0"/>
        <v>0</v>
      </c>
    </row>
    <row r="29" spans="1:7" s="109" customFormat="1" ht="15" hidden="1" outlineLevel="1">
      <c r="A29" s="227" t="str">
        <f t="shared" si="1"/>
        <v>D.2.2.1.1.S.1.24</v>
      </c>
      <c r="B29" s="99" t="s">
        <v>1571</v>
      </c>
      <c r="C29" s="122" t="s">
        <v>1562</v>
      </c>
      <c r="D29" s="123" t="s">
        <v>90</v>
      </c>
      <c r="E29" s="107">
        <v>4</v>
      </c>
      <c r="F29" s="108"/>
      <c r="G29" s="108">
        <f t="shared" si="0"/>
        <v>0</v>
      </c>
    </row>
    <row r="30" spans="1:7" s="109" customFormat="1" ht="15" hidden="1" outlineLevel="1">
      <c r="A30" s="227" t="str">
        <f t="shared" si="1"/>
        <v>D.2.2.1.1.S.1.25</v>
      </c>
      <c r="B30" s="99" t="s">
        <v>1573</v>
      </c>
      <c r="C30" s="122" t="s">
        <v>1897</v>
      </c>
      <c r="D30" s="123" t="s">
        <v>90</v>
      </c>
      <c r="E30" s="107">
        <v>2</v>
      </c>
      <c r="F30" s="108"/>
      <c r="G30" s="108">
        <f t="shared" si="0"/>
        <v>0</v>
      </c>
    </row>
    <row r="31" spans="1:7" s="109" customFormat="1" ht="15" hidden="1" outlineLevel="1">
      <c r="A31" s="227" t="str">
        <f t="shared" si="1"/>
        <v>D.2.2.1.1.S.1.26</v>
      </c>
      <c r="B31" s="99" t="s">
        <v>1575</v>
      </c>
      <c r="C31" s="122" t="s">
        <v>1898</v>
      </c>
      <c r="D31" s="123" t="s">
        <v>90</v>
      </c>
      <c r="E31" s="107">
        <v>12</v>
      </c>
      <c r="F31" s="108"/>
      <c r="G31" s="108">
        <f t="shared" si="0"/>
        <v>0</v>
      </c>
    </row>
    <row r="32" spans="1:7" s="109" customFormat="1" ht="38.25" hidden="1" outlineLevel="1">
      <c r="A32" s="227" t="str">
        <f t="shared" si="1"/>
        <v>D.2.2.1.1.S.1.27</v>
      </c>
      <c r="B32" s="99" t="s">
        <v>1577</v>
      </c>
      <c r="C32" s="122" t="s">
        <v>1564</v>
      </c>
      <c r="D32" s="123" t="s">
        <v>90</v>
      </c>
      <c r="E32" s="107">
        <v>2</v>
      </c>
      <c r="F32" s="108"/>
      <c r="G32" s="108">
        <f t="shared" si="0"/>
        <v>0</v>
      </c>
    </row>
    <row r="33" spans="1:7" s="109" customFormat="1" ht="38.25" hidden="1" outlineLevel="1">
      <c r="A33" s="227" t="str">
        <f t="shared" si="1"/>
        <v>D.2.2.1.1.S.1.28</v>
      </c>
      <c r="B33" s="99" t="s">
        <v>1579</v>
      </c>
      <c r="C33" s="122" t="s">
        <v>1899</v>
      </c>
      <c r="D33" s="123" t="s">
        <v>90</v>
      </c>
      <c r="E33" s="107">
        <v>1</v>
      </c>
      <c r="F33" s="108"/>
      <c r="G33" s="108">
        <f t="shared" si="0"/>
        <v>0</v>
      </c>
    </row>
    <row r="34" spans="1:7" s="109" customFormat="1" ht="25.5" hidden="1" outlineLevel="1">
      <c r="A34" s="227" t="str">
        <f t="shared" si="1"/>
        <v>D.2.2.1.1.S.1.29</v>
      </c>
      <c r="B34" s="99" t="s">
        <v>1581</v>
      </c>
      <c r="C34" s="122" t="s">
        <v>1900</v>
      </c>
      <c r="D34" s="123" t="s">
        <v>90</v>
      </c>
      <c r="E34" s="107">
        <v>2</v>
      </c>
      <c r="F34" s="108"/>
      <c r="G34" s="108">
        <f t="shared" si="0"/>
        <v>0</v>
      </c>
    </row>
    <row r="35" spans="1:7" s="109" customFormat="1" ht="38.25" hidden="1" outlineLevel="1">
      <c r="A35" s="227" t="str">
        <f t="shared" si="1"/>
        <v>D.2.2.1.1.S.1.30</v>
      </c>
      <c r="B35" s="99" t="s">
        <v>1583</v>
      </c>
      <c r="C35" s="122" t="s">
        <v>1568</v>
      </c>
      <c r="D35" s="123" t="s">
        <v>90</v>
      </c>
      <c r="E35" s="107">
        <v>3</v>
      </c>
      <c r="F35" s="108"/>
      <c r="G35" s="108">
        <f t="shared" si="0"/>
        <v>0</v>
      </c>
    </row>
    <row r="36" spans="1:7" s="109" customFormat="1" ht="38.25" hidden="1" outlineLevel="1">
      <c r="A36" s="227" t="str">
        <f t="shared" si="1"/>
        <v>D.2.2.1.1.S.1.31</v>
      </c>
      <c r="B36" s="99" t="s">
        <v>1585</v>
      </c>
      <c r="C36" s="122" t="s">
        <v>1901</v>
      </c>
      <c r="D36" s="123" t="s">
        <v>90</v>
      </c>
      <c r="E36" s="107">
        <v>1</v>
      </c>
      <c r="F36" s="108"/>
      <c r="G36" s="108">
        <f t="shared" si="0"/>
        <v>0</v>
      </c>
    </row>
    <row r="37" spans="1:7" s="109" customFormat="1" ht="25.5" hidden="1" outlineLevel="1">
      <c r="A37" s="227" t="str">
        <f t="shared" si="1"/>
        <v>D.2.2.1.1.S.1.32</v>
      </c>
      <c r="B37" s="99" t="s">
        <v>1587</v>
      </c>
      <c r="C37" s="122" t="s">
        <v>1570</v>
      </c>
      <c r="D37" s="123" t="s">
        <v>90</v>
      </c>
      <c r="E37" s="107">
        <v>23</v>
      </c>
      <c r="F37" s="108"/>
      <c r="G37" s="108">
        <f t="shared" si="0"/>
        <v>0</v>
      </c>
    </row>
    <row r="38" spans="1:7" s="109" customFormat="1" ht="15" hidden="1" outlineLevel="1">
      <c r="A38" s="227" t="str">
        <f t="shared" si="1"/>
        <v>D.2.2.1.1.S.1.33</v>
      </c>
      <c r="B38" s="99" t="s">
        <v>1589</v>
      </c>
      <c r="C38" s="122" t="s">
        <v>1572</v>
      </c>
      <c r="D38" s="123" t="s">
        <v>90</v>
      </c>
      <c r="E38" s="107">
        <v>5</v>
      </c>
      <c r="F38" s="108"/>
      <c r="G38" s="108">
        <f t="shared" si="0"/>
        <v>0</v>
      </c>
    </row>
    <row r="39" spans="1:7" s="109" customFormat="1" ht="25.5" hidden="1" outlineLevel="1">
      <c r="A39" s="227" t="str">
        <f t="shared" si="1"/>
        <v>D.2.2.1.1.S.1.34</v>
      </c>
      <c r="B39" s="99" t="s">
        <v>1591</v>
      </c>
      <c r="C39" s="122" t="s">
        <v>1574</v>
      </c>
      <c r="D39" s="123" t="s">
        <v>90</v>
      </c>
      <c r="E39" s="107">
        <v>1</v>
      </c>
      <c r="F39" s="108"/>
      <c r="G39" s="108">
        <f t="shared" si="0"/>
        <v>0</v>
      </c>
    </row>
    <row r="40" spans="1:7" s="109" customFormat="1" ht="25.5" hidden="1" outlineLevel="1">
      <c r="A40" s="227" t="str">
        <f t="shared" si="1"/>
        <v>D.2.2.1.1.S.1.35</v>
      </c>
      <c r="B40" s="99" t="s">
        <v>1593</v>
      </c>
      <c r="C40" s="122" t="s">
        <v>1580</v>
      </c>
      <c r="D40" s="123" t="s">
        <v>90</v>
      </c>
      <c r="E40" s="107">
        <v>3</v>
      </c>
      <c r="F40" s="108"/>
      <c r="G40" s="108">
        <f t="shared" si="0"/>
        <v>0</v>
      </c>
    </row>
    <row r="41" spans="1:7" s="109" customFormat="1" ht="38.25" hidden="1" outlineLevel="1">
      <c r="A41" s="227" t="str">
        <f t="shared" si="1"/>
        <v>D.2.2.1.1.S.1.36</v>
      </c>
      <c r="B41" s="99" t="s">
        <v>1595</v>
      </c>
      <c r="C41" s="122" t="s">
        <v>1582</v>
      </c>
      <c r="D41" s="123" t="s">
        <v>90</v>
      </c>
      <c r="E41" s="107">
        <v>1</v>
      </c>
      <c r="F41" s="108"/>
      <c r="G41" s="108">
        <f t="shared" si="0"/>
        <v>0</v>
      </c>
    </row>
    <row r="42" spans="1:7" s="109" customFormat="1" ht="38.25" hidden="1" outlineLevel="1">
      <c r="A42" s="227" t="str">
        <f t="shared" si="1"/>
        <v>D.2.2.1.1.S.1.37</v>
      </c>
      <c r="B42" s="99" t="s">
        <v>1597</v>
      </c>
      <c r="C42" s="122" t="s">
        <v>1902</v>
      </c>
      <c r="D42" s="123" t="s">
        <v>90</v>
      </c>
      <c r="E42" s="107">
        <v>2</v>
      </c>
      <c r="F42" s="108"/>
      <c r="G42" s="108">
        <f t="shared" si="0"/>
        <v>0</v>
      </c>
    </row>
    <row r="43" spans="1:7" s="109" customFormat="1" ht="38.25" hidden="1" outlineLevel="1">
      <c r="A43" s="227" t="str">
        <f t="shared" si="1"/>
        <v>D.2.2.1.1.S.1.38</v>
      </c>
      <c r="B43" s="99" t="s">
        <v>1599</v>
      </c>
      <c r="C43" s="122" t="s">
        <v>1584</v>
      </c>
      <c r="D43" s="123" t="s">
        <v>90</v>
      </c>
      <c r="E43" s="107">
        <v>1</v>
      </c>
      <c r="F43" s="108"/>
      <c r="G43" s="108">
        <f t="shared" si="0"/>
        <v>0</v>
      </c>
    </row>
    <row r="44" spans="1:7" s="109" customFormat="1" ht="15" hidden="1" outlineLevel="1">
      <c r="A44" s="227" t="str">
        <f t="shared" si="1"/>
        <v>D.2.2.1.1.S.1.39</v>
      </c>
      <c r="B44" s="99" t="s">
        <v>1601</v>
      </c>
      <c r="C44" s="122" t="s">
        <v>1760</v>
      </c>
      <c r="D44" s="123" t="s">
        <v>90</v>
      </c>
      <c r="E44" s="107">
        <v>2</v>
      </c>
      <c r="F44" s="108"/>
      <c r="G44" s="108">
        <f t="shared" si="0"/>
        <v>0</v>
      </c>
    </row>
    <row r="45" spans="1:7" s="109" customFormat="1" ht="15" hidden="1" outlineLevel="1">
      <c r="A45" s="227" t="str">
        <f t="shared" si="1"/>
        <v>D.2.2.1.1.S.1.40</v>
      </c>
      <c r="B45" s="99" t="s">
        <v>1603</v>
      </c>
      <c r="C45" s="122" t="s">
        <v>1586</v>
      </c>
      <c r="D45" s="123" t="s">
        <v>90</v>
      </c>
      <c r="E45" s="107">
        <v>1</v>
      </c>
      <c r="F45" s="108"/>
      <c r="G45" s="108">
        <f t="shared" si="0"/>
        <v>0</v>
      </c>
    </row>
    <row r="46" spans="1:7" s="109" customFormat="1" ht="25.5" hidden="1" outlineLevel="1">
      <c r="A46" s="227" t="str">
        <f t="shared" si="1"/>
        <v>D.2.2.1.1.S.1.41</v>
      </c>
      <c r="B46" s="99" t="s">
        <v>1605</v>
      </c>
      <c r="C46" s="122" t="s">
        <v>1588</v>
      </c>
      <c r="D46" s="123" t="s">
        <v>90</v>
      </c>
      <c r="E46" s="107">
        <v>3</v>
      </c>
      <c r="F46" s="108"/>
      <c r="G46" s="108">
        <f t="shared" si="0"/>
        <v>0</v>
      </c>
    </row>
    <row r="47" spans="1:7" s="109" customFormat="1" ht="15" hidden="1" outlineLevel="1">
      <c r="A47" s="227" t="str">
        <f t="shared" si="1"/>
        <v>D.2.2.1.1.S.1.42</v>
      </c>
      <c r="B47" s="99" t="s">
        <v>1607</v>
      </c>
      <c r="C47" s="228" t="s">
        <v>1903</v>
      </c>
      <c r="D47" s="123" t="s">
        <v>90</v>
      </c>
      <c r="E47" s="107">
        <v>1</v>
      </c>
      <c r="F47" s="108"/>
      <c r="G47" s="108">
        <f t="shared" si="0"/>
        <v>0</v>
      </c>
    </row>
    <row r="48" spans="1:7" s="109" customFormat="1" ht="51" hidden="1" outlineLevel="1">
      <c r="A48" s="227" t="str">
        <f t="shared" si="1"/>
        <v>D.2.2.1.1.S.1.43</v>
      </c>
      <c r="B48" s="99" t="s">
        <v>1609</v>
      </c>
      <c r="C48" s="229" t="s">
        <v>1904</v>
      </c>
      <c r="D48" s="123" t="s">
        <v>90</v>
      </c>
      <c r="E48" s="107">
        <v>1</v>
      </c>
      <c r="F48" s="108"/>
      <c r="G48" s="108">
        <f t="shared" si="0"/>
        <v>0</v>
      </c>
    </row>
    <row r="49" spans="1:7" s="109" customFormat="1" ht="25.5" hidden="1" outlineLevel="1">
      <c r="A49" s="227" t="str">
        <f t="shared" si="1"/>
        <v>D.2.2.1.1.S.1.44</v>
      </c>
      <c r="B49" s="99" t="s">
        <v>1611</v>
      </c>
      <c r="C49" s="229" t="s">
        <v>1905</v>
      </c>
      <c r="D49" s="123" t="s">
        <v>90</v>
      </c>
      <c r="E49" s="107">
        <v>1</v>
      </c>
      <c r="F49" s="108"/>
      <c r="G49" s="108">
        <f t="shared" si="0"/>
        <v>0</v>
      </c>
    </row>
    <row r="50" spans="1:7" s="109" customFormat="1" ht="51" hidden="1" outlineLevel="1">
      <c r="A50" s="227" t="str">
        <f t="shared" si="1"/>
        <v>D.2.2.1.1.S.1.45</v>
      </c>
      <c r="B50" s="99" t="s">
        <v>1613</v>
      </c>
      <c r="C50" s="122" t="s">
        <v>1590</v>
      </c>
      <c r="D50" s="123" t="s">
        <v>90</v>
      </c>
      <c r="E50" s="107">
        <v>1</v>
      </c>
      <c r="F50" s="108"/>
      <c r="G50" s="108">
        <f t="shared" si="0"/>
        <v>0</v>
      </c>
    </row>
    <row r="51" spans="1:7" s="109" customFormat="1" ht="15" hidden="1" outlineLevel="1">
      <c r="A51" s="227" t="str">
        <f t="shared" si="1"/>
        <v>D.2.2.1.1.S.1.46</v>
      </c>
      <c r="B51" s="99" t="s">
        <v>1615</v>
      </c>
      <c r="C51" s="122" t="s">
        <v>1592</v>
      </c>
      <c r="D51" s="123" t="s">
        <v>90</v>
      </c>
      <c r="E51" s="107">
        <v>1</v>
      </c>
      <c r="F51" s="108"/>
      <c r="G51" s="108">
        <f t="shared" si="0"/>
        <v>0</v>
      </c>
    </row>
    <row r="52" spans="1:7" s="109" customFormat="1" ht="15" hidden="1" outlineLevel="1">
      <c r="A52" s="227" t="str">
        <f t="shared" si="1"/>
        <v>D.2.2.1.1.S.1.47</v>
      </c>
      <c r="B52" s="99" t="s">
        <v>1617</v>
      </c>
      <c r="C52" s="122" t="s">
        <v>1906</v>
      </c>
      <c r="D52" s="123" t="s">
        <v>90</v>
      </c>
      <c r="E52" s="107">
        <v>1</v>
      </c>
      <c r="F52" s="108"/>
      <c r="G52" s="108">
        <f t="shared" si="0"/>
        <v>0</v>
      </c>
    </row>
    <row r="53" spans="1:7" s="109" customFormat="1" ht="15" hidden="1" outlineLevel="1">
      <c r="A53" s="227" t="str">
        <f t="shared" si="1"/>
        <v>D.2.2.1.1.S.1.48</v>
      </c>
      <c r="B53" s="99" t="s">
        <v>1619</v>
      </c>
      <c r="C53" s="122" t="s">
        <v>1596</v>
      </c>
      <c r="D53" s="123" t="s">
        <v>90</v>
      </c>
      <c r="E53" s="107">
        <v>3</v>
      </c>
      <c r="F53" s="108"/>
      <c r="G53" s="108">
        <f t="shared" si="0"/>
        <v>0</v>
      </c>
    </row>
    <row r="54" spans="1:7" s="109" customFormat="1" ht="15" hidden="1" outlineLevel="1">
      <c r="A54" s="227" t="str">
        <f t="shared" si="1"/>
        <v>D.2.2.1.1.S.1.49</v>
      </c>
      <c r="B54" s="99" t="s">
        <v>1621</v>
      </c>
      <c r="C54" s="122" t="s">
        <v>1598</v>
      </c>
      <c r="D54" s="123" t="s">
        <v>90</v>
      </c>
      <c r="E54" s="107">
        <v>7</v>
      </c>
      <c r="F54" s="108"/>
      <c r="G54" s="108">
        <f t="shared" si="0"/>
        <v>0</v>
      </c>
    </row>
    <row r="55" spans="1:7" s="109" customFormat="1" ht="15" hidden="1" outlineLevel="1">
      <c r="A55" s="227" t="str">
        <f t="shared" si="1"/>
        <v>D.2.2.1.1.S.1.50</v>
      </c>
      <c r="B55" s="99" t="s">
        <v>1623</v>
      </c>
      <c r="C55" s="122" t="s">
        <v>1600</v>
      </c>
      <c r="D55" s="123" t="s">
        <v>90</v>
      </c>
      <c r="E55" s="107">
        <v>1</v>
      </c>
      <c r="F55" s="108"/>
      <c r="G55" s="108">
        <f t="shared" si="0"/>
        <v>0</v>
      </c>
    </row>
    <row r="56" spans="1:7" s="109" customFormat="1" ht="15" hidden="1" outlineLevel="1">
      <c r="A56" s="227" t="str">
        <f t="shared" si="1"/>
        <v>D.2.2.1.1.S.1.51</v>
      </c>
      <c r="B56" s="99" t="s">
        <v>1625</v>
      </c>
      <c r="C56" s="122" t="s">
        <v>1602</v>
      </c>
      <c r="D56" s="123" t="s">
        <v>90</v>
      </c>
      <c r="E56" s="107">
        <v>1</v>
      </c>
      <c r="F56" s="108"/>
      <c r="G56" s="108">
        <f t="shared" si="0"/>
        <v>0</v>
      </c>
    </row>
    <row r="57" spans="1:7" s="109" customFormat="1" ht="25.5" hidden="1" outlineLevel="1">
      <c r="A57" s="227" t="str">
        <f t="shared" si="1"/>
        <v>D.2.2.1.1.S.1.52</v>
      </c>
      <c r="B57" s="99" t="s">
        <v>1627</v>
      </c>
      <c r="C57" s="122" t="s">
        <v>1604</v>
      </c>
      <c r="D57" s="123" t="s">
        <v>90</v>
      </c>
      <c r="E57" s="107">
        <v>1</v>
      </c>
      <c r="F57" s="108"/>
      <c r="G57" s="108">
        <f t="shared" si="0"/>
        <v>0</v>
      </c>
    </row>
    <row r="58" spans="1:7" s="109" customFormat="1" ht="15" hidden="1" outlineLevel="1">
      <c r="A58" s="227" t="str">
        <f t="shared" si="1"/>
        <v>D.2.2.1.1.S.1.53</v>
      </c>
      <c r="B58" s="99" t="s">
        <v>1629</v>
      </c>
      <c r="C58" s="122" t="s">
        <v>1606</v>
      </c>
      <c r="D58" s="123" t="s">
        <v>90</v>
      </c>
      <c r="E58" s="107">
        <v>6</v>
      </c>
      <c r="F58" s="108"/>
      <c r="G58" s="108">
        <f t="shared" si="0"/>
        <v>0</v>
      </c>
    </row>
    <row r="59" spans="1:7" s="109" customFormat="1" ht="15" hidden="1" outlineLevel="1">
      <c r="A59" s="227" t="str">
        <f t="shared" si="1"/>
        <v>D.2.2.1.1.S.1.54</v>
      </c>
      <c r="B59" s="99" t="s">
        <v>1772</v>
      </c>
      <c r="C59" s="122" t="s">
        <v>1907</v>
      </c>
      <c r="D59" s="123" t="s">
        <v>90</v>
      </c>
      <c r="E59" s="107">
        <v>2</v>
      </c>
      <c r="F59" s="108"/>
      <c r="G59" s="108">
        <f t="shared" si="0"/>
        <v>0</v>
      </c>
    </row>
    <row r="60" spans="1:7" s="109" customFormat="1" ht="15" hidden="1" outlineLevel="1">
      <c r="A60" s="227" t="str">
        <f t="shared" si="1"/>
        <v>D.2.2.1.1.S.1.55</v>
      </c>
      <c r="B60" s="99" t="s">
        <v>1773</v>
      </c>
      <c r="C60" s="122" t="s">
        <v>1608</v>
      </c>
      <c r="D60" s="123" t="s">
        <v>90</v>
      </c>
      <c r="E60" s="107">
        <v>6</v>
      </c>
      <c r="F60" s="108"/>
      <c r="G60" s="108">
        <f t="shared" si="0"/>
        <v>0</v>
      </c>
    </row>
    <row r="61" spans="1:7" s="109" customFormat="1" ht="27.75" hidden="1" outlineLevel="1">
      <c r="A61" s="227" t="str">
        <f t="shared" si="1"/>
        <v>D.2.2.1.1.S.1.56</v>
      </c>
      <c r="B61" s="99" t="s">
        <v>1908</v>
      </c>
      <c r="C61" s="122" t="s">
        <v>2162</v>
      </c>
      <c r="D61" s="123" t="s">
        <v>1640</v>
      </c>
      <c r="E61" s="107">
        <v>1</v>
      </c>
      <c r="F61" s="108"/>
      <c r="G61" s="108">
        <f t="shared" si="0"/>
        <v>0</v>
      </c>
    </row>
    <row r="62" spans="1:7" s="109" customFormat="1" ht="25.5" hidden="1" outlineLevel="1">
      <c r="A62" s="227" t="str">
        <f t="shared" si="1"/>
        <v>D.2.2.1.1.S.1.57</v>
      </c>
      <c r="B62" s="99" t="s">
        <v>1641</v>
      </c>
      <c r="C62" s="122" t="s">
        <v>1610</v>
      </c>
      <c r="D62" s="123" t="s">
        <v>90</v>
      </c>
      <c r="E62" s="107">
        <v>2</v>
      </c>
      <c r="F62" s="108"/>
      <c r="G62" s="108">
        <f t="shared" si="0"/>
        <v>0</v>
      </c>
    </row>
    <row r="63" spans="1:7" s="109" customFormat="1" ht="15" hidden="1" outlineLevel="1">
      <c r="A63" s="227" t="str">
        <f t="shared" si="1"/>
        <v>D.2.2.1.1.S.1.58</v>
      </c>
      <c r="B63" s="99" t="s">
        <v>1643</v>
      </c>
      <c r="C63" s="122" t="s">
        <v>1769</v>
      </c>
      <c r="D63" s="123" t="s">
        <v>90</v>
      </c>
      <c r="E63" s="107">
        <v>1</v>
      </c>
      <c r="F63" s="108"/>
      <c r="G63" s="108">
        <f t="shared" si="0"/>
        <v>0</v>
      </c>
    </row>
    <row r="64" spans="1:7" s="109" customFormat="1" ht="25.5" hidden="1" outlineLevel="1">
      <c r="A64" s="227" t="str">
        <f t="shared" si="1"/>
        <v>D.2.2.1.1.S.1.59</v>
      </c>
      <c r="B64" s="99" t="s">
        <v>1645</v>
      </c>
      <c r="C64" s="122" t="s">
        <v>1614</v>
      </c>
      <c r="D64" s="123" t="s">
        <v>90</v>
      </c>
      <c r="E64" s="107">
        <v>1</v>
      </c>
      <c r="F64" s="108"/>
      <c r="G64" s="108">
        <f t="shared" si="0"/>
        <v>0</v>
      </c>
    </row>
    <row r="65" spans="1:7" s="109" customFormat="1" ht="15" hidden="1" outlineLevel="1">
      <c r="A65" s="227" t="str">
        <f t="shared" si="1"/>
        <v>D.2.2.1.1.S.1.60</v>
      </c>
      <c r="B65" s="99" t="s">
        <v>1909</v>
      </c>
      <c r="C65" s="122" t="s">
        <v>1616</v>
      </c>
      <c r="D65" s="123" t="s">
        <v>90</v>
      </c>
      <c r="E65" s="107">
        <v>1</v>
      </c>
      <c r="F65" s="108"/>
      <c r="G65" s="108">
        <f t="shared" si="0"/>
        <v>0</v>
      </c>
    </row>
    <row r="66" spans="1:7" s="109" customFormat="1" ht="25.5" hidden="1" outlineLevel="1">
      <c r="A66" s="227" t="str">
        <f t="shared" si="1"/>
        <v>D.2.2.1.1.S.1.61</v>
      </c>
      <c r="B66" s="99" t="s">
        <v>1910</v>
      </c>
      <c r="C66" s="122" t="s">
        <v>1911</v>
      </c>
      <c r="D66" s="123" t="s">
        <v>90</v>
      </c>
      <c r="E66" s="107">
        <v>1</v>
      </c>
      <c r="F66" s="108"/>
      <c r="G66" s="108">
        <f t="shared" si="0"/>
        <v>0</v>
      </c>
    </row>
    <row r="67" spans="1:7" s="109" customFormat="1" ht="15" hidden="1" outlineLevel="1">
      <c r="A67" s="227" t="str">
        <f t="shared" si="1"/>
        <v>D.2.2.1.1.S.1.62</v>
      </c>
      <c r="B67" s="99" t="s">
        <v>1912</v>
      </c>
      <c r="C67" s="122" t="s">
        <v>1622</v>
      </c>
      <c r="D67" s="123" t="s">
        <v>90</v>
      </c>
      <c r="E67" s="107">
        <v>1</v>
      </c>
      <c r="F67" s="108"/>
      <c r="G67" s="108">
        <f t="shared" si="0"/>
        <v>0</v>
      </c>
    </row>
    <row r="68" spans="1:7" s="109" customFormat="1" ht="51" hidden="1" outlineLevel="1">
      <c r="A68" s="227" t="str">
        <f t="shared" si="1"/>
        <v>D.2.2.1.1.S.1.63</v>
      </c>
      <c r="B68" s="99" t="s">
        <v>1913</v>
      </c>
      <c r="C68" s="228" t="s">
        <v>1630</v>
      </c>
      <c r="D68" s="123"/>
      <c r="E68" s="107"/>
      <c r="F68" s="108"/>
      <c r="G68" s="108"/>
    </row>
    <row r="69" spans="1:7" s="109" customFormat="1" ht="25.5" hidden="1" outlineLevel="1">
      <c r="A69" s="227" t="str">
        <f t="shared" si="1"/>
        <v>D.2.2.1.1.S.1.63.1</v>
      </c>
      <c r="B69" s="99" t="s">
        <v>1914</v>
      </c>
      <c r="C69" s="230" t="s">
        <v>1632</v>
      </c>
      <c r="D69" s="123" t="s">
        <v>90</v>
      </c>
      <c r="E69" s="107">
        <v>1</v>
      </c>
      <c r="F69" s="108"/>
      <c r="G69" s="108">
        <f aca="true" t="shared" si="2" ref="G69:G113">E69*F69</f>
        <v>0</v>
      </c>
    </row>
    <row r="70" spans="1:7" s="109" customFormat="1" ht="15" hidden="1" outlineLevel="1">
      <c r="A70" s="227" t="str">
        <f t="shared" si="1"/>
        <v>D.2.2.1.1.S.1.63.2</v>
      </c>
      <c r="B70" s="99" t="s">
        <v>1915</v>
      </c>
      <c r="C70" s="230" t="s">
        <v>1634</v>
      </c>
      <c r="D70" s="123" t="s">
        <v>90</v>
      </c>
      <c r="E70" s="107">
        <v>1</v>
      </c>
      <c r="F70" s="108"/>
      <c r="G70" s="108">
        <f t="shared" si="2"/>
        <v>0</v>
      </c>
    </row>
    <row r="71" spans="1:7" s="109" customFormat="1" ht="15" hidden="1" outlineLevel="1">
      <c r="A71" s="227" t="str">
        <f aca="true" t="shared" si="3" ref="A71:A113">""&amp;$B$4&amp;"."&amp;B71&amp;""</f>
        <v>D.2.2.1.1.S.1.63.3</v>
      </c>
      <c r="B71" s="99" t="s">
        <v>1916</v>
      </c>
      <c r="C71" s="230" t="s">
        <v>1917</v>
      </c>
      <c r="D71" s="123" t="s">
        <v>90</v>
      </c>
      <c r="E71" s="107">
        <v>2</v>
      </c>
      <c r="F71" s="108"/>
      <c r="G71" s="108">
        <f t="shared" si="2"/>
        <v>0</v>
      </c>
    </row>
    <row r="72" spans="1:7" s="109" customFormat="1" ht="15" hidden="1" outlineLevel="1">
      <c r="A72" s="227" t="str">
        <f t="shared" si="3"/>
        <v>D.2.2.1.1.S.1.63.4</v>
      </c>
      <c r="B72" s="99" t="s">
        <v>1918</v>
      </c>
      <c r="C72" s="230" t="s">
        <v>1638</v>
      </c>
      <c r="D72" s="123" t="s">
        <v>90</v>
      </c>
      <c r="E72" s="107">
        <v>2</v>
      </c>
      <c r="F72" s="108"/>
      <c r="G72" s="108">
        <f t="shared" si="2"/>
        <v>0</v>
      </c>
    </row>
    <row r="73" spans="1:7" s="109" customFormat="1" ht="191.25" hidden="1" outlineLevel="1">
      <c r="A73" s="227" t="str">
        <f t="shared" si="3"/>
        <v>D.2.2.1.1.S.1.63.5</v>
      </c>
      <c r="B73" s="99" t="s">
        <v>1919</v>
      </c>
      <c r="C73" s="666" t="s">
        <v>3596</v>
      </c>
      <c r="D73" s="123" t="s">
        <v>1640</v>
      </c>
      <c r="E73" s="107">
        <v>1</v>
      </c>
      <c r="F73" s="108"/>
      <c r="G73" s="108">
        <f t="shared" si="2"/>
        <v>0</v>
      </c>
    </row>
    <row r="74" spans="1:7" s="109" customFormat="1" ht="38.25" hidden="1" outlineLevel="1">
      <c r="A74" s="227" t="str">
        <f t="shared" si="3"/>
        <v>D.2.2.1.1.S.1.63.6</v>
      </c>
      <c r="B74" s="99" t="s">
        <v>1920</v>
      </c>
      <c r="C74" s="230" t="s">
        <v>1921</v>
      </c>
      <c r="D74" s="123" t="s">
        <v>90</v>
      </c>
      <c r="E74" s="107">
        <v>1</v>
      </c>
      <c r="F74" s="108"/>
      <c r="G74" s="108">
        <f t="shared" si="2"/>
        <v>0</v>
      </c>
    </row>
    <row r="75" spans="1:7" s="109" customFormat="1" ht="15" hidden="1" outlineLevel="1">
      <c r="A75" s="227" t="str">
        <f t="shared" si="3"/>
        <v>D.2.2.1.1.S.1.63.7</v>
      </c>
      <c r="B75" s="99" t="s">
        <v>1922</v>
      </c>
      <c r="C75" s="230" t="s">
        <v>1644</v>
      </c>
      <c r="D75" s="123" t="s">
        <v>1640</v>
      </c>
      <c r="E75" s="107">
        <v>1</v>
      </c>
      <c r="F75" s="108"/>
      <c r="G75" s="108">
        <f t="shared" si="2"/>
        <v>0</v>
      </c>
    </row>
    <row r="76" spans="1:7" s="109" customFormat="1" ht="38.25" hidden="1" outlineLevel="1">
      <c r="A76" s="227" t="str">
        <f t="shared" si="3"/>
        <v>D.2.2.1.1.S.1.64</v>
      </c>
      <c r="B76" s="99" t="s">
        <v>1923</v>
      </c>
      <c r="C76" s="228" t="s">
        <v>1646</v>
      </c>
      <c r="D76" s="123" t="s">
        <v>1640</v>
      </c>
      <c r="E76" s="107">
        <v>1</v>
      </c>
      <c r="F76" s="108"/>
      <c r="G76" s="108">
        <f t="shared" si="2"/>
        <v>0</v>
      </c>
    </row>
    <row r="77" spans="1:7" s="109" customFormat="1" ht="102" hidden="1" outlineLevel="1">
      <c r="A77" s="227" t="str">
        <f t="shared" si="3"/>
        <v>D.2.2.1.1.S.2</v>
      </c>
      <c r="B77" s="99" t="s">
        <v>207</v>
      </c>
      <c r="C77" s="228" t="s">
        <v>1924</v>
      </c>
      <c r="D77" s="123" t="s">
        <v>1640</v>
      </c>
      <c r="E77" s="107">
        <v>1</v>
      </c>
      <c r="F77" s="108"/>
      <c r="G77" s="108">
        <f t="shared" si="2"/>
        <v>0</v>
      </c>
    </row>
    <row r="78" spans="1:7" s="109" customFormat="1" ht="25.5" hidden="1" outlineLevel="1">
      <c r="A78" s="227" t="str">
        <f t="shared" si="3"/>
        <v>D.2.2.1.1.S.3</v>
      </c>
      <c r="B78" s="99" t="s">
        <v>208</v>
      </c>
      <c r="C78" s="228" t="s">
        <v>1648</v>
      </c>
      <c r="D78" s="123" t="s">
        <v>1640</v>
      </c>
      <c r="E78" s="107">
        <v>1</v>
      </c>
      <c r="F78" s="108"/>
      <c r="G78" s="108">
        <f t="shared" si="2"/>
        <v>0</v>
      </c>
    </row>
    <row r="79" spans="1:7" s="109" customFormat="1" ht="76.5" hidden="1" outlineLevel="1">
      <c r="A79" s="227" t="str">
        <f t="shared" si="3"/>
        <v>D.2.2.1.1.S.4</v>
      </c>
      <c r="B79" s="99" t="s">
        <v>209</v>
      </c>
      <c r="C79" s="122" t="s">
        <v>1925</v>
      </c>
      <c r="D79" s="123" t="s">
        <v>1640</v>
      </c>
      <c r="E79" s="107">
        <v>1</v>
      </c>
      <c r="F79" s="108"/>
      <c r="G79" s="108">
        <f t="shared" si="2"/>
        <v>0</v>
      </c>
    </row>
    <row r="80" spans="1:7" s="109" customFormat="1" ht="25.5" hidden="1" outlineLevel="1">
      <c r="A80" s="227" t="str">
        <f t="shared" si="3"/>
        <v>D.2.2.1.1.S.5</v>
      </c>
      <c r="B80" s="99" t="s">
        <v>213</v>
      </c>
      <c r="C80" s="122" t="s">
        <v>1650</v>
      </c>
      <c r="D80" s="123" t="s">
        <v>90</v>
      </c>
      <c r="E80" s="107">
        <v>2</v>
      </c>
      <c r="F80" s="108"/>
      <c r="G80" s="108">
        <f t="shared" si="2"/>
        <v>0</v>
      </c>
    </row>
    <row r="81" spans="1:7" s="109" customFormat="1" ht="15" hidden="1" outlineLevel="1">
      <c r="A81" s="227" t="str">
        <f t="shared" si="3"/>
        <v>D.2.2.1.1.S.6</v>
      </c>
      <c r="B81" s="99" t="s">
        <v>214</v>
      </c>
      <c r="C81" s="122" t="s">
        <v>1651</v>
      </c>
      <c r="D81" s="123" t="s">
        <v>1640</v>
      </c>
      <c r="E81" s="107">
        <v>1</v>
      </c>
      <c r="F81" s="108"/>
      <c r="G81" s="108">
        <f t="shared" si="2"/>
        <v>0</v>
      </c>
    </row>
    <row r="82" spans="1:7" s="109" customFormat="1" ht="51" hidden="1" outlineLevel="1">
      <c r="A82" s="227" t="str">
        <f t="shared" si="3"/>
        <v>D.2.2.1.1.S.7</v>
      </c>
      <c r="B82" s="99" t="s">
        <v>215</v>
      </c>
      <c r="C82" s="122" t="s">
        <v>1652</v>
      </c>
      <c r="D82" s="123" t="s">
        <v>1640</v>
      </c>
      <c r="E82" s="107">
        <v>1</v>
      </c>
      <c r="F82" s="108"/>
      <c r="G82" s="108">
        <f t="shared" si="2"/>
        <v>0</v>
      </c>
    </row>
    <row r="83" spans="1:7" s="109" customFormat="1" ht="51" hidden="1" outlineLevel="1">
      <c r="A83" s="227" t="str">
        <f t="shared" si="3"/>
        <v>D.2.2.1.1.S.8</v>
      </c>
      <c r="B83" s="99" t="s">
        <v>216</v>
      </c>
      <c r="C83" s="122" t="s">
        <v>1926</v>
      </c>
      <c r="D83" s="123"/>
      <c r="E83" s="107"/>
      <c r="F83" s="108"/>
      <c r="G83" s="108"/>
    </row>
    <row r="84" spans="1:7" s="109" customFormat="1" ht="15" hidden="1" outlineLevel="1">
      <c r="A84" s="227" t="str">
        <f t="shared" si="3"/>
        <v>D.2.2.1.1.S.8.1</v>
      </c>
      <c r="B84" s="99" t="s">
        <v>250</v>
      </c>
      <c r="C84" s="230" t="s">
        <v>1658</v>
      </c>
      <c r="D84" s="123" t="s">
        <v>1657</v>
      </c>
      <c r="E84" s="107">
        <v>60</v>
      </c>
      <c r="F84" s="108"/>
      <c r="G84" s="108">
        <f t="shared" si="2"/>
        <v>0</v>
      </c>
    </row>
    <row r="85" spans="1:7" s="109" customFormat="1" ht="15" hidden="1" outlineLevel="1">
      <c r="A85" s="227" t="str">
        <f t="shared" si="3"/>
        <v>D.2.2.1.1.S.8.2</v>
      </c>
      <c r="B85" s="99" t="s">
        <v>251</v>
      </c>
      <c r="C85" s="230" t="s">
        <v>1725</v>
      </c>
      <c r="D85" s="123" t="s">
        <v>1657</v>
      </c>
      <c r="E85" s="107">
        <v>10</v>
      </c>
      <c r="F85" s="108"/>
      <c r="G85" s="108">
        <f t="shared" si="2"/>
        <v>0</v>
      </c>
    </row>
    <row r="86" spans="1:7" s="109" customFormat="1" ht="15" hidden="1" outlineLevel="1">
      <c r="A86" s="227" t="str">
        <f t="shared" si="3"/>
        <v>D.2.2.1.1.S.8.3</v>
      </c>
      <c r="B86" s="99" t="s">
        <v>252</v>
      </c>
      <c r="C86" s="230" t="s">
        <v>1659</v>
      </c>
      <c r="D86" s="123" t="s">
        <v>1657</v>
      </c>
      <c r="E86" s="107">
        <v>20</v>
      </c>
      <c r="F86" s="108"/>
      <c r="G86" s="108">
        <f t="shared" si="2"/>
        <v>0</v>
      </c>
    </row>
    <row r="87" spans="1:7" s="109" customFormat="1" ht="15" hidden="1" outlineLevel="1">
      <c r="A87" s="227" t="str">
        <f t="shared" si="3"/>
        <v>D.2.2.1.1.S.8.4</v>
      </c>
      <c r="B87" s="99" t="s">
        <v>375</v>
      </c>
      <c r="C87" s="230" t="s">
        <v>1660</v>
      </c>
      <c r="D87" s="123" t="s">
        <v>1657</v>
      </c>
      <c r="E87" s="107">
        <v>65</v>
      </c>
      <c r="F87" s="108"/>
      <c r="G87" s="108">
        <f t="shared" si="2"/>
        <v>0</v>
      </c>
    </row>
    <row r="88" spans="1:7" s="109" customFormat="1" ht="15" hidden="1" outlineLevel="1">
      <c r="A88" s="227" t="str">
        <f t="shared" si="3"/>
        <v>D.2.2.1.1.S.8.5</v>
      </c>
      <c r="B88" s="99" t="s">
        <v>1927</v>
      </c>
      <c r="C88" s="230" t="s">
        <v>1928</v>
      </c>
      <c r="D88" s="123" t="s">
        <v>1657</v>
      </c>
      <c r="E88" s="107">
        <v>10</v>
      </c>
      <c r="F88" s="108"/>
      <c r="G88" s="108">
        <f t="shared" si="2"/>
        <v>0</v>
      </c>
    </row>
    <row r="89" spans="1:7" s="109" customFormat="1" ht="15" hidden="1" outlineLevel="1">
      <c r="A89" s="227" t="str">
        <f t="shared" si="3"/>
        <v>D.2.2.1.1.S.8.6</v>
      </c>
      <c r="B89" s="99" t="s">
        <v>1929</v>
      </c>
      <c r="C89" s="230" t="s">
        <v>1661</v>
      </c>
      <c r="D89" s="123" t="s">
        <v>1657</v>
      </c>
      <c r="E89" s="107">
        <v>30</v>
      </c>
      <c r="F89" s="108"/>
      <c r="G89" s="108">
        <f t="shared" si="2"/>
        <v>0</v>
      </c>
    </row>
    <row r="90" spans="1:7" s="109" customFormat="1" ht="15" hidden="1" outlineLevel="1">
      <c r="A90" s="227" t="str">
        <f t="shared" si="3"/>
        <v>D.2.2.1.1.S.8.7</v>
      </c>
      <c r="B90" s="99" t="s">
        <v>1930</v>
      </c>
      <c r="C90" s="230" t="s">
        <v>1931</v>
      </c>
      <c r="D90" s="123" t="s">
        <v>1657</v>
      </c>
      <c r="E90" s="107">
        <v>10</v>
      </c>
      <c r="F90" s="108"/>
      <c r="G90" s="108">
        <f t="shared" si="2"/>
        <v>0</v>
      </c>
    </row>
    <row r="91" spans="1:7" s="109" customFormat="1" ht="15" hidden="1" outlineLevel="1">
      <c r="A91" s="227" t="str">
        <f t="shared" si="3"/>
        <v>D.2.2.1.1.S.8.8</v>
      </c>
      <c r="B91" s="99" t="s">
        <v>1932</v>
      </c>
      <c r="C91" s="230" t="s">
        <v>1933</v>
      </c>
      <c r="D91" s="123" t="s">
        <v>1657</v>
      </c>
      <c r="E91" s="107">
        <v>12</v>
      </c>
      <c r="F91" s="108"/>
      <c r="G91" s="108">
        <f t="shared" si="2"/>
        <v>0</v>
      </c>
    </row>
    <row r="92" spans="1:7" s="109" customFormat="1" ht="15" hidden="1" outlineLevel="1">
      <c r="A92" s="227" t="str">
        <f t="shared" si="3"/>
        <v>D.2.2.1.1.S.8.9</v>
      </c>
      <c r="B92" s="99" t="s">
        <v>1934</v>
      </c>
      <c r="C92" s="230" t="s">
        <v>1935</v>
      </c>
      <c r="D92" s="123" t="s">
        <v>1657</v>
      </c>
      <c r="E92" s="107">
        <v>19</v>
      </c>
      <c r="F92" s="108"/>
      <c r="G92" s="108">
        <f t="shared" si="2"/>
        <v>0</v>
      </c>
    </row>
    <row r="93" spans="1:7" s="109" customFormat="1" ht="15" hidden="1" outlineLevel="1">
      <c r="A93" s="227" t="str">
        <f t="shared" si="3"/>
        <v>D.2.2.1.1.S.8.10</v>
      </c>
      <c r="B93" s="99" t="s">
        <v>1936</v>
      </c>
      <c r="C93" s="230" t="s">
        <v>1937</v>
      </c>
      <c r="D93" s="123" t="s">
        <v>1657</v>
      </c>
      <c r="E93" s="107">
        <v>15</v>
      </c>
      <c r="F93" s="108"/>
      <c r="G93" s="108">
        <f t="shared" si="2"/>
        <v>0</v>
      </c>
    </row>
    <row r="94" spans="1:7" s="109" customFormat="1" ht="15" hidden="1" outlineLevel="1">
      <c r="A94" s="227" t="str">
        <f t="shared" si="3"/>
        <v>D.2.2.1.1.S.8.11</v>
      </c>
      <c r="B94" s="99" t="s">
        <v>1938</v>
      </c>
      <c r="C94" s="230" t="s">
        <v>1939</v>
      </c>
      <c r="D94" s="123" t="s">
        <v>1657</v>
      </c>
      <c r="E94" s="107">
        <v>7</v>
      </c>
      <c r="F94" s="108"/>
      <c r="G94" s="108">
        <f t="shared" si="2"/>
        <v>0</v>
      </c>
    </row>
    <row r="95" spans="1:7" s="109" customFormat="1" ht="15" hidden="1" outlineLevel="1">
      <c r="A95" s="227" t="str">
        <f t="shared" si="3"/>
        <v>D.2.2.1.1.S.8.12</v>
      </c>
      <c r="B95" s="99" t="s">
        <v>1940</v>
      </c>
      <c r="C95" s="230" t="s">
        <v>1941</v>
      </c>
      <c r="D95" s="123" t="s">
        <v>1657</v>
      </c>
      <c r="E95" s="107">
        <v>22</v>
      </c>
      <c r="F95" s="108"/>
      <c r="G95" s="108">
        <f t="shared" si="2"/>
        <v>0</v>
      </c>
    </row>
    <row r="96" spans="1:7" s="109" customFormat="1" ht="15" hidden="1" outlineLevel="1">
      <c r="A96" s="227" t="str">
        <f t="shared" si="3"/>
        <v>D.2.2.1.1.S.8.13</v>
      </c>
      <c r="B96" s="99" t="s">
        <v>1942</v>
      </c>
      <c r="C96" s="230" t="s">
        <v>1662</v>
      </c>
      <c r="D96" s="123" t="s">
        <v>1657</v>
      </c>
      <c r="E96" s="107">
        <v>7</v>
      </c>
      <c r="F96" s="108"/>
      <c r="G96" s="108">
        <f t="shared" si="2"/>
        <v>0</v>
      </c>
    </row>
    <row r="97" spans="1:7" s="109" customFormat="1" ht="25.5" hidden="1" outlineLevel="1">
      <c r="A97" s="227" t="str">
        <f t="shared" si="3"/>
        <v>D.2.2.1.1.S.9</v>
      </c>
      <c r="B97" s="99" t="s">
        <v>217</v>
      </c>
      <c r="C97" s="122" t="s">
        <v>1663</v>
      </c>
      <c r="D97" s="123" t="s">
        <v>1657</v>
      </c>
      <c r="E97" s="107">
        <v>35</v>
      </c>
      <c r="F97" s="108"/>
      <c r="G97" s="108">
        <f t="shared" si="2"/>
        <v>0</v>
      </c>
    </row>
    <row r="98" spans="1:7" s="109" customFormat="1" ht="25.5" hidden="1" outlineLevel="1">
      <c r="A98" s="227" t="str">
        <f t="shared" si="3"/>
        <v>D.2.2.1.1.S.10</v>
      </c>
      <c r="B98" s="99" t="s">
        <v>218</v>
      </c>
      <c r="C98" s="122" t="s">
        <v>1664</v>
      </c>
      <c r="D98" s="123" t="s">
        <v>1657</v>
      </c>
      <c r="E98" s="107">
        <v>15</v>
      </c>
      <c r="F98" s="108"/>
      <c r="G98" s="108">
        <f t="shared" si="2"/>
        <v>0</v>
      </c>
    </row>
    <row r="99" spans="1:7" s="109" customFormat="1" ht="25.5" hidden="1" outlineLevel="1">
      <c r="A99" s="227" t="str">
        <f t="shared" si="3"/>
        <v>D.2.2.1.1.S.11</v>
      </c>
      <c r="B99" s="99" t="s">
        <v>219</v>
      </c>
      <c r="C99" s="122" t="s">
        <v>1943</v>
      </c>
      <c r="D99" s="123" t="s">
        <v>90</v>
      </c>
      <c r="E99" s="107">
        <v>3</v>
      </c>
      <c r="F99" s="108"/>
      <c r="G99" s="108">
        <f t="shared" si="2"/>
        <v>0</v>
      </c>
    </row>
    <row r="100" spans="1:7" s="109" customFormat="1" ht="76.5" hidden="1" outlineLevel="1">
      <c r="A100" s="227" t="str">
        <f t="shared" si="3"/>
        <v>D.2.2.1.1.S.12</v>
      </c>
      <c r="B100" s="99" t="s">
        <v>220</v>
      </c>
      <c r="C100" s="122" t="s">
        <v>1666</v>
      </c>
      <c r="D100" s="123" t="s">
        <v>1640</v>
      </c>
      <c r="E100" s="107">
        <v>5</v>
      </c>
      <c r="F100" s="108"/>
      <c r="G100" s="108">
        <f t="shared" si="2"/>
        <v>0</v>
      </c>
    </row>
    <row r="101" spans="1:7" s="109" customFormat="1" ht="25.5" hidden="1" outlineLevel="1">
      <c r="A101" s="227" t="str">
        <f t="shared" si="3"/>
        <v>D.2.2.1.1.S.13</v>
      </c>
      <c r="B101" s="99" t="s">
        <v>221</v>
      </c>
      <c r="C101" s="122" t="s">
        <v>1710</v>
      </c>
      <c r="D101" s="123" t="s">
        <v>90</v>
      </c>
      <c r="E101" s="107">
        <v>2</v>
      </c>
      <c r="F101" s="108"/>
      <c r="G101" s="108">
        <f t="shared" si="2"/>
        <v>0</v>
      </c>
    </row>
    <row r="102" spans="1:7" s="109" customFormat="1" ht="15" hidden="1" outlineLevel="1">
      <c r="A102" s="227" t="str">
        <f>""&amp;$B$4&amp;"."&amp;B102&amp;""</f>
        <v>D.2.2.1.1.S.14</v>
      </c>
      <c r="B102" s="99" t="s">
        <v>222</v>
      </c>
      <c r="C102" s="122" t="s">
        <v>1944</v>
      </c>
      <c r="D102" s="123" t="s">
        <v>1640</v>
      </c>
      <c r="E102" s="107">
        <v>3</v>
      </c>
      <c r="F102" s="108"/>
      <c r="G102" s="108">
        <f t="shared" si="2"/>
        <v>0</v>
      </c>
    </row>
    <row r="103" spans="1:7" s="109" customFormat="1" ht="38.25" hidden="1" outlineLevel="1">
      <c r="A103" s="227" t="str">
        <f t="shared" si="3"/>
        <v>D.2.2.1.1.S.15</v>
      </c>
      <c r="B103" s="99" t="s">
        <v>223</v>
      </c>
      <c r="C103" s="122" t="s">
        <v>1945</v>
      </c>
      <c r="D103" s="123" t="s">
        <v>1640</v>
      </c>
      <c r="E103" s="107">
        <v>1</v>
      </c>
      <c r="F103" s="108"/>
      <c r="G103" s="108">
        <f t="shared" si="2"/>
        <v>0</v>
      </c>
    </row>
    <row r="104" spans="1:7" s="109" customFormat="1" ht="15" hidden="1" outlineLevel="1">
      <c r="A104" s="227" t="str">
        <f>""&amp;$B$4&amp;"."&amp;B104&amp;""</f>
        <v>D.2.2.1.1.S.16</v>
      </c>
      <c r="B104" s="99" t="s">
        <v>224</v>
      </c>
      <c r="C104" s="122" t="s">
        <v>1946</v>
      </c>
      <c r="D104" s="123" t="s">
        <v>1640</v>
      </c>
      <c r="E104" s="107">
        <v>1</v>
      </c>
      <c r="F104" s="108"/>
      <c r="G104" s="108">
        <f>E104*F104</f>
        <v>0</v>
      </c>
    </row>
    <row r="105" spans="1:7" s="109" customFormat="1" ht="51" hidden="1" outlineLevel="1">
      <c r="A105" s="227" t="str">
        <f t="shared" si="3"/>
        <v>D.2.2.1.1.S.17</v>
      </c>
      <c r="B105" s="99" t="s">
        <v>225</v>
      </c>
      <c r="C105" s="122" t="s">
        <v>1947</v>
      </c>
      <c r="D105" s="123" t="s">
        <v>1640</v>
      </c>
      <c r="E105" s="107">
        <v>1</v>
      </c>
      <c r="F105" s="108"/>
      <c r="G105" s="108">
        <f t="shared" si="2"/>
        <v>0</v>
      </c>
    </row>
    <row r="106" spans="1:7" s="109" customFormat="1" ht="38.25" hidden="1" outlineLevel="1">
      <c r="A106" s="227" t="str">
        <f t="shared" si="3"/>
        <v>D.2.2.1.1.S.18</v>
      </c>
      <c r="B106" s="99" t="s">
        <v>259</v>
      </c>
      <c r="C106" s="122" t="s">
        <v>1948</v>
      </c>
      <c r="D106" s="123" t="s">
        <v>1640</v>
      </c>
      <c r="E106" s="107">
        <v>1</v>
      </c>
      <c r="F106" s="108"/>
      <c r="G106" s="108">
        <f t="shared" si="2"/>
        <v>0</v>
      </c>
    </row>
    <row r="107" spans="1:7" s="109" customFormat="1" ht="38.25" hidden="1" outlineLevel="1">
      <c r="A107" s="227" t="str">
        <f t="shared" si="3"/>
        <v>D.2.2.1.1.S.19</v>
      </c>
      <c r="B107" s="99" t="s">
        <v>332</v>
      </c>
      <c r="C107" s="122" t="s">
        <v>1949</v>
      </c>
      <c r="D107" s="123" t="s">
        <v>1640</v>
      </c>
      <c r="E107" s="107">
        <v>1</v>
      </c>
      <c r="F107" s="108"/>
      <c r="G107" s="108">
        <f t="shared" si="2"/>
        <v>0</v>
      </c>
    </row>
    <row r="108" spans="1:7" s="109" customFormat="1" ht="15" hidden="1" outlineLevel="1">
      <c r="A108" s="227" t="str">
        <f t="shared" si="3"/>
        <v>D.2.2.1.1.S.20</v>
      </c>
      <c r="B108" s="99" t="s">
        <v>333</v>
      </c>
      <c r="C108" s="122" t="s">
        <v>1950</v>
      </c>
      <c r="D108" s="123" t="s">
        <v>1640</v>
      </c>
      <c r="E108" s="107">
        <v>1</v>
      </c>
      <c r="F108" s="108"/>
      <c r="G108" s="108">
        <f t="shared" si="2"/>
        <v>0</v>
      </c>
    </row>
    <row r="109" spans="1:7" s="109" customFormat="1" ht="15" hidden="1" outlineLevel="1">
      <c r="A109" s="227" t="str">
        <f t="shared" si="3"/>
        <v>D.2.2.1.1.S.21</v>
      </c>
      <c r="B109" s="99" t="s">
        <v>335</v>
      </c>
      <c r="C109" s="122" t="s">
        <v>1951</v>
      </c>
      <c r="D109" s="123" t="s">
        <v>1640</v>
      </c>
      <c r="E109" s="107">
        <v>1</v>
      </c>
      <c r="F109" s="108"/>
      <c r="G109" s="108">
        <f t="shared" si="2"/>
        <v>0</v>
      </c>
    </row>
    <row r="110" spans="1:7" s="109" customFormat="1" ht="15" hidden="1" outlineLevel="1">
      <c r="A110" s="227" t="str">
        <f t="shared" si="3"/>
        <v>D.2.2.1.1.S.22</v>
      </c>
      <c r="B110" s="99" t="s">
        <v>371</v>
      </c>
      <c r="C110" s="122" t="s">
        <v>1952</v>
      </c>
      <c r="D110" s="123" t="s">
        <v>1640</v>
      </c>
      <c r="E110" s="107">
        <v>1</v>
      </c>
      <c r="F110" s="108"/>
      <c r="G110" s="108">
        <f t="shared" si="2"/>
        <v>0</v>
      </c>
    </row>
    <row r="111" spans="1:7" s="109" customFormat="1" ht="15" hidden="1" outlineLevel="1">
      <c r="A111" s="227" t="str">
        <f t="shared" si="3"/>
        <v>D.2.2.1.1.S.23</v>
      </c>
      <c r="B111" s="99" t="s">
        <v>372</v>
      </c>
      <c r="C111" s="122" t="s">
        <v>1953</v>
      </c>
      <c r="D111" s="123" t="s">
        <v>1640</v>
      </c>
      <c r="E111" s="107">
        <v>1</v>
      </c>
      <c r="F111" s="108"/>
      <c r="G111" s="108">
        <f t="shared" si="2"/>
        <v>0</v>
      </c>
    </row>
    <row r="112" spans="1:7" s="109" customFormat="1" ht="25.5" hidden="1" outlineLevel="1">
      <c r="A112" s="227" t="str">
        <f t="shared" si="3"/>
        <v>D.2.2.1.1.S.24</v>
      </c>
      <c r="B112" s="99" t="s">
        <v>1954</v>
      </c>
      <c r="C112" s="122" t="s">
        <v>1955</v>
      </c>
      <c r="D112" s="123" t="s">
        <v>1640</v>
      </c>
      <c r="E112" s="107">
        <v>1</v>
      </c>
      <c r="F112" s="108"/>
      <c r="G112" s="108">
        <f t="shared" si="2"/>
        <v>0</v>
      </c>
    </row>
    <row r="113" spans="1:7" s="109" customFormat="1" ht="38.25" hidden="1" outlineLevel="1">
      <c r="A113" s="227" t="str">
        <f t="shared" si="3"/>
        <v>D.2.2.1.1.S.25</v>
      </c>
      <c r="B113" s="99" t="s">
        <v>1956</v>
      </c>
      <c r="C113" s="122" t="s">
        <v>1957</v>
      </c>
      <c r="D113" s="123" t="s">
        <v>1640</v>
      </c>
      <c r="E113" s="107">
        <v>1</v>
      </c>
      <c r="F113" s="108"/>
      <c r="G113" s="108">
        <f t="shared" si="2"/>
        <v>0</v>
      </c>
    </row>
    <row r="114" spans="1:7" s="97" customFormat="1" ht="15" collapsed="1">
      <c r="A114" s="90" t="str">
        <f>B114</f>
        <v>D.2.2.1.2</v>
      </c>
      <c r="B114" s="91" t="s">
        <v>1958</v>
      </c>
      <c r="C114" s="92" t="s">
        <v>1670</v>
      </c>
      <c r="D114" s="93"/>
      <c r="E114" s="124"/>
      <c r="F114" s="125"/>
      <c r="G114" s="96"/>
    </row>
    <row r="115" spans="1:7" s="109" customFormat="1" ht="38.25" hidden="1" outlineLevel="1">
      <c r="A115" s="227" t="str">
        <f>""&amp;$B$114&amp;"."&amp;B115&amp;""</f>
        <v>D.2.2.1.2.S.1</v>
      </c>
      <c r="B115" s="99" t="s">
        <v>206</v>
      </c>
      <c r="C115" s="231" t="s">
        <v>1959</v>
      </c>
      <c r="D115" s="128" t="s">
        <v>1657</v>
      </c>
      <c r="E115" s="107">
        <v>10</v>
      </c>
      <c r="F115" s="108"/>
      <c r="G115" s="108">
        <f aca="true" t="shared" si="4" ref="G115:G122">E115*F115</f>
        <v>0</v>
      </c>
    </row>
    <row r="116" spans="1:7" s="109" customFormat="1" ht="38.25" hidden="1" outlineLevel="1">
      <c r="A116" s="227" t="str">
        <f aca="true" t="shared" si="5" ref="A116:A122">""&amp;$B$114&amp;"."&amp;B116&amp;""</f>
        <v>D.2.2.1.2.S.2</v>
      </c>
      <c r="B116" s="99" t="s">
        <v>207</v>
      </c>
      <c r="C116" s="231" t="s">
        <v>1672</v>
      </c>
      <c r="D116" s="128" t="s">
        <v>1657</v>
      </c>
      <c r="E116" s="107">
        <v>15</v>
      </c>
      <c r="F116" s="108"/>
      <c r="G116" s="108">
        <f t="shared" si="4"/>
        <v>0</v>
      </c>
    </row>
    <row r="117" spans="1:7" s="109" customFormat="1" ht="25.5" hidden="1" outlineLevel="1">
      <c r="A117" s="227" t="str">
        <f t="shared" si="5"/>
        <v>D.2.2.1.2.S.3</v>
      </c>
      <c r="B117" s="99" t="s">
        <v>208</v>
      </c>
      <c r="C117" s="231" t="s">
        <v>1673</v>
      </c>
      <c r="D117" s="128" t="s">
        <v>90</v>
      </c>
      <c r="E117" s="107">
        <v>5</v>
      </c>
      <c r="F117" s="108"/>
      <c r="G117" s="108">
        <f t="shared" si="4"/>
        <v>0</v>
      </c>
    </row>
    <row r="118" spans="1:7" s="109" customFormat="1" ht="25.5" hidden="1" outlineLevel="1">
      <c r="A118" s="227" t="str">
        <f t="shared" si="5"/>
        <v>D.2.2.1.2.S.4</v>
      </c>
      <c r="B118" s="99" t="s">
        <v>209</v>
      </c>
      <c r="C118" s="231" t="s">
        <v>1674</v>
      </c>
      <c r="D118" s="128"/>
      <c r="E118" s="107"/>
      <c r="F118" s="108"/>
      <c r="G118" s="108">
        <f t="shared" si="4"/>
        <v>0</v>
      </c>
    </row>
    <row r="119" spans="1:7" s="109" customFormat="1" ht="15" hidden="1" outlineLevel="1">
      <c r="A119" s="227" t="str">
        <f t="shared" si="5"/>
        <v>D.2.2.1.2.S.4.1</v>
      </c>
      <c r="B119" s="99" t="s">
        <v>240</v>
      </c>
      <c r="C119" s="232" t="s">
        <v>1675</v>
      </c>
      <c r="D119" s="128" t="s">
        <v>1657</v>
      </c>
      <c r="E119" s="107">
        <v>15</v>
      </c>
      <c r="F119" s="108"/>
      <c r="G119" s="108">
        <f t="shared" si="4"/>
        <v>0</v>
      </c>
    </row>
    <row r="120" spans="1:7" s="109" customFormat="1" ht="15" hidden="1" outlineLevel="1">
      <c r="A120" s="227" t="str">
        <f t="shared" si="5"/>
        <v>D.2.2.1.2.S.4.2</v>
      </c>
      <c r="B120" s="99" t="s">
        <v>260</v>
      </c>
      <c r="C120" s="232" t="s">
        <v>1676</v>
      </c>
      <c r="D120" s="128" t="s">
        <v>1657</v>
      </c>
      <c r="E120" s="107">
        <v>10</v>
      </c>
      <c r="F120" s="108"/>
      <c r="G120" s="108">
        <f t="shared" si="4"/>
        <v>0</v>
      </c>
    </row>
    <row r="121" spans="1:7" s="109" customFormat="1" ht="38.25" hidden="1" outlineLevel="1">
      <c r="A121" s="227" t="str">
        <f t="shared" si="5"/>
        <v>D.2.2.1.2.S.5</v>
      </c>
      <c r="B121" s="99" t="s">
        <v>213</v>
      </c>
      <c r="C121" s="231" t="s">
        <v>1677</v>
      </c>
      <c r="D121" s="128" t="s">
        <v>90</v>
      </c>
      <c r="E121" s="107">
        <v>25</v>
      </c>
      <c r="F121" s="108"/>
      <c r="G121" s="108">
        <f t="shared" si="4"/>
        <v>0</v>
      </c>
    </row>
    <row r="122" spans="1:7" s="109" customFormat="1" ht="25.5" hidden="1" outlineLevel="1">
      <c r="A122" s="227" t="str">
        <f t="shared" si="5"/>
        <v>D.2.2.1.2.S.6</v>
      </c>
      <c r="B122" s="99" t="s">
        <v>214</v>
      </c>
      <c r="C122" s="231" t="s">
        <v>1678</v>
      </c>
      <c r="D122" s="128" t="s">
        <v>90</v>
      </c>
      <c r="E122" s="107">
        <v>15</v>
      </c>
      <c r="F122" s="108"/>
      <c r="G122" s="108">
        <f t="shared" si="4"/>
        <v>0</v>
      </c>
    </row>
    <row r="123" spans="1:7" s="97" customFormat="1" ht="15" collapsed="1">
      <c r="A123" s="90" t="str">
        <f>B123</f>
        <v>D.2.2.1.3</v>
      </c>
      <c r="B123" s="91" t="s">
        <v>1960</v>
      </c>
      <c r="C123" s="92" t="s">
        <v>1680</v>
      </c>
      <c r="D123" s="93"/>
      <c r="E123" s="94"/>
      <c r="F123" s="95"/>
      <c r="G123" s="96"/>
    </row>
    <row r="124" spans="1:7" s="109" customFormat="1" ht="76.5" hidden="1" outlineLevel="1">
      <c r="A124" s="227" t="str">
        <f>""&amp;$B$123&amp;"."&amp;B124&amp;""</f>
        <v>D.2.2.1.3.S.1</v>
      </c>
      <c r="B124" s="99" t="s">
        <v>206</v>
      </c>
      <c r="C124" s="122" t="s">
        <v>1961</v>
      </c>
      <c r="D124" s="143" t="s">
        <v>1640</v>
      </c>
      <c r="E124" s="107">
        <v>1</v>
      </c>
      <c r="F124" s="108"/>
      <c r="G124" s="108">
        <f aca="true" t="shared" si="6" ref="G124:G135">E124*F124</f>
        <v>0</v>
      </c>
    </row>
    <row r="125" spans="1:7" s="109" customFormat="1" ht="25.5" hidden="1" outlineLevel="1">
      <c r="A125" s="227" t="str">
        <f aca="true" t="shared" si="7" ref="A125:A135">""&amp;$B$123&amp;"."&amp;B125&amp;""</f>
        <v>D.2.2.1.3.S.2</v>
      </c>
      <c r="B125" s="99" t="s">
        <v>207</v>
      </c>
      <c r="C125" s="122" t="s">
        <v>1682</v>
      </c>
      <c r="D125" s="143"/>
      <c r="E125" s="107"/>
      <c r="F125" s="108"/>
      <c r="G125" s="108"/>
    </row>
    <row r="126" spans="1:7" s="109" customFormat="1" ht="38.25" hidden="1" outlineLevel="1">
      <c r="A126" s="227" t="str">
        <f t="shared" si="7"/>
        <v>D.2.2.1.3.S.2.1</v>
      </c>
      <c r="B126" s="99" t="s">
        <v>228</v>
      </c>
      <c r="C126" s="207" t="s">
        <v>1683</v>
      </c>
      <c r="D126" s="143" t="s">
        <v>90</v>
      </c>
      <c r="E126" s="107">
        <v>1</v>
      </c>
      <c r="F126" s="108"/>
      <c r="G126" s="108">
        <f t="shared" si="6"/>
        <v>0</v>
      </c>
    </row>
    <row r="127" spans="1:7" s="109" customFormat="1" ht="25.5" hidden="1" outlineLevel="1">
      <c r="A127" s="227" t="str">
        <f t="shared" si="7"/>
        <v>D.2.2.1.3.S.2.2</v>
      </c>
      <c r="B127" s="99" t="s">
        <v>261</v>
      </c>
      <c r="C127" s="207" t="s">
        <v>1684</v>
      </c>
      <c r="D127" s="143" t="s">
        <v>90</v>
      </c>
      <c r="E127" s="107">
        <v>1</v>
      </c>
      <c r="F127" s="108"/>
      <c r="G127" s="108">
        <f t="shared" si="6"/>
        <v>0</v>
      </c>
    </row>
    <row r="128" spans="1:7" s="109" customFormat="1" ht="15" hidden="1" outlineLevel="1">
      <c r="A128" s="227" t="str">
        <f t="shared" si="7"/>
        <v>D.2.2.1.3.S.2.3</v>
      </c>
      <c r="B128" s="99" t="s">
        <v>367</v>
      </c>
      <c r="C128" s="207" t="s">
        <v>1685</v>
      </c>
      <c r="D128" s="143" t="s">
        <v>90</v>
      </c>
      <c r="E128" s="107">
        <v>1</v>
      </c>
      <c r="F128" s="108"/>
      <c r="G128" s="108">
        <f t="shared" si="6"/>
        <v>0</v>
      </c>
    </row>
    <row r="129" spans="1:7" s="109" customFormat="1" ht="15" hidden="1" outlineLevel="1">
      <c r="A129" s="227" t="str">
        <f t="shared" si="7"/>
        <v>D.2.2.1.3.S.2.4</v>
      </c>
      <c r="B129" s="99" t="s">
        <v>400</v>
      </c>
      <c r="C129" s="207" t="s">
        <v>1686</v>
      </c>
      <c r="D129" s="143" t="s">
        <v>90</v>
      </c>
      <c r="E129" s="107">
        <v>1</v>
      </c>
      <c r="F129" s="108"/>
      <c r="G129" s="108">
        <f t="shared" si="6"/>
        <v>0</v>
      </c>
    </row>
    <row r="130" spans="1:7" s="109" customFormat="1" ht="15" hidden="1" outlineLevel="1">
      <c r="A130" s="227" t="str">
        <f t="shared" si="7"/>
        <v>D.2.2.1.3.S.2.5</v>
      </c>
      <c r="B130" s="99" t="s">
        <v>1687</v>
      </c>
      <c r="C130" s="207" t="s">
        <v>1688</v>
      </c>
      <c r="D130" s="143" t="s">
        <v>90</v>
      </c>
      <c r="E130" s="107">
        <v>1</v>
      </c>
      <c r="F130" s="108"/>
      <c r="G130" s="108">
        <f t="shared" si="6"/>
        <v>0</v>
      </c>
    </row>
    <row r="131" spans="1:7" s="109" customFormat="1" ht="25.5" hidden="1" outlineLevel="1">
      <c r="A131" s="227" t="str">
        <f t="shared" si="7"/>
        <v>D.2.2.1.3.S.2.6</v>
      </c>
      <c r="B131" s="99" t="s">
        <v>1689</v>
      </c>
      <c r="C131" s="207" t="s">
        <v>1690</v>
      </c>
      <c r="D131" s="143" t="s">
        <v>90</v>
      </c>
      <c r="E131" s="107">
        <v>1</v>
      </c>
      <c r="F131" s="108"/>
      <c r="G131" s="108">
        <f t="shared" si="6"/>
        <v>0</v>
      </c>
    </row>
    <row r="132" spans="1:7" s="109" customFormat="1" ht="15" hidden="1" outlineLevel="1">
      <c r="A132" s="227" t="str">
        <f t="shared" si="7"/>
        <v>D.2.2.1.3.S.2.7</v>
      </c>
      <c r="B132" s="99" t="s">
        <v>1691</v>
      </c>
      <c r="C132" s="207" t="s">
        <v>1692</v>
      </c>
      <c r="D132" s="143" t="s">
        <v>90</v>
      </c>
      <c r="E132" s="107">
        <v>1</v>
      </c>
      <c r="F132" s="108"/>
      <c r="G132" s="108">
        <f t="shared" si="6"/>
        <v>0</v>
      </c>
    </row>
    <row r="133" spans="1:7" s="109" customFormat="1" ht="15" hidden="1" outlineLevel="1">
      <c r="A133" s="227" t="str">
        <f t="shared" si="7"/>
        <v>D.2.2.1.3.S.3</v>
      </c>
      <c r="B133" s="99" t="s">
        <v>208</v>
      </c>
      <c r="C133" s="122" t="s">
        <v>1693</v>
      </c>
      <c r="D133" s="143" t="s">
        <v>90</v>
      </c>
      <c r="E133" s="107">
        <v>1</v>
      </c>
      <c r="F133" s="108"/>
      <c r="G133" s="108">
        <f t="shared" si="6"/>
        <v>0</v>
      </c>
    </row>
    <row r="134" spans="1:7" s="109" customFormat="1" ht="15" hidden="1" outlineLevel="1">
      <c r="A134" s="227" t="str">
        <f t="shared" si="7"/>
        <v>D.2.2.1.3.S.4</v>
      </c>
      <c r="B134" s="99" t="s">
        <v>209</v>
      </c>
      <c r="C134" s="122" t="s">
        <v>1694</v>
      </c>
      <c r="D134" s="143" t="s">
        <v>90</v>
      </c>
      <c r="E134" s="107">
        <v>1</v>
      </c>
      <c r="F134" s="108"/>
      <c r="G134" s="108">
        <f t="shared" si="6"/>
        <v>0</v>
      </c>
    </row>
    <row r="135" spans="1:7" s="109" customFormat="1" ht="63.75" hidden="1" outlineLevel="1">
      <c r="A135" s="227" t="str">
        <f t="shared" si="7"/>
        <v>D.2.2.1.3.S.5</v>
      </c>
      <c r="B135" s="99" t="s">
        <v>213</v>
      </c>
      <c r="C135" s="122" t="s">
        <v>1695</v>
      </c>
      <c r="D135" s="143" t="s">
        <v>1640</v>
      </c>
      <c r="E135" s="107">
        <v>1</v>
      </c>
      <c r="F135" s="108"/>
      <c r="G135" s="108">
        <f t="shared" si="6"/>
        <v>0</v>
      </c>
    </row>
    <row r="136" spans="1:7" s="214" customFormat="1" ht="15" collapsed="1">
      <c r="A136" s="352"/>
      <c r="B136" s="209"/>
      <c r="C136" s="210"/>
      <c r="D136" s="211"/>
      <c r="E136" s="212"/>
      <c r="F136" s="213"/>
      <c r="G136" s="213"/>
    </row>
    <row r="137" spans="1:7" s="109" customFormat="1" ht="15">
      <c r="A137" s="319"/>
      <c r="B137" s="215"/>
      <c r="C137" s="216"/>
      <c r="D137" s="217"/>
      <c r="E137" s="107"/>
      <c r="F137" s="218"/>
      <c r="G137"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94"/>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256" width="10.8515625" style="224" customWidth="1"/>
    <col min="257" max="257" width="17.7109375" style="224" customWidth="1"/>
    <col min="258" max="258" width="11.7109375" style="224" customWidth="1"/>
    <col min="259" max="259" width="56.7109375" style="224" customWidth="1"/>
    <col min="260" max="260" width="7.7109375" style="224" customWidth="1"/>
    <col min="261" max="261" width="11.7109375" style="224" customWidth="1"/>
    <col min="262" max="262" width="13.7109375" style="224" customWidth="1"/>
    <col min="263" max="263" width="16.7109375" style="224" customWidth="1"/>
    <col min="264" max="512" width="10.8515625" style="224" customWidth="1"/>
    <col min="513" max="513" width="17.7109375" style="224" customWidth="1"/>
    <col min="514" max="514" width="11.7109375" style="224" customWidth="1"/>
    <col min="515" max="515" width="56.7109375" style="224" customWidth="1"/>
    <col min="516" max="516" width="7.7109375" style="224" customWidth="1"/>
    <col min="517" max="517" width="11.7109375" style="224" customWidth="1"/>
    <col min="518" max="518" width="13.7109375" style="224" customWidth="1"/>
    <col min="519" max="519" width="16.7109375" style="224" customWidth="1"/>
    <col min="520" max="768" width="10.8515625" style="224" customWidth="1"/>
    <col min="769" max="769" width="17.7109375" style="224" customWidth="1"/>
    <col min="770" max="770" width="11.7109375" style="224" customWidth="1"/>
    <col min="771" max="771" width="56.7109375" style="224" customWidth="1"/>
    <col min="772" max="772" width="7.7109375" style="224" customWidth="1"/>
    <col min="773" max="773" width="11.7109375" style="224" customWidth="1"/>
    <col min="774" max="774" width="13.7109375" style="224" customWidth="1"/>
    <col min="775" max="775" width="16.7109375" style="224" customWidth="1"/>
    <col min="776" max="1024" width="10.8515625" style="224" customWidth="1"/>
    <col min="1025" max="1025" width="17.7109375" style="224" customWidth="1"/>
    <col min="1026" max="1026" width="11.7109375" style="224" customWidth="1"/>
    <col min="1027" max="1027" width="56.7109375" style="224" customWidth="1"/>
    <col min="1028" max="1028" width="7.7109375" style="224" customWidth="1"/>
    <col min="1029" max="1029" width="11.7109375" style="224" customWidth="1"/>
    <col min="1030" max="1030" width="13.7109375" style="224" customWidth="1"/>
    <col min="1031" max="1031" width="16.7109375" style="224" customWidth="1"/>
    <col min="1032" max="1280" width="10.8515625" style="224" customWidth="1"/>
    <col min="1281" max="1281" width="17.7109375" style="224" customWidth="1"/>
    <col min="1282" max="1282" width="11.7109375" style="224" customWidth="1"/>
    <col min="1283" max="1283" width="56.7109375" style="224" customWidth="1"/>
    <col min="1284" max="1284" width="7.7109375" style="224" customWidth="1"/>
    <col min="1285" max="1285" width="11.7109375" style="224" customWidth="1"/>
    <col min="1286" max="1286" width="13.7109375" style="224" customWidth="1"/>
    <col min="1287" max="1287" width="16.7109375" style="224" customWidth="1"/>
    <col min="1288" max="1536" width="10.8515625" style="224" customWidth="1"/>
    <col min="1537" max="1537" width="17.7109375" style="224" customWidth="1"/>
    <col min="1538" max="1538" width="11.7109375" style="224" customWidth="1"/>
    <col min="1539" max="1539" width="56.7109375" style="224" customWidth="1"/>
    <col min="1540" max="1540" width="7.7109375" style="224" customWidth="1"/>
    <col min="1541" max="1541" width="11.7109375" style="224" customWidth="1"/>
    <col min="1542" max="1542" width="13.7109375" style="224" customWidth="1"/>
    <col min="1543" max="1543" width="16.7109375" style="224" customWidth="1"/>
    <col min="1544" max="1792" width="10.8515625" style="224" customWidth="1"/>
    <col min="1793" max="1793" width="17.7109375" style="224" customWidth="1"/>
    <col min="1794" max="1794" width="11.7109375" style="224" customWidth="1"/>
    <col min="1795" max="1795" width="56.7109375" style="224" customWidth="1"/>
    <col min="1796" max="1796" width="7.7109375" style="224" customWidth="1"/>
    <col min="1797" max="1797" width="11.7109375" style="224" customWidth="1"/>
    <col min="1798" max="1798" width="13.7109375" style="224" customWidth="1"/>
    <col min="1799" max="1799" width="16.7109375" style="224" customWidth="1"/>
    <col min="1800" max="2048" width="10.8515625" style="224" customWidth="1"/>
    <col min="2049" max="2049" width="17.7109375" style="224" customWidth="1"/>
    <col min="2050" max="2050" width="11.7109375" style="224" customWidth="1"/>
    <col min="2051" max="2051" width="56.7109375" style="224" customWidth="1"/>
    <col min="2052" max="2052" width="7.7109375" style="224" customWidth="1"/>
    <col min="2053" max="2053" width="11.7109375" style="224" customWidth="1"/>
    <col min="2054" max="2054" width="13.7109375" style="224" customWidth="1"/>
    <col min="2055" max="2055" width="16.7109375" style="224" customWidth="1"/>
    <col min="2056" max="2304" width="10.8515625" style="224" customWidth="1"/>
    <col min="2305" max="2305" width="17.7109375" style="224" customWidth="1"/>
    <col min="2306" max="2306" width="11.7109375" style="224" customWidth="1"/>
    <col min="2307" max="2307" width="56.7109375" style="224" customWidth="1"/>
    <col min="2308" max="2308" width="7.7109375" style="224" customWidth="1"/>
    <col min="2309" max="2309" width="11.7109375" style="224" customWidth="1"/>
    <col min="2310" max="2310" width="13.7109375" style="224" customWidth="1"/>
    <col min="2311" max="2311" width="16.7109375" style="224" customWidth="1"/>
    <col min="2312" max="2560" width="10.8515625" style="224" customWidth="1"/>
    <col min="2561" max="2561" width="17.7109375" style="224" customWidth="1"/>
    <col min="2562" max="2562" width="11.7109375" style="224" customWidth="1"/>
    <col min="2563" max="2563" width="56.7109375" style="224" customWidth="1"/>
    <col min="2564" max="2564" width="7.7109375" style="224" customWidth="1"/>
    <col min="2565" max="2565" width="11.7109375" style="224" customWidth="1"/>
    <col min="2566" max="2566" width="13.7109375" style="224" customWidth="1"/>
    <col min="2567" max="2567" width="16.7109375" style="224" customWidth="1"/>
    <col min="2568" max="2816" width="10.8515625" style="224" customWidth="1"/>
    <col min="2817" max="2817" width="17.7109375" style="224" customWidth="1"/>
    <col min="2818" max="2818" width="11.7109375" style="224" customWidth="1"/>
    <col min="2819" max="2819" width="56.7109375" style="224" customWidth="1"/>
    <col min="2820" max="2820" width="7.7109375" style="224" customWidth="1"/>
    <col min="2821" max="2821" width="11.7109375" style="224" customWidth="1"/>
    <col min="2822" max="2822" width="13.7109375" style="224" customWidth="1"/>
    <col min="2823" max="2823" width="16.7109375" style="224" customWidth="1"/>
    <col min="2824" max="3072" width="10.8515625" style="224" customWidth="1"/>
    <col min="3073" max="3073" width="17.7109375" style="224" customWidth="1"/>
    <col min="3074" max="3074" width="11.7109375" style="224" customWidth="1"/>
    <col min="3075" max="3075" width="56.7109375" style="224" customWidth="1"/>
    <col min="3076" max="3076" width="7.7109375" style="224" customWidth="1"/>
    <col min="3077" max="3077" width="11.7109375" style="224" customWidth="1"/>
    <col min="3078" max="3078" width="13.7109375" style="224" customWidth="1"/>
    <col min="3079" max="3079" width="16.7109375" style="224" customWidth="1"/>
    <col min="3080" max="3328" width="10.8515625" style="224" customWidth="1"/>
    <col min="3329" max="3329" width="17.7109375" style="224" customWidth="1"/>
    <col min="3330" max="3330" width="11.7109375" style="224" customWidth="1"/>
    <col min="3331" max="3331" width="56.7109375" style="224" customWidth="1"/>
    <col min="3332" max="3332" width="7.7109375" style="224" customWidth="1"/>
    <col min="3333" max="3333" width="11.7109375" style="224" customWidth="1"/>
    <col min="3334" max="3334" width="13.7109375" style="224" customWidth="1"/>
    <col min="3335" max="3335" width="16.7109375" style="224" customWidth="1"/>
    <col min="3336" max="3584" width="10.8515625" style="224" customWidth="1"/>
    <col min="3585" max="3585" width="17.7109375" style="224" customWidth="1"/>
    <col min="3586" max="3586" width="11.7109375" style="224" customWidth="1"/>
    <col min="3587" max="3587" width="56.7109375" style="224" customWidth="1"/>
    <col min="3588" max="3588" width="7.7109375" style="224" customWidth="1"/>
    <col min="3589" max="3589" width="11.7109375" style="224" customWidth="1"/>
    <col min="3590" max="3590" width="13.7109375" style="224" customWidth="1"/>
    <col min="3591" max="3591" width="16.7109375" style="224" customWidth="1"/>
    <col min="3592" max="3840" width="10.8515625" style="224" customWidth="1"/>
    <col min="3841" max="3841" width="17.7109375" style="224" customWidth="1"/>
    <col min="3842" max="3842" width="11.7109375" style="224" customWidth="1"/>
    <col min="3843" max="3843" width="56.7109375" style="224" customWidth="1"/>
    <col min="3844" max="3844" width="7.7109375" style="224" customWidth="1"/>
    <col min="3845" max="3845" width="11.7109375" style="224" customWidth="1"/>
    <col min="3846" max="3846" width="13.7109375" style="224" customWidth="1"/>
    <col min="3847" max="3847" width="16.7109375" style="224" customWidth="1"/>
    <col min="3848" max="4096" width="10.8515625" style="224" customWidth="1"/>
    <col min="4097" max="4097" width="17.7109375" style="224" customWidth="1"/>
    <col min="4098" max="4098" width="11.7109375" style="224" customWidth="1"/>
    <col min="4099" max="4099" width="56.7109375" style="224" customWidth="1"/>
    <col min="4100" max="4100" width="7.7109375" style="224" customWidth="1"/>
    <col min="4101" max="4101" width="11.7109375" style="224" customWidth="1"/>
    <col min="4102" max="4102" width="13.7109375" style="224" customWidth="1"/>
    <col min="4103" max="4103" width="16.7109375" style="224" customWidth="1"/>
    <col min="4104" max="4352" width="10.8515625" style="224" customWidth="1"/>
    <col min="4353" max="4353" width="17.7109375" style="224" customWidth="1"/>
    <col min="4354" max="4354" width="11.7109375" style="224" customWidth="1"/>
    <col min="4355" max="4355" width="56.7109375" style="224" customWidth="1"/>
    <col min="4356" max="4356" width="7.7109375" style="224" customWidth="1"/>
    <col min="4357" max="4357" width="11.7109375" style="224" customWidth="1"/>
    <col min="4358" max="4358" width="13.7109375" style="224" customWidth="1"/>
    <col min="4359" max="4359" width="16.7109375" style="224" customWidth="1"/>
    <col min="4360" max="4608" width="10.8515625" style="224" customWidth="1"/>
    <col min="4609" max="4609" width="17.7109375" style="224" customWidth="1"/>
    <col min="4610" max="4610" width="11.7109375" style="224" customWidth="1"/>
    <col min="4611" max="4611" width="56.7109375" style="224" customWidth="1"/>
    <col min="4612" max="4612" width="7.7109375" style="224" customWidth="1"/>
    <col min="4613" max="4613" width="11.7109375" style="224" customWidth="1"/>
    <col min="4614" max="4614" width="13.7109375" style="224" customWidth="1"/>
    <col min="4615" max="4615" width="16.7109375" style="224" customWidth="1"/>
    <col min="4616" max="4864" width="10.8515625" style="224" customWidth="1"/>
    <col min="4865" max="4865" width="17.7109375" style="224" customWidth="1"/>
    <col min="4866" max="4866" width="11.7109375" style="224" customWidth="1"/>
    <col min="4867" max="4867" width="56.7109375" style="224" customWidth="1"/>
    <col min="4868" max="4868" width="7.7109375" style="224" customWidth="1"/>
    <col min="4869" max="4869" width="11.7109375" style="224" customWidth="1"/>
    <col min="4870" max="4870" width="13.7109375" style="224" customWidth="1"/>
    <col min="4871" max="4871" width="16.7109375" style="224" customWidth="1"/>
    <col min="4872" max="5120" width="10.8515625" style="224" customWidth="1"/>
    <col min="5121" max="5121" width="17.7109375" style="224" customWidth="1"/>
    <col min="5122" max="5122" width="11.7109375" style="224" customWidth="1"/>
    <col min="5123" max="5123" width="56.7109375" style="224" customWidth="1"/>
    <col min="5124" max="5124" width="7.7109375" style="224" customWidth="1"/>
    <col min="5125" max="5125" width="11.7109375" style="224" customWidth="1"/>
    <col min="5126" max="5126" width="13.7109375" style="224" customWidth="1"/>
    <col min="5127" max="5127" width="16.7109375" style="224" customWidth="1"/>
    <col min="5128" max="5376" width="10.8515625" style="224" customWidth="1"/>
    <col min="5377" max="5377" width="17.7109375" style="224" customWidth="1"/>
    <col min="5378" max="5378" width="11.7109375" style="224" customWidth="1"/>
    <col min="5379" max="5379" width="56.7109375" style="224" customWidth="1"/>
    <col min="5380" max="5380" width="7.7109375" style="224" customWidth="1"/>
    <col min="5381" max="5381" width="11.7109375" style="224" customWidth="1"/>
    <col min="5382" max="5382" width="13.7109375" style="224" customWidth="1"/>
    <col min="5383" max="5383" width="16.7109375" style="224" customWidth="1"/>
    <col min="5384" max="5632" width="10.8515625" style="224" customWidth="1"/>
    <col min="5633" max="5633" width="17.7109375" style="224" customWidth="1"/>
    <col min="5634" max="5634" width="11.7109375" style="224" customWidth="1"/>
    <col min="5635" max="5635" width="56.7109375" style="224" customWidth="1"/>
    <col min="5636" max="5636" width="7.7109375" style="224" customWidth="1"/>
    <col min="5637" max="5637" width="11.7109375" style="224" customWidth="1"/>
    <col min="5638" max="5638" width="13.7109375" style="224" customWidth="1"/>
    <col min="5639" max="5639" width="16.7109375" style="224" customWidth="1"/>
    <col min="5640" max="5888" width="10.8515625" style="224" customWidth="1"/>
    <col min="5889" max="5889" width="17.7109375" style="224" customWidth="1"/>
    <col min="5890" max="5890" width="11.7109375" style="224" customWidth="1"/>
    <col min="5891" max="5891" width="56.7109375" style="224" customWidth="1"/>
    <col min="5892" max="5892" width="7.7109375" style="224" customWidth="1"/>
    <col min="5893" max="5893" width="11.7109375" style="224" customWidth="1"/>
    <col min="5894" max="5894" width="13.7109375" style="224" customWidth="1"/>
    <col min="5895" max="5895" width="16.7109375" style="224" customWidth="1"/>
    <col min="5896" max="6144" width="10.8515625" style="224" customWidth="1"/>
    <col min="6145" max="6145" width="17.7109375" style="224" customWidth="1"/>
    <col min="6146" max="6146" width="11.7109375" style="224" customWidth="1"/>
    <col min="6147" max="6147" width="56.7109375" style="224" customWidth="1"/>
    <col min="6148" max="6148" width="7.7109375" style="224" customWidth="1"/>
    <col min="6149" max="6149" width="11.7109375" style="224" customWidth="1"/>
    <col min="6150" max="6150" width="13.7109375" style="224" customWidth="1"/>
    <col min="6151" max="6151" width="16.7109375" style="224" customWidth="1"/>
    <col min="6152" max="6400" width="10.8515625" style="224" customWidth="1"/>
    <col min="6401" max="6401" width="17.7109375" style="224" customWidth="1"/>
    <col min="6402" max="6402" width="11.7109375" style="224" customWidth="1"/>
    <col min="6403" max="6403" width="56.7109375" style="224" customWidth="1"/>
    <col min="6404" max="6404" width="7.7109375" style="224" customWidth="1"/>
    <col min="6405" max="6405" width="11.7109375" style="224" customWidth="1"/>
    <col min="6406" max="6406" width="13.7109375" style="224" customWidth="1"/>
    <col min="6407" max="6407" width="16.7109375" style="224" customWidth="1"/>
    <col min="6408" max="6656" width="10.8515625" style="224" customWidth="1"/>
    <col min="6657" max="6657" width="17.7109375" style="224" customWidth="1"/>
    <col min="6658" max="6658" width="11.7109375" style="224" customWidth="1"/>
    <col min="6659" max="6659" width="56.7109375" style="224" customWidth="1"/>
    <col min="6660" max="6660" width="7.7109375" style="224" customWidth="1"/>
    <col min="6661" max="6661" width="11.7109375" style="224" customWidth="1"/>
    <col min="6662" max="6662" width="13.7109375" style="224" customWidth="1"/>
    <col min="6663" max="6663" width="16.7109375" style="224" customWidth="1"/>
    <col min="6664" max="6912" width="10.8515625" style="224" customWidth="1"/>
    <col min="6913" max="6913" width="17.7109375" style="224" customWidth="1"/>
    <col min="6914" max="6914" width="11.7109375" style="224" customWidth="1"/>
    <col min="6915" max="6915" width="56.7109375" style="224" customWidth="1"/>
    <col min="6916" max="6916" width="7.7109375" style="224" customWidth="1"/>
    <col min="6917" max="6917" width="11.7109375" style="224" customWidth="1"/>
    <col min="6918" max="6918" width="13.7109375" style="224" customWidth="1"/>
    <col min="6919" max="6919" width="16.7109375" style="224" customWidth="1"/>
    <col min="6920" max="7168" width="10.8515625" style="224" customWidth="1"/>
    <col min="7169" max="7169" width="17.7109375" style="224" customWidth="1"/>
    <col min="7170" max="7170" width="11.7109375" style="224" customWidth="1"/>
    <col min="7171" max="7171" width="56.7109375" style="224" customWidth="1"/>
    <col min="7172" max="7172" width="7.7109375" style="224" customWidth="1"/>
    <col min="7173" max="7173" width="11.7109375" style="224" customWidth="1"/>
    <col min="7174" max="7174" width="13.7109375" style="224" customWidth="1"/>
    <col min="7175" max="7175" width="16.7109375" style="224" customWidth="1"/>
    <col min="7176" max="7424" width="10.8515625" style="224" customWidth="1"/>
    <col min="7425" max="7425" width="17.7109375" style="224" customWidth="1"/>
    <col min="7426" max="7426" width="11.7109375" style="224" customWidth="1"/>
    <col min="7427" max="7427" width="56.7109375" style="224" customWidth="1"/>
    <col min="7428" max="7428" width="7.7109375" style="224" customWidth="1"/>
    <col min="7429" max="7429" width="11.7109375" style="224" customWidth="1"/>
    <col min="7430" max="7430" width="13.7109375" style="224" customWidth="1"/>
    <col min="7431" max="7431" width="16.7109375" style="224" customWidth="1"/>
    <col min="7432" max="7680" width="10.8515625" style="224" customWidth="1"/>
    <col min="7681" max="7681" width="17.7109375" style="224" customWidth="1"/>
    <col min="7682" max="7682" width="11.7109375" style="224" customWidth="1"/>
    <col min="7683" max="7683" width="56.7109375" style="224" customWidth="1"/>
    <col min="7684" max="7684" width="7.7109375" style="224" customWidth="1"/>
    <col min="7685" max="7685" width="11.7109375" style="224" customWidth="1"/>
    <col min="7686" max="7686" width="13.7109375" style="224" customWidth="1"/>
    <col min="7687" max="7687" width="16.7109375" style="224" customWidth="1"/>
    <col min="7688" max="7936" width="10.8515625" style="224" customWidth="1"/>
    <col min="7937" max="7937" width="17.7109375" style="224" customWidth="1"/>
    <col min="7938" max="7938" width="11.7109375" style="224" customWidth="1"/>
    <col min="7939" max="7939" width="56.7109375" style="224" customWidth="1"/>
    <col min="7940" max="7940" width="7.7109375" style="224" customWidth="1"/>
    <col min="7941" max="7941" width="11.7109375" style="224" customWidth="1"/>
    <col min="7942" max="7942" width="13.7109375" style="224" customWidth="1"/>
    <col min="7943" max="7943" width="16.7109375" style="224" customWidth="1"/>
    <col min="7944" max="8192" width="10.8515625" style="224" customWidth="1"/>
    <col min="8193" max="8193" width="17.7109375" style="224" customWidth="1"/>
    <col min="8194" max="8194" width="11.7109375" style="224" customWidth="1"/>
    <col min="8195" max="8195" width="56.7109375" style="224" customWidth="1"/>
    <col min="8196" max="8196" width="7.7109375" style="224" customWidth="1"/>
    <col min="8197" max="8197" width="11.7109375" style="224" customWidth="1"/>
    <col min="8198" max="8198" width="13.7109375" style="224" customWidth="1"/>
    <col min="8199" max="8199" width="16.7109375" style="224" customWidth="1"/>
    <col min="8200" max="8448" width="10.8515625" style="224" customWidth="1"/>
    <col min="8449" max="8449" width="17.7109375" style="224" customWidth="1"/>
    <col min="8450" max="8450" width="11.7109375" style="224" customWidth="1"/>
    <col min="8451" max="8451" width="56.7109375" style="224" customWidth="1"/>
    <col min="8452" max="8452" width="7.7109375" style="224" customWidth="1"/>
    <col min="8453" max="8453" width="11.7109375" style="224" customWidth="1"/>
    <col min="8454" max="8454" width="13.7109375" style="224" customWidth="1"/>
    <col min="8455" max="8455" width="16.7109375" style="224" customWidth="1"/>
    <col min="8456" max="8704" width="10.8515625" style="224" customWidth="1"/>
    <col min="8705" max="8705" width="17.7109375" style="224" customWidth="1"/>
    <col min="8706" max="8706" width="11.7109375" style="224" customWidth="1"/>
    <col min="8707" max="8707" width="56.7109375" style="224" customWidth="1"/>
    <col min="8708" max="8708" width="7.7109375" style="224" customWidth="1"/>
    <col min="8709" max="8709" width="11.7109375" style="224" customWidth="1"/>
    <col min="8710" max="8710" width="13.7109375" style="224" customWidth="1"/>
    <col min="8711" max="8711" width="16.7109375" style="224" customWidth="1"/>
    <col min="8712" max="8960" width="10.8515625" style="224" customWidth="1"/>
    <col min="8961" max="8961" width="17.7109375" style="224" customWidth="1"/>
    <col min="8962" max="8962" width="11.7109375" style="224" customWidth="1"/>
    <col min="8963" max="8963" width="56.7109375" style="224" customWidth="1"/>
    <col min="8964" max="8964" width="7.7109375" style="224" customWidth="1"/>
    <col min="8965" max="8965" width="11.7109375" style="224" customWidth="1"/>
    <col min="8966" max="8966" width="13.7109375" style="224" customWidth="1"/>
    <col min="8967" max="8967" width="16.7109375" style="224" customWidth="1"/>
    <col min="8968" max="9216" width="10.8515625" style="224" customWidth="1"/>
    <col min="9217" max="9217" width="17.7109375" style="224" customWidth="1"/>
    <col min="9218" max="9218" width="11.7109375" style="224" customWidth="1"/>
    <col min="9219" max="9219" width="56.7109375" style="224" customWidth="1"/>
    <col min="9220" max="9220" width="7.7109375" style="224" customWidth="1"/>
    <col min="9221" max="9221" width="11.7109375" style="224" customWidth="1"/>
    <col min="9222" max="9222" width="13.7109375" style="224" customWidth="1"/>
    <col min="9223" max="9223" width="16.7109375" style="224" customWidth="1"/>
    <col min="9224" max="9472" width="10.8515625" style="224" customWidth="1"/>
    <col min="9473" max="9473" width="17.7109375" style="224" customWidth="1"/>
    <col min="9474" max="9474" width="11.7109375" style="224" customWidth="1"/>
    <col min="9475" max="9475" width="56.7109375" style="224" customWidth="1"/>
    <col min="9476" max="9476" width="7.7109375" style="224" customWidth="1"/>
    <col min="9477" max="9477" width="11.7109375" style="224" customWidth="1"/>
    <col min="9478" max="9478" width="13.7109375" style="224" customWidth="1"/>
    <col min="9479" max="9479" width="16.7109375" style="224" customWidth="1"/>
    <col min="9480" max="9728" width="10.8515625" style="224" customWidth="1"/>
    <col min="9729" max="9729" width="17.7109375" style="224" customWidth="1"/>
    <col min="9730" max="9730" width="11.7109375" style="224" customWidth="1"/>
    <col min="9731" max="9731" width="56.7109375" style="224" customWidth="1"/>
    <col min="9732" max="9732" width="7.7109375" style="224" customWidth="1"/>
    <col min="9733" max="9733" width="11.7109375" style="224" customWidth="1"/>
    <col min="9734" max="9734" width="13.7109375" style="224" customWidth="1"/>
    <col min="9735" max="9735" width="16.7109375" style="224" customWidth="1"/>
    <col min="9736" max="9984" width="10.8515625" style="224" customWidth="1"/>
    <col min="9985" max="9985" width="17.7109375" style="224" customWidth="1"/>
    <col min="9986" max="9986" width="11.7109375" style="224" customWidth="1"/>
    <col min="9987" max="9987" width="56.7109375" style="224" customWidth="1"/>
    <col min="9988" max="9988" width="7.7109375" style="224" customWidth="1"/>
    <col min="9989" max="9989" width="11.7109375" style="224" customWidth="1"/>
    <col min="9990" max="9990" width="13.7109375" style="224" customWidth="1"/>
    <col min="9991" max="9991" width="16.7109375" style="224" customWidth="1"/>
    <col min="9992" max="10240" width="10.8515625" style="224" customWidth="1"/>
    <col min="10241" max="10241" width="17.7109375" style="224" customWidth="1"/>
    <col min="10242" max="10242" width="11.7109375" style="224" customWidth="1"/>
    <col min="10243" max="10243" width="56.7109375" style="224" customWidth="1"/>
    <col min="10244" max="10244" width="7.7109375" style="224" customWidth="1"/>
    <col min="10245" max="10245" width="11.7109375" style="224" customWidth="1"/>
    <col min="10246" max="10246" width="13.7109375" style="224" customWidth="1"/>
    <col min="10247" max="10247" width="16.7109375" style="224" customWidth="1"/>
    <col min="10248" max="10496" width="10.8515625" style="224" customWidth="1"/>
    <col min="10497" max="10497" width="17.7109375" style="224" customWidth="1"/>
    <col min="10498" max="10498" width="11.7109375" style="224" customWidth="1"/>
    <col min="10499" max="10499" width="56.7109375" style="224" customWidth="1"/>
    <col min="10500" max="10500" width="7.7109375" style="224" customWidth="1"/>
    <col min="10501" max="10501" width="11.7109375" style="224" customWidth="1"/>
    <col min="10502" max="10502" width="13.7109375" style="224" customWidth="1"/>
    <col min="10503" max="10503" width="16.7109375" style="224" customWidth="1"/>
    <col min="10504" max="10752" width="10.8515625" style="224" customWidth="1"/>
    <col min="10753" max="10753" width="17.7109375" style="224" customWidth="1"/>
    <col min="10754" max="10754" width="11.7109375" style="224" customWidth="1"/>
    <col min="10755" max="10755" width="56.7109375" style="224" customWidth="1"/>
    <col min="10756" max="10756" width="7.7109375" style="224" customWidth="1"/>
    <col min="10757" max="10757" width="11.7109375" style="224" customWidth="1"/>
    <col min="10758" max="10758" width="13.7109375" style="224" customWidth="1"/>
    <col min="10759" max="10759" width="16.7109375" style="224" customWidth="1"/>
    <col min="10760" max="11008" width="10.8515625" style="224" customWidth="1"/>
    <col min="11009" max="11009" width="17.7109375" style="224" customWidth="1"/>
    <col min="11010" max="11010" width="11.7109375" style="224" customWidth="1"/>
    <col min="11011" max="11011" width="56.7109375" style="224" customWidth="1"/>
    <col min="11012" max="11012" width="7.7109375" style="224" customWidth="1"/>
    <col min="11013" max="11013" width="11.7109375" style="224" customWidth="1"/>
    <col min="11014" max="11014" width="13.7109375" style="224" customWidth="1"/>
    <col min="11015" max="11015" width="16.7109375" style="224" customWidth="1"/>
    <col min="11016" max="11264" width="10.8515625" style="224" customWidth="1"/>
    <col min="11265" max="11265" width="17.7109375" style="224" customWidth="1"/>
    <col min="11266" max="11266" width="11.7109375" style="224" customWidth="1"/>
    <col min="11267" max="11267" width="56.7109375" style="224" customWidth="1"/>
    <col min="11268" max="11268" width="7.7109375" style="224" customWidth="1"/>
    <col min="11269" max="11269" width="11.7109375" style="224" customWidth="1"/>
    <col min="11270" max="11270" width="13.7109375" style="224" customWidth="1"/>
    <col min="11271" max="11271" width="16.7109375" style="224" customWidth="1"/>
    <col min="11272" max="11520" width="10.8515625" style="224" customWidth="1"/>
    <col min="11521" max="11521" width="17.7109375" style="224" customWidth="1"/>
    <col min="11522" max="11522" width="11.7109375" style="224" customWidth="1"/>
    <col min="11523" max="11523" width="56.7109375" style="224" customWidth="1"/>
    <col min="11524" max="11524" width="7.7109375" style="224" customWidth="1"/>
    <col min="11525" max="11525" width="11.7109375" style="224" customWidth="1"/>
    <col min="11526" max="11526" width="13.7109375" style="224" customWidth="1"/>
    <col min="11527" max="11527" width="16.7109375" style="224" customWidth="1"/>
    <col min="11528" max="11776" width="10.8515625" style="224" customWidth="1"/>
    <col min="11777" max="11777" width="17.7109375" style="224" customWidth="1"/>
    <col min="11778" max="11778" width="11.7109375" style="224" customWidth="1"/>
    <col min="11779" max="11779" width="56.7109375" style="224" customWidth="1"/>
    <col min="11780" max="11780" width="7.7109375" style="224" customWidth="1"/>
    <col min="11781" max="11781" width="11.7109375" style="224" customWidth="1"/>
    <col min="11782" max="11782" width="13.7109375" style="224" customWidth="1"/>
    <col min="11783" max="11783" width="16.7109375" style="224" customWidth="1"/>
    <col min="11784" max="12032" width="10.8515625" style="224" customWidth="1"/>
    <col min="12033" max="12033" width="17.7109375" style="224" customWidth="1"/>
    <col min="12034" max="12034" width="11.7109375" style="224" customWidth="1"/>
    <col min="12035" max="12035" width="56.7109375" style="224" customWidth="1"/>
    <col min="12036" max="12036" width="7.7109375" style="224" customWidth="1"/>
    <col min="12037" max="12037" width="11.7109375" style="224" customWidth="1"/>
    <col min="12038" max="12038" width="13.7109375" style="224" customWidth="1"/>
    <col min="12039" max="12039" width="16.7109375" style="224" customWidth="1"/>
    <col min="12040" max="12288" width="10.8515625" style="224" customWidth="1"/>
    <col min="12289" max="12289" width="17.7109375" style="224" customWidth="1"/>
    <col min="12290" max="12290" width="11.7109375" style="224" customWidth="1"/>
    <col min="12291" max="12291" width="56.7109375" style="224" customWidth="1"/>
    <col min="12292" max="12292" width="7.7109375" style="224" customWidth="1"/>
    <col min="12293" max="12293" width="11.7109375" style="224" customWidth="1"/>
    <col min="12294" max="12294" width="13.7109375" style="224" customWidth="1"/>
    <col min="12295" max="12295" width="16.7109375" style="224" customWidth="1"/>
    <col min="12296" max="12544" width="10.8515625" style="224" customWidth="1"/>
    <col min="12545" max="12545" width="17.7109375" style="224" customWidth="1"/>
    <col min="12546" max="12546" width="11.7109375" style="224" customWidth="1"/>
    <col min="12547" max="12547" width="56.7109375" style="224" customWidth="1"/>
    <col min="12548" max="12548" width="7.7109375" style="224" customWidth="1"/>
    <col min="12549" max="12549" width="11.7109375" style="224" customWidth="1"/>
    <col min="12550" max="12550" width="13.7109375" style="224" customWidth="1"/>
    <col min="12551" max="12551" width="16.7109375" style="224" customWidth="1"/>
    <col min="12552" max="12800" width="10.8515625" style="224" customWidth="1"/>
    <col min="12801" max="12801" width="17.7109375" style="224" customWidth="1"/>
    <col min="12802" max="12802" width="11.7109375" style="224" customWidth="1"/>
    <col min="12803" max="12803" width="56.7109375" style="224" customWidth="1"/>
    <col min="12804" max="12804" width="7.7109375" style="224" customWidth="1"/>
    <col min="12805" max="12805" width="11.7109375" style="224" customWidth="1"/>
    <col min="12806" max="12806" width="13.7109375" style="224" customWidth="1"/>
    <col min="12807" max="12807" width="16.7109375" style="224" customWidth="1"/>
    <col min="12808" max="13056" width="10.8515625" style="224" customWidth="1"/>
    <col min="13057" max="13057" width="17.7109375" style="224" customWidth="1"/>
    <col min="13058" max="13058" width="11.7109375" style="224" customWidth="1"/>
    <col min="13059" max="13059" width="56.7109375" style="224" customWidth="1"/>
    <col min="13060" max="13060" width="7.7109375" style="224" customWidth="1"/>
    <col min="13061" max="13061" width="11.7109375" style="224" customWidth="1"/>
    <col min="13062" max="13062" width="13.7109375" style="224" customWidth="1"/>
    <col min="13063" max="13063" width="16.7109375" style="224" customWidth="1"/>
    <col min="13064" max="13312" width="10.8515625" style="224" customWidth="1"/>
    <col min="13313" max="13313" width="17.7109375" style="224" customWidth="1"/>
    <col min="13314" max="13314" width="11.7109375" style="224" customWidth="1"/>
    <col min="13315" max="13315" width="56.7109375" style="224" customWidth="1"/>
    <col min="13316" max="13316" width="7.7109375" style="224" customWidth="1"/>
    <col min="13317" max="13317" width="11.7109375" style="224" customWidth="1"/>
    <col min="13318" max="13318" width="13.7109375" style="224" customWidth="1"/>
    <col min="13319" max="13319" width="16.7109375" style="224" customWidth="1"/>
    <col min="13320" max="13568" width="10.8515625" style="224" customWidth="1"/>
    <col min="13569" max="13569" width="17.7109375" style="224" customWidth="1"/>
    <col min="13570" max="13570" width="11.7109375" style="224" customWidth="1"/>
    <col min="13571" max="13571" width="56.7109375" style="224" customWidth="1"/>
    <col min="13572" max="13572" width="7.7109375" style="224" customWidth="1"/>
    <col min="13573" max="13573" width="11.7109375" style="224" customWidth="1"/>
    <col min="13574" max="13574" width="13.7109375" style="224" customWidth="1"/>
    <col min="13575" max="13575" width="16.7109375" style="224" customWidth="1"/>
    <col min="13576" max="13824" width="10.8515625" style="224" customWidth="1"/>
    <col min="13825" max="13825" width="17.7109375" style="224" customWidth="1"/>
    <col min="13826" max="13826" width="11.7109375" style="224" customWidth="1"/>
    <col min="13827" max="13827" width="56.7109375" style="224" customWidth="1"/>
    <col min="13828" max="13828" width="7.7109375" style="224" customWidth="1"/>
    <col min="13829" max="13829" width="11.7109375" style="224" customWidth="1"/>
    <col min="13830" max="13830" width="13.7109375" style="224" customWidth="1"/>
    <col min="13831" max="13831" width="16.7109375" style="224" customWidth="1"/>
    <col min="13832" max="14080" width="10.8515625" style="224" customWidth="1"/>
    <col min="14081" max="14081" width="17.7109375" style="224" customWidth="1"/>
    <col min="14082" max="14082" width="11.7109375" style="224" customWidth="1"/>
    <col min="14083" max="14083" width="56.7109375" style="224" customWidth="1"/>
    <col min="14084" max="14084" width="7.7109375" style="224" customWidth="1"/>
    <col min="14085" max="14085" width="11.7109375" style="224" customWidth="1"/>
    <col min="14086" max="14086" width="13.7109375" style="224" customWidth="1"/>
    <col min="14087" max="14087" width="16.7109375" style="224" customWidth="1"/>
    <col min="14088" max="14336" width="10.8515625" style="224" customWidth="1"/>
    <col min="14337" max="14337" width="17.7109375" style="224" customWidth="1"/>
    <col min="14338" max="14338" width="11.7109375" style="224" customWidth="1"/>
    <col min="14339" max="14339" width="56.7109375" style="224" customWidth="1"/>
    <col min="14340" max="14340" width="7.7109375" style="224" customWidth="1"/>
    <col min="14341" max="14341" width="11.7109375" style="224" customWidth="1"/>
    <col min="14342" max="14342" width="13.7109375" style="224" customWidth="1"/>
    <col min="14343" max="14343" width="16.7109375" style="224" customWidth="1"/>
    <col min="14344" max="14592" width="10.8515625" style="224" customWidth="1"/>
    <col min="14593" max="14593" width="17.7109375" style="224" customWidth="1"/>
    <col min="14594" max="14594" width="11.7109375" style="224" customWidth="1"/>
    <col min="14595" max="14595" width="56.7109375" style="224" customWidth="1"/>
    <col min="14596" max="14596" width="7.7109375" style="224" customWidth="1"/>
    <col min="14597" max="14597" width="11.7109375" style="224" customWidth="1"/>
    <col min="14598" max="14598" width="13.7109375" style="224" customWidth="1"/>
    <col min="14599" max="14599" width="16.7109375" style="224" customWidth="1"/>
    <col min="14600" max="14848" width="10.8515625" style="224" customWidth="1"/>
    <col min="14849" max="14849" width="17.7109375" style="224" customWidth="1"/>
    <col min="14850" max="14850" width="11.7109375" style="224" customWidth="1"/>
    <col min="14851" max="14851" width="56.7109375" style="224" customWidth="1"/>
    <col min="14852" max="14852" width="7.7109375" style="224" customWidth="1"/>
    <col min="14853" max="14853" width="11.7109375" style="224" customWidth="1"/>
    <col min="14854" max="14854" width="13.7109375" style="224" customWidth="1"/>
    <col min="14855" max="14855" width="16.7109375" style="224" customWidth="1"/>
    <col min="14856" max="15104" width="10.8515625" style="224" customWidth="1"/>
    <col min="15105" max="15105" width="17.7109375" style="224" customWidth="1"/>
    <col min="15106" max="15106" width="11.7109375" style="224" customWidth="1"/>
    <col min="15107" max="15107" width="56.7109375" style="224" customWidth="1"/>
    <col min="15108" max="15108" width="7.7109375" style="224" customWidth="1"/>
    <col min="15109" max="15109" width="11.7109375" style="224" customWidth="1"/>
    <col min="15110" max="15110" width="13.7109375" style="224" customWidth="1"/>
    <col min="15111" max="15111" width="16.7109375" style="224" customWidth="1"/>
    <col min="15112" max="15360" width="10.8515625" style="224" customWidth="1"/>
    <col min="15361" max="15361" width="17.7109375" style="224" customWidth="1"/>
    <col min="15362" max="15362" width="11.7109375" style="224" customWidth="1"/>
    <col min="15363" max="15363" width="56.7109375" style="224" customWidth="1"/>
    <col min="15364" max="15364" width="7.7109375" style="224" customWidth="1"/>
    <col min="15365" max="15365" width="11.7109375" style="224" customWidth="1"/>
    <col min="15366" max="15366" width="13.7109375" style="224" customWidth="1"/>
    <col min="15367" max="15367" width="16.7109375" style="224" customWidth="1"/>
    <col min="15368" max="15616" width="10.8515625" style="224" customWidth="1"/>
    <col min="15617" max="15617" width="17.7109375" style="224" customWidth="1"/>
    <col min="15618" max="15618" width="11.7109375" style="224" customWidth="1"/>
    <col min="15619" max="15619" width="56.7109375" style="224" customWidth="1"/>
    <col min="15620" max="15620" width="7.7109375" style="224" customWidth="1"/>
    <col min="15621" max="15621" width="11.7109375" style="224" customWidth="1"/>
    <col min="15622" max="15622" width="13.7109375" style="224" customWidth="1"/>
    <col min="15623" max="15623" width="16.7109375" style="224" customWidth="1"/>
    <col min="15624" max="15872" width="10.8515625" style="224" customWidth="1"/>
    <col min="15873" max="15873" width="17.7109375" style="224" customWidth="1"/>
    <col min="15874" max="15874" width="11.7109375" style="224" customWidth="1"/>
    <col min="15875" max="15875" width="56.7109375" style="224" customWidth="1"/>
    <col min="15876" max="15876" width="7.7109375" style="224" customWidth="1"/>
    <col min="15877" max="15877" width="11.7109375" style="224" customWidth="1"/>
    <col min="15878" max="15878" width="13.7109375" style="224" customWidth="1"/>
    <col min="15879" max="15879" width="16.7109375" style="224" customWidth="1"/>
    <col min="15880" max="16128" width="10.8515625" style="224" customWidth="1"/>
    <col min="16129" max="16129" width="17.7109375" style="224" customWidth="1"/>
    <col min="16130" max="16130" width="11.7109375" style="224" customWidth="1"/>
    <col min="16131" max="16131" width="56.7109375" style="224" customWidth="1"/>
    <col min="16132" max="16132" width="7.7109375" style="224" customWidth="1"/>
    <col min="16133" max="16133" width="11.7109375" style="224" customWidth="1"/>
    <col min="16134" max="16134" width="13.7109375" style="224" customWidth="1"/>
    <col min="16135" max="16135" width="16.7109375" style="224" customWidth="1"/>
    <col min="16136" max="16384" width="10.8515625" style="224" customWidth="1"/>
  </cols>
  <sheetData>
    <row r="1" spans="1:7" s="239" customFormat="1" ht="25.5">
      <c r="A1" s="235" t="s">
        <v>401</v>
      </c>
      <c r="B1" s="235" t="s">
        <v>32</v>
      </c>
      <c r="C1" s="236" t="s">
        <v>87</v>
      </c>
      <c r="D1" s="236" t="s">
        <v>88</v>
      </c>
      <c r="E1" s="237" t="s">
        <v>89</v>
      </c>
      <c r="F1" s="238" t="s">
        <v>172</v>
      </c>
      <c r="G1" s="238" t="s">
        <v>173</v>
      </c>
    </row>
    <row r="2" spans="1:7" s="363" customFormat="1" ht="15.75">
      <c r="A2" s="357" t="str">
        <f>B2</f>
        <v>D.3.1</v>
      </c>
      <c r="B2" s="358" t="s">
        <v>511</v>
      </c>
      <c r="C2" s="365" t="s">
        <v>2762</v>
      </c>
      <c r="D2" s="359"/>
      <c r="E2" s="360"/>
      <c r="F2" s="361"/>
      <c r="G2" s="362">
        <f>SUM(G3:G194)</f>
        <v>0</v>
      </c>
    </row>
    <row r="3" spans="1:7" s="246" customFormat="1" ht="15" collapsed="1">
      <c r="A3" s="240" t="str">
        <f>B3</f>
        <v>D.3.1.1</v>
      </c>
      <c r="B3" s="241" t="s">
        <v>2642</v>
      </c>
      <c r="C3" s="242" t="s">
        <v>2188</v>
      </c>
      <c r="D3" s="243"/>
      <c r="E3" s="244"/>
      <c r="F3" s="245"/>
      <c r="G3" s="88"/>
    </row>
    <row r="4" spans="1:7" s="97" customFormat="1" ht="15">
      <c r="A4" s="90" t="str">
        <f>B4</f>
        <v>D.3.1.1.1</v>
      </c>
      <c r="B4" s="91" t="s">
        <v>2643</v>
      </c>
      <c r="C4" s="92" t="s">
        <v>17</v>
      </c>
      <c r="D4" s="93"/>
      <c r="E4" s="94"/>
      <c r="F4" s="95"/>
      <c r="G4" s="96"/>
    </row>
    <row r="5" spans="1:7" s="109" customFormat="1" ht="165.75" hidden="1" outlineLevel="1">
      <c r="A5" s="98" t="str">
        <f aca="true" t="shared" si="0" ref="A5">""&amp;$B$4&amp;"."&amp;B5&amp;""</f>
        <v>D.3.1.1.1.S.1</v>
      </c>
      <c r="B5" s="99" t="s">
        <v>206</v>
      </c>
      <c r="C5" s="636" t="s">
        <v>3478</v>
      </c>
      <c r="D5" s="117"/>
      <c r="E5" s="107"/>
      <c r="F5" s="108"/>
      <c r="G5" s="108"/>
    </row>
    <row r="6" spans="1:7" s="109" customFormat="1" ht="76.5" hidden="1" outlineLevel="1">
      <c r="A6" s="98" t="str">
        <f aca="true" t="shared" si="1" ref="A6:A33">""&amp;$B$4&amp;"."&amp;B6&amp;""</f>
        <v>D.3.1.1.1.S.2</v>
      </c>
      <c r="B6" s="99" t="s">
        <v>207</v>
      </c>
      <c r="C6" s="105" t="s">
        <v>2986</v>
      </c>
      <c r="D6" s="117" t="s">
        <v>25</v>
      </c>
      <c r="E6" s="107">
        <v>245</v>
      </c>
      <c r="F6" s="108"/>
      <c r="G6" s="108">
        <f>E6*F6</f>
        <v>0</v>
      </c>
    </row>
    <row r="7" spans="1:7" s="109" customFormat="1" ht="76.5" hidden="1" outlineLevel="1">
      <c r="A7" s="98" t="str">
        <f t="shared" si="1"/>
        <v>D.3.1.1.1.S.3</v>
      </c>
      <c r="B7" s="99" t="s">
        <v>208</v>
      </c>
      <c r="C7" s="105" t="s">
        <v>2987</v>
      </c>
      <c r="D7" s="117" t="s">
        <v>25</v>
      </c>
      <c r="E7" s="107">
        <v>32</v>
      </c>
      <c r="F7" s="108"/>
      <c r="G7" s="108">
        <f>E7*F7</f>
        <v>0</v>
      </c>
    </row>
    <row r="8" spans="1:7" s="109" customFormat="1" ht="63.75" hidden="1" outlineLevel="1">
      <c r="A8" s="98" t="str">
        <f t="shared" si="1"/>
        <v>D.3.1.1.1.S.4</v>
      </c>
      <c r="B8" s="99" t="s">
        <v>209</v>
      </c>
      <c r="C8" s="111" t="s">
        <v>443</v>
      </c>
      <c r="D8" s="106" t="s">
        <v>91</v>
      </c>
      <c r="E8" s="107">
        <v>1</v>
      </c>
      <c r="F8" s="108"/>
      <c r="G8" s="108">
        <f>E8*F8</f>
        <v>0</v>
      </c>
    </row>
    <row r="9" spans="1:7" s="109" customFormat="1" ht="63.75" hidden="1" outlineLevel="1">
      <c r="A9" s="98" t="str">
        <f t="shared" si="1"/>
        <v>D.3.1.1.1.S.5</v>
      </c>
      <c r="B9" s="99" t="s">
        <v>213</v>
      </c>
      <c r="C9" s="112" t="s">
        <v>3162</v>
      </c>
      <c r="D9" s="113"/>
      <c r="E9" s="107"/>
      <c r="F9" s="108"/>
      <c r="G9" s="108"/>
    </row>
    <row r="10" spans="1:7" s="109" customFormat="1" ht="15" hidden="1" outlineLevel="1">
      <c r="A10" s="98" t="str">
        <f t="shared" si="1"/>
        <v>D.3.1.1.1.S.5.1</v>
      </c>
      <c r="B10" s="99" t="s">
        <v>315</v>
      </c>
      <c r="C10" s="133" t="s">
        <v>2644</v>
      </c>
      <c r="D10" s="114" t="s">
        <v>90</v>
      </c>
      <c r="E10" s="107">
        <v>1</v>
      </c>
      <c r="F10" s="108"/>
      <c r="G10" s="108">
        <f aca="true" t="shared" si="2" ref="G10:G17">E10*F10</f>
        <v>0</v>
      </c>
    </row>
    <row r="11" spans="1:7" s="109" customFormat="1" ht="15" hidden="1" outlineLevel="1">
      <c r="A11" s="98" t="str">
        <f t="shared" si="1"/>
        <v>D.3.1.1.1.S.5.2</v>
      </c>
      <c r="B11" s="99" t="s">
        <v>316</v>
      </c>
      <c r="C11" s="133" t="s">
        <v>2645</v>
      </c>
      <c r="D11" s="114" t="s">
        <v>90</v>
      </c>
      <c r="E11" s="107">
        <v>1</v>
      </c>
      <c r="F11" s="108"/>
      <c r="G11" s="108">
        <f t="shared" si="2"/>
        <v>0</v>
      </c>
    </row>
    <row r="12" spans="1:7" s="109" customFormat="1" ht="15" hidden="1" outlineLevel="1">
      <c r="A12" s="98" t="str">
        <f t="shared" si="1"/>
        <v>D.3.1.1.1.S.5.3</v>
      </c>
      <c r="B12" s="99" t="s">
        <v>317</v>
      </c>
      <c r="C12" s="133" t="s">
        <v>2646</v>
      </c>
      <c r="D12" s="114" t="s">
        <v>90</v>
      </c>
      <c r="E12" s="107">
        <v>1</v>
      </c>
      <c r="F12" s="108"/>
      <c r="G12" s="108">
        <f t="shared" si="2"/>
        <v>0</v>
      </c>
    </row>
    <row r="13" spans="1:7" s="109" customFormat="1" ht="15" hidden="1" outlineLevel="1">
      <c r="A13" s="98" t="str">
        <f t="shared" si="1"/>
        <v>D.3.1.1.1.S.5.4</v>
      </c>
      <c r="B13" s="99" t="s">
        <v>318</v>
      </c>
      <c r="C13" s="133" t="s">
        <v>2542</v>
      </c>
      <c r="D13" s="114" t="s">
        <v>90</v>
      </c>
      <c r="E13" s="107">
        <v>1</v>
      </c>
      <c r="F13" s="108"/>
      <c r="G13" s="108">
        <f t="shared" si="2"/>
        <v>0</v>
      </c>
    </row>
    <row r="14" spans="1:7" s="109" customFormat="1" ht="15" hidden="1" outlineLevel="1">
      <c r="A14" s="98" t="str">
        <f t="shared" si="1"/>
        <v>D.3.1.1.1.S.5.5</v>
      </c>
      <c r="B14" s="99" t="s">
        <v>2578</v>
      </c>
      <c r="C14" s="133" t="s">
        <v>2647</v>
      </c>
      <c r="D14" s="114" t="s">
        <v>90</v>
      </c>
      <c r="E14" s="107">
        <v>1</v>
      </c>
      <c r="F14" s="108"/>
      <c r="G14" s="108">
        <f t="shared" si="2"/>
        <v>0</v>
      </c>
    </row>
    <row r="15" spans="1:7" s="109" customFormat="1" ht="15" hidden="1" outlineLevel="1">
      <c r="A15" s="98" t="str">
        <f t="shared" si="1"/>
        <v>D.3.1.1.1.S.5.6</v>
      </c>
      <c r="B15" s="99" t="s">
        <v>2579</v>
      </c>
      <c r="C15" s="133" t="s">
        <v>2648</v>
      </c>
      <c r="D15" s="114" t="s">
        <v>90</v>
      </c>
      <c r="E15" s="107">
        <v>4</v>
      </c>
      <c r="F15" s="108"/>
      <c r="G15" s="108">
        <f t="shared" si="2"/>
        <v>0</v>
      </c>
    </row>
    <row r="16" spans="1:7" s="109" customFormat="1" ht="15" hidden="1" outlineLevel="1">
      <c r="A16" s="98" t="str">
        <f t="shared" si="1"/>
        <v>D.3.1.1.1.S.5.7</v>
      </c>
      <c r="B16" s="99" t="s">
        <v>3470</v>
      </c>
      <c r="C16" s="133" t="s">
        <v>290</v>
      </c>
      <c r="D16" s="114" t="s">
        <v>90</v>
      </c>
      <c r="E16" s="107">
        <v>5</v>
      </c>
      <c r="F16" s="108"/>
      <c r="G16" s="108">
        <f t="shared" si="2"/>
        <v>0</v>
      </c>
    </row>
    <row r="17" spans="1:7" s="109" customFormat="1" ht="15" hidden="1" outlineLevel="1">
      <c r="A17" s="98" t="str">
        <f t="shared" si="1"/>
        <v>D.3.1.1.1.S.5.8</v>
      </c>
      <c r="B17" s="99" t="s">
        <v>3471</v>
      </c>
      <c r="C17" s="133" t="s">
        <v>2649</v>
      </c>
      <c r="D17" s="114" t="s">
        <v>90</v>
      </c>
      <c r="E17" s="107">
        <v>2</v>
      </c>
      <c r="F17" s="108"/>
      <c r="G17" s="108">
        <f t="shared" si="2"/>
        <v>0</v>
      </c>
    </row>
    <row r="18" spans="1:7" s="109" customFormat="1" ht="63.75" hidden="1" outlineLevel="1">
      <c r="A18" s="98" t="str">
        <f t="shared" si="1"/>
        <v>D.3.1.1.1.S.6</v>
      </c>
      <c r="B18" s="99" t="s">
        <v>214</v>
      </c>
      <c r="C18" s="112" t="s">
        <v>2557</v>
      </c>
      <c r="D18" s="113"/>
      <c r="E18" s="107"/>
      <c r="F18" s="108"/>
      <c r="G18" s="108"/>
    </row>
    <row r="19" spans="1:7" s="109" customFormat="1" ht="15" hidden="1" outlineLevel="1">
      <c r="A19" s="98" t="str">
        <f t="shared" si="1"/>
        <v>D.3.1.1.1.S.6.1</v>
      </c>
      <c r="B19" s="99" t="s">
        <v>319</v>
      </c>
      <c r="C19" s="133" t="s">
        <v>2558</v>
      </c>
      <c r="D19" s="114" t="s">
        <v>90</v>
      </c>
      <c r="E19" s="107">
        <v>1</v>
      </c>
      <c r="F19" s="108"/>
      <c r="G19" s="108">
        <f>E19*F19</f>
        <v>0</v>
      </c>
    </row>
    <row r="20" spans="1:7" s="109" customFormat="1" ht="15" hidden="1" outlineLevel="1">
      <c r="A20" s="98" t="str">
        <f t="shared" si="1"/>
        <v>D.3.1.1.1.S.6.2</v>
      </c>
      <c r="B20" s="99" t="s">
        <v>320</v>
      </c>
      <c r="C20" s="133" t="s">
        <v>2650</v>
      </c>
      <c r="D20" s="114" t="s">
        <v>90</v>
      </c>
      <c r="E20" s="107">
        <v>2</v>
      </c>
      <c r="F20" s="108"/>
      <c r="G20" s="108">
        <f>E20*F20</f>
        <v>0</v>
      </c>
    </row>
    <row r="21" spans="1:7" s="109" customFormat="1" ht="15" hidden="1" outlineLevel="1">
      <c r="A21" s="98" t="str">
        <f t="shared" si="1"/>
        <v>D.3.1.1.1.S.6.3</v>
      </c>
      <c r="B21" s="99" t="s">
        <v>321</v>
      </c>
      <c r="C21" s="133" t="s">
        <v>2651</v>
      </c>
      <c r="D21" s="114" t="s">
        <v>90</v>
      </c>
      <c r="E21" s="107">
        <v>2</v>
      </c>
      <c r="F21" s="108"/>
      <c r="G21" s="108">
        <f>E21*F21</f>
        <v>0</v>
      </c>
    </row>
    <row r="22" spans="1:7" s="109" customFormat="1" ht="76.5" hidden="1" outlineLevel="1">
      <c r="A22" s="98" t="str">
        <f t="shared" si="1"/>
        <v>D.3.1.1.1.S.7</v>
      </c>
      <c r="B22" s="99" t="s">
        <v>215</v>
      </c>
      <c r="C22" s="112" t="s">
        <v>2988</v>
      </c>
      <c r="D22" s="113"/>
      <c r="E22" s="107"/>
      <c r="F22" s="108"/>
      <c r="G22" s="108"/>
    </row>
    <row r="23" spans="1:7" s="109" customFormat="1" ht="15" hidden="1" outlineLevel="1">
      <c r="A23" s="98" t="str">
        <f t="shared" si="1"/>
        <v>D.3.1.1.1.S.7.1</v>
      </c>
      <c r="B23" s="99" t="s">
        <v>364</v>
      </c>
      <c r="C23" s="133" t="s">
        <v>2561</v>
      </c>
      <c r="D23" s="117" t="s">
        <v>25</v>
      </c>
      <c r="E23" s="107">
        <v>11</v>
      </c>
      <c r="F23" s="108"/>
      <c r="G23" s="108">
        <f aca="true" t="shared" si="3" ref="G23:G29">E23*F23</f>
        <v>0</v>
      </c>
    </row>
    <row r="24" spans="1:7" s="109" customFormat="1" ht="102" hidden="1" outlineLevel="1">
      <c r="A24" s="98" t="str">
        <f t="shared" si="1"/>
        <v>D.3.1.1.1.S.8</v>
      </c>
      <c r="B24" s="99" t="s">
        <v>216</v>
      </c>
      <c r="C24" s="110" t="s">
        <v>3526</v>
      </c>
      <c r="D24" s="106" t="s">
        <v>91</v>
      </c>
      <c r="E24" s="107">
        <v>1</v>
      </c>
      <c r="F24" s="108"/>
      <c r="G24" s="108">
        <f t="shared" si="3"/>
        <v>0</v>
      </c>
    </row>
    <row r="25" spans="1:7" s="109" customFormat="1" ht="102" hidden="1" outlineLevel="1">
      <c r="A25" s="98" t="str">
        <f t="shared" si="1"/>
        <v>D.3.1.1.1.S.9</v>
      </c>
      <c r="B25" s="99" t="s">
        <v>217</v>
      </c>
      <c r="C25" s="111" t="s">
        <v>3524</v>
      </c>
      <c r="D25" s="106" t="s">
        <v>91</v>
      </c>
      <c r="E25" s="107">
        <v>1</v>
      </c>
      <c r="F25" s="108"/>
      <c r="G25" s="108">
        <f t="shared" si="3"/>
        <v>0</v>
      </c>
    </row>
    <row r="26" spans="1:7" s="109" customFormat="1" ht="102" hidden="1" outlineLevel="1">
      <c r="A26" s="98" t="str">
        <f>""&amp;$B$4&amp;"."&amp;B26&amp;""</f>
        <v>D.3.1.1.1.S.10</v>
      </c>
      <c r="B26" s="99" t="s">
        <v>218</v>
      </c>
      <c r="C26" s="111" t="s">
        <v>2563</v>
      </c>
      <c r="D26" s="106" t="s">
        <v>91</v>
      </c>
      <c r="E26" s="107">
        <v>1</v>
      </c>
      <c r="F26" s="108"/>
      <c r="G26" s="108">
        <f>E26*F26</f>
        <v>0</v>
      </c>
    </row>
    <row r="27" spans="1:7" s="109" customFormat="1" ht="102" hidden="1" outlineLevel="1">
      <c r="A27" s="98" t="str">
        <f t="shared" si="1"/>
        <v>D.3.1.1.1.S.11</v>
      </c>
      <c r="B27" s="99" t="s">
        <v>219</v>
      </c>
      <c r="C27" s="111" t="s">
        <v>3527</v>
      </c>
      <c r="D27" s="106" t="s">
        <v>91</v>
      </c>
      <c r="E27" s="107">
        <v>1</v>
      </c>
      <c r="F27" s="108"/>
      <c r="G27" s="108">
        <f t="shared" si="3"/>
        <v>0</v>
      </c>
    </row>
    <row r="28" spans="1:7" s="109" customFormat="1" ht="76.5" hidden="1" outlineLevel="1">
      <c r="A28" s="98" t="str">
        <f t="shared" si="1"/>
        <v>D.3.1.1.1.S.12</v>
      </c>
      <c r="B28" s="99" t="s">
        <v>220</v>
      </c>
      <c r="C28" s="105" t="s">
        <v>2989</v>
      </c>
      <c r="D28" s="117" t="s">
        <v>25</v>
      </c>
      <c r="E28" s="107">
        <v>102</v>
      </c>
      <c r="F28" s="108"/>
      <c r="G28" s="108">
        <f t="shared" si="3"/>
        <v>0</v>
      </c>
    </row>
    <row r="29" spans="1:7" s="109" customFormat="1" ht="63.75" hidden="1" outlineLevel="1">
      <c r="A29" s="98" t="str">
        <f t="shared" si="1"/>
        <v>D.3.1.1.1.S.13</v>
      </c>
      <c r="B29" s="99" t="s">
        <v>221</v>
      </c>
      <c r="C29" s="115" t="s">
        <v>2652</v>
      </c>
      <c r="D29" s="128" t="s">
        <v>24</v>
      </c>
      <c r="E29" s="107">
        <v>98</v>
      </c>
      <c r="F29" s="108"/>
      <c r="G29" s="108">
        <f t="shared" si="3"/>
        <v>0</v>
      </c>
    </row>
    <row r="30" spans="1:7" s="109" customFormat="1" ht="89.25" hidden="1" outlineLevel="1">
      <c r="A30" s="98" t="str">
        <f t="shared" si="1"/>
        <v>D.3.1.1.1.S.14</v>
      </c>
      <c r="B30" s="99" t="s">
        <v>222</v>
      </c>
      <c r="C30" s="112" t="s">
        <v>2653</v>
      </c>
      <c r="D30" s="113"/>
      <c r="E30" s="107"/>
      <c r="F30" s="108"/>
      <c r="G30" s="108"/>
    </row>
    <row r="31" spans="1:7" s="109" customFormat="1" ht="15" hidden="1" outlineLevel="1">
      <c r="A31" s="98" t="str">
        <f t="shared" si="1"/>
        <v>D.3.1.1.1.S.14.1</v>
      </c>
      <c r="B31" s="99" t="s">
        <v>406</v>
      </c>
      <c r="C31" s="133" t="s">
        <v>3164</v>
      </c>
      <c r="D31" s="114" t="s">
        <v>90</v>
      </c>
      <c r="E31" s="107">
        <v>2</v>
      </c>
      <c r="F31" s="108"/>
      <c r="G31" s="108">
        <f>E31*F31</f>
        <v>0</v>
      </c>
    </row>
    <row r="32" spans="1:7" s="109" customFormat="1" ht="15" hidden="1" outlineLevel="1">
      <c r="A32" s="98" t="str">
        <f t="shared" si="1"/>
        <v>D.3.1.1.1.S.14.2</v>
      </c>
      <c r="B32" s="99" t="s">
        <v>407</v>
      </c>
      <c r="C32" s="133" t="s">
        <v>3194</v>
      </c>
      <c r="D32" s="114" t="s">
        <v>90</v>
      </c>
      <c r="E32" s="107">
        <v>4</v>
      </c>
      <c r="F32" s="108"/>
      <c r="G32" s="108">
        <f>E32*F32</f>
        <v>0</v>
      </c>
    </row>
    <row r="33" spans="1:7" s="109" customFormat="1" ht="38.25" hidden="1" outlineLevel="1">
      <c r="A33" s="98" t="str">
        <f t="shared" si="1"/>
        <v>D.3.1.1.1.S.15</v>
      </c>
      <c r="B33" s="99" t="s">
        <v>223</v>
      </c>
      <c r="C33" s="105" t="s">
        <v>2567</v>
      </c>
      <c r="D33" s="114" t="s">
        <v>2568</v>
      </c>
      <c r="E33" s="107">
        <v>100</v>
      </c>
      <c r="F33" s="108"/>
      <c r="G33" s="108">
        <f>E33*F33</f>
        <v>0</v>
      </c>
    </row>
    <row r="34" spans="1:7" s="97" customFormat="1" ht="15" collapsed="1">
      <c r="A34" s="90" t="str">
        <f>B34</f>
        <v>D.3.1.1.2</v>
      </c>
      <c r="B34" s="91" t="s">
        <v>2654</v>
      </c>
      <c r="C34" s="92" t="s">
        <v>18</v>
      </c>
      <c r="D34" s="93"/>
      <c r="E34" s="124"/>
      <c r="F34" s="125"/>
      <c r="G34" s="96"/>
    </row>
    <row r="35" spans="1:7" s="109" customFormat="1" ht="63.75" hidden="1" outlineLevel="1">
      <c r="A35" s="98" t="str">
        <f>""&amp;$B$34&amp;"."&amp;B35&amp;""</f>
        <v>D.3.1.1.2.S.1</v>
      </c>
      <c r="B35" s="139" t="s">
        <v>206</v>
      </c>
      <c r="C35" s="115" t="s">
        <v>2655</v>
      </c>
      <c r="D35" s="113" t="s">
        <v>22</v>
      </c>
      <c r="E35" s="107">
        <v>24</v>
      </c>
      <c r="F35" s="108"/>
      <c r="G35" s="108">
        <f>E35*F35</f>
        <v>0</v>
      </c>
    </row>
    <row r="36" spans="1:7" s="109" customFormat="1" ht="102" hidden="1" outlineLevel="1">
      <c r="A36" s="98" t="str">
        <f>""&amp;$B$34&amp;"."&amp;B36&amp;""</f>
        <v>D.3.1.1.2.S.2</v>
      </c>
      <c r="B36" s="126" t="s">
        <v>207</v>
      </c>
      <c r="C36" s="115" t="s">
        <v>3355</v>
      </c>
      <c r="D36" s="113" t="s">
        <v>25</v>
      </c>
      <c r="E36" s="107">
        <v>18</v>
      </c>
      <c r="F36" s="108"/>
      <c r="G36" s="108">
        <f>E36*F36</f>
        <v>0</v>
      </c>
    </row>
    <row r="37" spans="1:7" s="109" customFormat="1" ht="89.25" hidden="1" outlineLevel="1">
      <c r="A37" s="98" t="str">
        <f>""&amp;$B$34&amp;"."&amp;B37&amp;""</f>
        <v>D.3.1.1.2.S.3</v>
      </c>
      <c r="B37" s="126" t="s">
        <v>208</v>
      </c>
      <c r="C37" s="115" t="s">
        <v>2570</v>
      </c>
      <c r="D37" s="128" t="s">
        <v>24</v>
      </c>
      <c r="E37" s="107">
        <v>3</v>
      </c>
      <c r="F37" s="108"/>
      <c r="G37" s="108">
        <f>E37*F37</f>
        <v>0</v>
      </c>
    </row>
    <row r="38" spans="1:7" s="109" customFormat="1" ht="89.25" hidden="1" outlineLevel="1">
      <c r="A38" s="98" t="str">
        <f>""&amp;$B$34&amp;"."&amp;B38&amp;""</f>
        <v>D.3.1.1.2.S.4</v>
      </c>
      <c r="B38" s="126" t="s">
        <v>209</v>
      </c>
      <c r="C38" s="115" t="s">
        <v>2852</v>
      </c>
      <c r="D38" s="128" t="s">
        <v>24</v>
      </c>
      <c r="E38" s="107">
        <v>5</v>
      </c>
      <c r="F38" s="108"/>
      <c r="G38" s="108">
        <f>E38*F38</f>
        <v>0</v>
      </c>
    </row>
    <row r="39" spans="1:7" s="97" customFormat="1" ht="15" collapsed="1">
      <c r="A39" s="90" t="str">
        <f>B39</f>
        <v>D.3.1.1.3</v>
      </c>
      <c r="B39" s="91" t="s">
        <v>2656</v>
      </c>
      <c r="C39" s="92" t="s">
        <v>19</v>
      </c>
      <c r="D39" s="93"/>
      <c r="E39" s="94"/>
      <c r="F39" s="95"/>
      <c r="G39" s="96"/>
    </row>
    <row r="40" spans="1:7" s="109" customFormat="1" ht="76.5" hidden="1" outlineLevel="1">
      <c r="A40" s="98" t="str">
        <f>""&amp;$B$39&amp;"."&amp;B40&amp;""</f>
        <v>D.3.1.1.3.S.1</v>
      </c>
      <c r="B40" s="126" t="s">
        <v>206</v>
      </c>
      <c r="C40" s="112" t="s">
        <v>2888</v>
      </c>
      <c r="D40" s="113"/>
      <c r="E40" s="107"/>
      <c r="F40" s="108"/>
      <c r="G40" s="108"/>
    </row>
    <row r="41" spans="1:7" s="109" customFormat="1" ht="25.5" hidden="1" outlineLevel="1">
      <c r="A41" s="98" t="str">
        <f>""&amp;$B$34&amp;"."&amp;B41&amp;""</f>
        <v>D.3.1.1.2.S.1.1</v>
      </c>
      <c r="B41" s="139" t="s">
        <v>226</v>
      </c>
      <c r="C41" s="112" t="s">
        <v>432</v>
      </c>
      <c r="D41" s="113" t="s">
        <v>25</v>
      </c>
      <c r="E41" s="107">
        <v>130</v>
      </c>
      <c r="F41" s="108"/>
      <c r="G41" s="108">
        <f>E41*F41</f>
        <v>0</v>
      </c>
    </row>
    <row r="42" spans="1:7" s="109" customFormat="1" ht="102" hidden="1" outlineLevel="1">
      <c r="A42" s="98" t="str">
        <f aca="true" t="shared" si="4" ref="A42:A62">""&amp;$B$39&amp;"."&amp;B42&amp;""</f>
        <v>D.3.1.1.3.S.2</v>
      </c>
      <c r="B42" s="126" t="s">
        <v>207</v>
      </c>
      <c r="C42" s="120" t="s">
        <v>2657</v>
      </c>
      <c r="D42" s="135"/>
      <c r="E42" s="107"/>
      <c r="F42" s="108"/>
      <c r="G42" s="108"/>
    </row>
    <row r="43" spans="1:7" s="109" customFormat="1" ht="25.5" hidden="1" outlineLevel="1">
      <c r="A43" s="98" t="str">
        <f t="shared" si="4"/>
        <v>D.3.1.1.3.S.2.1</v>
      </c>
      <c r="B43" s="126" t="s">
        <v>228</v>
      </c>
      <c r="C43" s="127" t="s">
        <v>2658</v>
      </c>
      <c r="D43" s="119" t="s">
        <v>90</v>
      </c>
      <c r="E43" s="107">
        <v>1</v>
      </c>
      <c r="F43" s="108"/>
      <c r="G43" s="108">
        <f>E43*F43</f>
        <v>0</v>
      </c>
    </row>
    <row r="44" spans="1:7" s="109" customFormat="1" ht="140.25" hidden="1" outlineLevel="1">
      <c r="A44" s="98" t="str">
        <f t="shared" si="4"/>
        <v>D.3.1.1.3.S.3</v>
      </c>
      <c r="B44" s="126" t="s">
        <v>208</v>
      </c>
      <c r="C44" s="120" t="s">
        <v>2659</v>
      </c>
      <c r="D44" s="135"/>
      <c r="E44" s="107"/>
      <c r="F44" s="108"/>
      <c r="G44" s="108"/>
    </row>
    <row r="45" spans="1:7" s="109" customFormat="1" ht="15" hidden="1" outlineLevel="1">
      <c r="A45" s="98" t="str">
        <f t="shared" si="4"/>
        <v>D.3.1.1.3.S.3.1</v>
      </c>
      <c r="B45" s="126" t="s">
        <v>244</v>
      </c>
      <c r="C45" s="133" t="s">
        <v>2660</v>
      </c>
      <c r="D45" s="123" t="s">
        <v>24</v>
      </c>
      <c r="E45" s="107">
        <v>34</v>
      </c>
      <c r="F45" s="108"/>
      <c r="G45" s="108">
        <f>E45*F45</f>
        <v>0</v>
      </c>
    </row>
    <row r="46" spans="1:7" s="109" customFormat="1" ht="15" hidden="1" outlineLevel="1">
      <c r="A46" s="98" t="str">
        <f t="shared" si="4"/>
        <v>D.3.1.1.3.S.3.2</v>
      </c>
      <c r="B46" s="126" t="s">
        <v>245</v>
      </c>
      <c r="C46" s="133" t="s">
        <v>2661</v>
      </c>
      <c r="D46" s="123" t="s">
        <v>24</v>
      </c>
      <c r="E46" s="107">
        <v>34</v>
      </c>
      <c r="F46" s="108"/>
      <c r="G46" s="108">
        <f>E46*F46</f>
        <v>0</v>
      </c>
    </row>
    <row r="47" spans="1:7" s="109" customFormat="1" ht="15" hidden="1" outlineLevel="1">
      <c r="A47" s="98" t="str">
        <f t="shared" si="4"/>
        <v>D.3.1.1.3.S.3.3</v>
      </c>
      <c r="B47" s="126" t="s">
        <v>246</v>
      </c>
      <c r="C47" s="133" t="s">
        <v>2662</v>
      </c>
      <c r="D47" s="123" t="s">
        <v>25</v>
      </c>
      <c r="E47" s="107">
        <v>50</v>
      </c>
      <c r="F47" s="108"/>
      <c r="G47" s="108">
        <f>E47*F47</f>
        <v>0</v>
      </c>
    </row>
    <row r="48" spans="1:7" s="109" customFormat="1" ht="15" hidden="1" outlineLevel="1">
      <c r="A48" s="98" t="str">
        <f t="shared" si="4"/>
        <v>D.3.1.1.3.S.3.4</v>
      </c>
      <c r="B48" s="126" t="s">
        <v>792</v>
      </c>
      <c r="C48" s="133" t="s">
        <v>2663</v>
      </c>
      <c r="D48" s="123" t="s">
        <v>24</v>
      </c>
      <c r="E48" s="107">
        <v>3</v>
      </c>
      <c r="F48" s="108"/>
      <c r="G48" s="108">
        <f>E48*F48</f>
        <v>0</v>
      </c>
    </row>
    <row r="49" spans="1:7" s="109" customFormat="1" ht="15" hidden="1" outlineLevel="1">
      <c r="A49" s="98" t="str">
        <f t="shared" si="4"/>
        <v>D.3.1.1.3.S.3.5</v>
      </c>
      <c r="B49" s="126" t="s">
        <v>2393</v>
      </c>
      <c r="C49" s="133" t="s">
        <v>2664</v>
      </c>
      <c r="D49" s="123" t="s">
        <v>25</v>
      </c>
      <c r="E49" s="107">
        <v>40</v>
      </c>
      <c r="F49" s="108"/>
      <c r="G49" s="108">
        <f aca="true" t="shared" si="5" ref="G49:G55">E49*F49</f>
        <v>0</v>
      </c>
    </row>
    <row r="50" spans="1:7" s="109" customFormat="1" ht="15" hidden="1" outlineLevel="1">
      <c r="A50" s="98" t="str">
        <f t="shared" si="4"/>
        <v>D.3.1.1.3.S.3.6</v>
      </c>
      <c r="B50" s="126" t="s">
        <v>2665</v>
      </c>
      <c r="C50" s="133" t="s">
        <v>2633</v>
      </c>
      <c r="D50" s="123" t="s">
        <v>25</v>
      </c>
      <c r="E50" s="107">
        <v>54</v>
      </c>
      <c r="F50" s="108"/>
      <c r="G50" s="108">
        <f t="shared" si="5"/>
        <v>0</v>
      </c>
    </row>
    <row r="51" spans="1:7" s="109" customFormat="1" ht="15" hidden="1" outlineLevel="1">
      <c r="A51" s="98" t="str">
        <f t="shared" si="4"/>
        <v>D.3.1.1.3.S.3.7</v>
      </c>
      <c r="B51" s="126" t="s">
        <v>2666</v>
      </c>
      <c r="C51" s="133" t="s">
        <v>2667</v>
      </c>
      <c r="D51" s="123" t="s">
        <v>25</v>
      </c>
      <c r="E51" s="107">
        <v>54</v>
      </c>
      <c r="F51" s="108"/>
      <c r="G51" s="108">
        <f>E51*F51</f>
        <v>0</v>
      </c>
    </row>
    <row r="52" spans="1:7" s="109" customFormat="1" ht="15" hidden="1" outlineLevel="1">
      <c r="A52" s="98" t="str">
        <f>""&amp;$B$39&amp;"."&amp;B52&amp;""</f>
        <v>D.3.1.1.3.S.3.8</v>
      </c>
      <c r="B52" s="126" t="s">
        <v>2668</v>
      </c>
      <c r="C52" s="133" t="s">
        <v>2669</v>
      </c>
      <c r="D52" s="123" t="s">
        <v>25</v>
      </c>
      <c r="E52" s="107">
        <v>54</v>
      </c>
      <c r="F52" s="108"/>
      <c r="G52" s="108">
        <f>E52*F52</f>
        <v>0</v>
      </c>
    </row>
    <row r="53" spans="1:7" s="109" customFormat="1" ht="15" hidden="1" outlineLevel="1">
      <c r="A53" s="98" t="str">
        <f t="shared" si="4"/>
        <v>D.3.1.1.3.S.3.9</v>
      </c>
      <c r="B53" s="126" t="s">
        <v>2670</v>
      </c>
      <c r="C53" s="133" t="s">
        <v>2671</v>
      </c>
      <c r="D53" s="123" t="s">
        <v>24</v>
      </c>
      <c r="E53" s="107">
        <v>34</v>
      </c>
      <c r="F53" s="108"/>
      <c r="G53" s="108">
        <f>E53*F53</f>
        <v>0</v>
      </c>
    </row>
    <row r="54" spans="1:7" s="109" customFormat="1" ht="15" hidden="1" outlineLevel="1">
      <c r="A54" s="98" t="str">
        <f>""&amp;$B$39&amp;"."&amp;B54&amp;""</f>
        <v>D.3.1.1.3.S.3.10</v>
      </c>
      <c r="B54" s="126" t="s">
        <v>2672</v>
      </c>
      <c r="C54" s="133" t="s">
        <v>2673</v>
      </c>
      <c r="D54" s="123" t="s">
        <v>25</v>
      </c>
      <c r="E54" s="107">
        <v>75</v>
      </c>
      <c r="F54" s="108"/>
      <c r="G54" s="108">
        <f>E54*F54</f>
        <v>0</v>
      </c>
    </row>
    <row r="55" spans="1:7" s="109" customFormat="1" ht="15" hidden="1" outlineLevel="1">
      <c r="A55" s="98" t="str">
        <f t="shared" si="4"/>
        <v>D.3.1.1.3.S.3.11</v>
      </c>
      <c r="B55" s="126" t="s">
        <v>2674</v>
      </c>
      <c r="C55" s="133" t="s">
        <v>2675</v>
      </c>
      <c r="D55" s="143" t="s">
        <v>22</v>
      </c>
      <c r="E55" s="107">
        <v>12</v>
      </c>
      <c r="F55" s="108"/>
      <c r="G55" s="108">
        <f t="shared" si="5"/>
        <v>0</v>
      </c>
    </row>
    <row r="56" spans="1:7" s="109" customFormat="1" ht="204" hidden="1" outlineLevel="1">
      <c r="A56" s="98" t="str">
        <f t="shared" si="4"/>
        <v>D.3.1.1.3.S.4</v>
      </c>
      <c r="B56" s="126" t="s">
        <v>209</v>
      </c>
      <c r="C56" s="120" t="s">
        <v>2676</v>
      </c>
      <c r="D56" s="135"/>
      <c r="E56" s="107"/>
      <c r="F56" s="108"/>
      <c r="G56" s="108"/>
    </row>
    <row r="57" spans="1:7" s="109" customFormat="1" ht="15" hidden="1" outlineLevel="1">
      <c r="A57" s="98" t="str">
        <f>""&amp;$B$39&amp;"."&amp;B57&amp;""</f>
        <v>D.3.1.1.3.S.4.1</v>
      </c>
      <c r="B57" s="126" t="s">
        <v>240</v>
      </c>
      <c r="C57" s="133" t="s">
        <v>2677</v>
      </c>
      <c r="D57" s="123" t="s">
        <v>24</v>
      </c>
      <c r="E57" s="107">
        <v>35</v>
      </c>
      <c r="F57" s="108"/>
      <c r="G57" s="108">
        <f aca="true" t="shared" si="6" ref="G57:G62">E57*F57</f>
        <v>0</v>
      </c>
    </row>
    <row r="58" spans="1:7" s="109" customFormat="1" ht="15" hidden="1" outlineLevel="1">
      <c r="A58" s="98" t="str">
        <f t="shared" si="4"/>
        <v>D.3.1.1.3.S.4.2</v>
      </c>
      <c r="B58" s="126" t="s">
        <v>260</v>
      </c>
      <c r="C58" s="133" t="s">
        <v>2678</v>
      </c>
      <c r="D58" s="123" t="s">
        <v>24</v>
      </c>
      <c r="E58" s="107">
        <v>5</v>
      </c>
      <c r="F58" s="108"/>
      <c r="G58" s="108">
        <f t="shared" si="6"/>
        <v>0</v>
      </c>
    </row>
    <row r="59" spans="1:7" s="109" customFormat="1" ht="15" hidden="1" outlineLevel="1">
      <c r="A59" s="98" t="str">
        <f>""&amp;$B$39&amp;"."&amp;B59&amp;""</f>
        <v>D.3.1.1.3.S.4.3</v>
      </c>
      <c r="B59" s="126" t="s">
        <v>382</v>
      </c>
      <c r="C59" s="133" t="s">
        <v>2621</v>
      </c>
      <c r="D59" s="113" t="s">
        <v>25</v>
      </c>
      <c r="E59" s="107">
        <v>34</v>
      </c>
      <c r="F59" s="108"/>
      <c r="G59" s="108">
        <f t="shared" si="6"/>
        <v>0</v>
      </c>
    </row>
    <row r="60" spans="1:7" s="109" customFormat="1" ht="15" hidden="1" outlineLevel="1">
      <c r="A60" s="98" t="str">
        <f>""&amp;$B$39&amp;"."&amp;B60&amp;""</f>
        <v>D.3.1.1.3.S.5.2</v>
      </c>
      <c r="B60" s="126" t="s">
        <v>316</v>
      </c>
      <c r="C60" s="133" t="s">
        <v>2679</v>
      </c>
      <c r="D60" s="123" t="s">
        <v>90</v>
      </c>
      <c r="E60" s="107">
        <v>1</v>
      </c>
      <c r="F60" s="108"/>
      <c r="G60" s="108">
        <f t="shared" si="6"/>
        <v>0</v>
      </c>
    </row>
    <row r="61" spans="1:7" s="109" customFormat="1" ht="15" hidden="1" outlineLevel="1">
      <c r="A61" s="98" t="str">
        <f>""&amp;$B$39&amp;"."&amp;B61&amp;""</f>
        <v>D.3.1.1.3.S.4.4</v>
      </c>
      <c r="B61" s="126" t="s">
        <v>392</v>
      </c>
      <c r="C61" s="133" t="s">
        <v>2625</v>
      </c>
      <c r="D61" s="123" t="s">
        <v>24</v>
      </c>
      <c r="E61" s="107">
        <v>18</v>
      </c>
      <c r="F61" s="108"/>
      <c r="G61" s="108">
        <f t="shared" si="6"/>
        <v>0</v>
      </c>
    </row>
    <row r="62" spans="1:7" s="109" customFormat="1" ht="15" hidden="1" outlineLevel="1">
      <c r="A62" s="98" t="str">
        <f t="shared" si="4"/>
        <v>D.3.1.1.3.S.4.5</v>
      </c>
      <c r="B62" s="126" t="s">
        <v>1382</v>
      </c>
      <c r="C62" s="133" t="s">
        <v>2680</v>
      </c>
      <c r="D62" s="123" t="s">
        <v>24</v>
      </c>
      <c r="E62" s="107">
        <v>17</v>
      </c>
      <c r="F62" s="108"/>
      <c r="G62" s="108">
        <f t="shared" si="6"/>
        <v>0</v>
      </c>
    </row>
    <row r="63" spans="1:7" s="109" customFormat="1" ht="178.5" hidden="1" outlineLevel="1">
      <c r="A63" s="98" t="str">
        <f>""&amp;$B$39&amp;"."&amp;B63&amp;""</f>
        <v>D.3.1.1.3.S.5</v>
      </c>
      <c r="B63" s="126" t="s">
        <v>213</v>
      </c>
      <c r="C63" s="120" t="s">
        <v>2681</v>
      </c>
      <c r="D63" s="135"/>
      <c r="E63" s="107"/>
      <c r="F63" s="108"/>
      <c r="G63" s="108"/>
    </row>
    <row r="64" spans="1:7" s="109" customFormat="1" ht="15" hidden="1" outlineLevel="1">
      <c r="A64" s="98" t="str">
        <f>""&amp;$B$39&amp;"."&amp;B64&amp;""</f>
        <v>D.3.1.1.3.S.5.1</v>
      </c>
      <c r="B64" s="126" t="s">
        <v>315</v>
      </c>
      <c r="C64" s="133" t="s">
        <v>2682</v>
      </c>
      <c r="D64" s="123" t="s">
        <v>24</v>
      </c>
      <c r="E64" s="107">
        <v>2</v>
      </c>
      <c r="F64" s="108"/>
      <c r="G64" s="108">
        <f>E64*F64</f>
        <v>0</v>
      </c>
    </row>
    <row r="65" spans="1:7" s="109" customFormat="1" ht="15" hidden="1" outlineLevel="1">
      <c r="A65" s="98" t="str">
        <f>""&amp;$B$39&amp;"."&amp;B65&amp;""</f>
        <v>D.3.1.1.3.S.5.2</v>
      </c>
      <c r="B65" s="126" t="s">
        <v>316</v>
      </c>
      <c r="C65" s="133" t="s">
        <v>2683</v>
      </c>
      <c r="D65" s="113" t="s">
        <v>25</v>
      </c>
      <c r="E65" s="107">
        <v>30</v>
      </c>
      <c r="F65" s="108"/>
      <c r="G65" s="108">
        <f>E65*F65</f>
        <v>0</v>
      </c>
    </row>
    <row r="66" spans="1:7" s="109" customFormat="1" ht="15" hidden="1" outlineLevel="1">
      <c r="A66" s="98" t="str">
        <f>""&amp;$B$39&amp;"."&amp;B66&amp;""</f>
        <v>D.3.1.1.3.S.5.3</v>
      </c>
      <c r="B66" s="126" t="s">
        <v>317</v>
      </c>
      <c r="C66" s="133" t="s">
        <v>2679</v>
      </c>
      <c r="D66" s="123" t="s">
        <v>90</v>
      </c>
      <c r="E66" s="107">
        <v>1</v>
      </c>
      <c r="F66" s="108"/>
      <c r="G66" s="108">
        <f>E66*F66</f>
        <v>0</v>
      </c>
    </row>
    <row r="67" spans="1:7" s="109" customFormat="1" ht="15" hidden="1" outlineLevel="1">
      <c r="A67" s="98" t="str">
        <f>""&amp;$B$39&amp;"."&amp;B67&amp;""</f>
        <v>D.3.1.1.3.S.5.3</v>
      </c>
      <c r="B67" s="126" t="s">
        <v>317</v>
      </c>
      <c r="C67" s="133" t="s">
        <v>2684</v>
      </c>
      <c r="D67" s="123" t="s">
        <v>90</v>
      </c>
      <c r="E67" s="107">
        <v>1</v>
      </c>
      <c r="F67" s="108"/>
      <c r="G67" s="108">
        <f>E67*F67</f>
        <v>0</v>
      </c>
    </row>
    <row r="68" spans="1:7" s="97" customFormat="1" ht="15" collapsed="1">
      <c r="A68" s="90" t="str">
        <f>B68</f>
        <v>D.3.1.1.4</v>
      </c>
      <c r="B68" s="91" t="s">
        <v>2685</v>
      </c>
      <c r="C68" s="92" t="s">
        <v>2577</v>
      </c>
      <c r="D68" s="93"/>
      <c r="E68" s="124"/>
      <c r="F68" s="125"/>
      <c r="G68" s="96"/>
    </row>
    <row r="69" spans="1:7" s="109" customFormat="1" ht="76.5" hidden="1" outlineLevel="1">
      <c r="A69" s="98" t="str">
        <f>""&amp;$B$68&amp;"."&amp;B69&amp;""</f>
        <v>D.3.1.1.4.S.1</v>
      </c>
      <c r="B69" s="126" t="s">
        <v>206</v>
      </c>
      <c r="C69" s="127" t="s">
        <v>3167</v>
      </c>
      <c r="D69" s="113" t="s">
        <v>25</v>
      </c>
      <c r="E69" s="107">
        <v>194</v>
      </c>
      <c r="F69" s="108"/>
      <c r="G69" s="108">
        <f>E69*F69</f>
        <v>0</v>
      </c>
    </row>
    <row r="70" spans="1:7" s="109" customFormat="1" ht="76.5" hidden="1" outlineLevel="1">
      <c r="A70" s="98" t="str">
        <f>""&amp;$B$68&amp;"."&amp;B70&amp;""</f>
        <v>D.3.1.1.4.S.2</v>
      </c>
      <c r="B70" s="126" t="s">
        <v>207</v>
      </c>
      <c r="C70" s="112" t="s">
        <v>3176</v>
      </c>
      <c r="D70" s="128"/>
      <c r="E70" s="107"/>
      <c r="F70" s="108"/>
      <c r="G70" s="108"/>
    </row>
    <row r="71" spans="1:7" s="109" customFormat="1" ht="15" hidden="1" outlineLevel="1">
      <c r="A71" s="98" t="str">
        <f aca="true" t="shared" si="7" ref="A71:A91">""&amp;$B$68&amp;"."&amp;B71&amp;""</f>
        <v>D.3.1.1.4.S.2.1</v>
      </c>
      <c r="B71" s="126" t="s">
        <v>228</v>
      </c>
      <c r="C71" s="133" t="s">
        <v>3168</v>
      </c>
      <c r="D71" s="119" t="s">
        <v>90</v>
      </c>
      <c r="E71" s="107">
        <v>2</v>
      </c>
      <c r="F71" s="108"/>
      <c r="G71" s="108">
        <f>E71*F71</f>
        <v>0</v>
      </c>
    </row>
    <row r="72" spans="1:7" s="109" customFormat="1" ht="15" hidden="1" outlineLevel="1">
      <c r="A72" s="98" t="str">
        <f>""&amp;$B$68&amp;"."&amp;B72&amp;""</f>
        <v>D.3.1.1.4.S.2.2</v>
      </c>
      <c r="B72" s="126" t="s">
        <v>261</v>
      </c>
      <c r="C72" s="133" t="s">
        <v>3195</v>
      </c>
      <c r="D72" s="119" t="s">
        <v>90</v>
      </c>
      <c r="E72" s="107">
        <v>3</v>
      </c>
      <c r="F72" s="108"/>
      <c r="G72" s="108">
        <f>E72*F72</f>
        <v>0</v>
      </c>
    </row>
    <row r="73" spans="1:7" s="109" customFormat="1" ht="76.5" hidden="1" outlineLevel="1">
      <c r="A73" s="98" t="str">
        <f>""&amp;$B$68&amp;"."&amp;B73&amp;""</f>
        <v>D.3.1.1.4.S.3</v>
      </c>
      <c r="B73" s="126" t="s">
        <v>208</v>
      </c>
      <c r="C73" s="112" t="s">
        <v>3174</v>
      </c>
      <c r="D73" s="128"/>
      <c r="E73" s="107"/>
      <c r="F73" s="108"/>
      <c r="G73" s="108"/>
    </row>
    <row r="74" spans="1:7" s="109" customFormat="1" ht="15" hidden="1" outlineLevel="1">
      <c r="A74" s="98" t="str">
        <f>""&amp;$B$68&amp;"."&amp;B74&amp;""</f>
        <v>D.3.1.1.4.S.3.1</v>
      </c>
      <c r="B74" s="126" t="s">
        <v>244</v>
      </c>
      <c r="C74" s="133" t="s">
        <v>3195</v>
      </c>
      <c r="D74" s="119" t="s">
        <v>90</v>
      </c>
      <c r="E74" s="107">
        <v>1</v>
      </c>
      <c r="F74" s="108"/>
      <c r="G74" s="108">
        <f>E74*F74</f>
        <v>0</v>
      </c>
    </row>
    <row r="75" spans="1:7" s="109" customFormat="1" ht="114.75" hidden="1" outlineLevel="1">
      <c r="A75" s="98" t="str">
        <f t="shared" si="7"/>
        <v>D.3.1.1.4.S.4</v>
      </c>
      <c r="B75" s="126" t="s">
        <v>209</v>
      </c>
      <c r="C75" s="112" t="s">
        <v>3172</v>
      </c>
      <c r="D75" s="128"/>
      <c r="E75" s="107"/>
      <c r="F75" s="108"/>
      <c r="G75" s="108"/>
    </row>
    <row r="76" spans="1:7" s="109" customFormat="1" ht="15" hidden="1" outlineLevel="1">
      <c r="A76" s="98" t="str">
        <f t="shared" si="7"/>
        <v>D.3.1.1.4.S.4.1</v>
      </c>
      <c r="B76" s="126" t="s">
        <v>240</v>
      </c>
      <c r="C76" s="133" t="s">
        <v>2644</v>
      </c>
      <c r="D76" s="119" t="s">
        <v>90</v>
      </c>
      <c r="E76" s="107">
        <v>1</v>
      </c>
      <c r="F76" s="108"/>
      <c r="G76" s="108">
        <f aca="true" t="shared" si="8" ref="G76:G81">E76*F76</f>
        <v>0</v>
      </c>
    </row>
    <row r="77" spans="1:7" s="109" customFormat="1" ht="15" hidden="1" outlineLevel="1">
      <c r="A77" s="98" t="str">
        <f t="shared" si="7"/>
        <v>D.3.1.1.4.S.4.2</v>
      </c>
      <c r="B77" s="126" t="s">
        <v>260</v>
      </c>
      <c r="C77" s="133" t="s">
        <v>2645</v>
      </c>
      <c r="D77" s="119" t="s">
        <v>90</v>
      </c>
      <c r="E77" s="107">
        <v>1</v>
      </c>
      <c r="F77" s="108"/>
      <c r="G77" s="108">
        <f t="shared" si="8"/>
        <v>0</v>
      </c>
    </row>
    <row r="78" spans="1:7" s="109" customFormat="1" ht="15" hidden="1" outlineLevel="1">
      <c r="A78" s="98" t="str">
        <f t="shared" si="7"/>
        <v>D.3.1.1.4.S.4.3</v>
      </c>
      <c r="B78" s="126" t="s">
        <v>382</v>
      </c>
      <c r="C78" s="133" t="s">
        <v>2646</v>
      </c>
      <c r="D78" s="119" t="s">
        <v>90</v>
      </c>
      <c r="E78" s="107">
        <v>1</v>
      </c>
      <c r="F78" s="108"/>
      <c r="G78" s="108">
        <f t="shared" si="8"/>
        <v>0</v>
      </c>
    </row>
    <row r="79" spans="1:7" s="109" customFormat="1" ht="15" hidden="1" outlineLevel="1">
      <c r="A79" s="98" t="str">
        <f t="shared" si="7"/>
        <v>D.3.1.1.4.S.4.4</v>
      </c>
      <c r="B79" s="126" t="s">
        <v>392</v>
      </c>
      <c r="C79" s="133" t="s">
        <v>2542</v>
      </c>
      <c r="D79" s="119" t="s">
        <v>90</v>
      </c>
      <c r="E79" s="107">
        <v>1</v>
      </c>
      <c r="F79" s="108"/>
      <c r="G79" s="108">
        <f t="shared" si="8"/>
        <v>0</v>
      </c>
    </row>
    <row r="80" spans="1:7" s="109" customFormat="1" ht="15" hidden="1" outlineLevel="1">
      <c r="A80" s="98" t="str">
        <f t="shared" si="7"/>
        <v>D.3.1.1.4.S.4.5</v>
      </c>
      <c r="B80" s="126" t="s">
        <v>1382</v>
      </c>
      <c r="C80" s="133" t="s">
        <v>2647</v>
      </c>
      <c r="D80" s="119" t="s">
        <v>90</v>
      </c>
      <c r="E80" s="107">
        <v>1</v>
      </c>
      <c r="F80" s="108"/>
      <c r="G80" s="108">
        <f t="shared" si="8"/>
        <v>0</v>
      </c>
    </row>
    <row r="81" spans="1:7" s="109" customFormat="1" ht="15" hidden="1" outlineLevel="1">
      <c r="A81" s="98" t="str">
        <f t="shared" si="7"/>
        <v>D.3.1.1.4.S.4.6</v>
      </c>
      <c r="B81" s="126" t="s">
        <v>2545</v>
      </c>
      <c r="C81" s="133" t="s">
        <v>2648</v>
      </c>
      <c r="D81" s="119" t="s">
        <v>90</v>
      </c>
      <c r="E81" s="107">
        <v>4</v>
      </c>
      <c r="F81" s="108"/>
      <c r="G81" s="108">
        <f t="shared" si="8"/>
        <v>0</v>
      </c>
    </row>
    <row r="82" spans="1:7" s="109" customFormat="1" ht="63.75" hidden="1" outlineLevel="1">
      <c r="A82" s="98" t="str">
        <f t="shared" si="7"/>
        <v>D.3.1.1.4.S.5</v>
      </c>
      <c r="B82" s="126" t="s">
        <v>213</v>
      </c>
      <c r="C82" s="112" t="s">
        <v>3175</v>
      </c>
      <c r="D82" s="128"/>
      <c r="E82" s="107"/>
      <c r="F82" s="108"/>
      <c r="G82" s="108"/>
    </row>
    <row r="83" spans="1:7" s="109" customFormat="1" ht="15" hidden="1" outlineLevel="1">
      <c r="A83" s="98" t="str">
        <f t="shared" si="7"/>
        <v>D.3.1.1.4.S.5.1</v>
      </c>
      <c r="B83" s="126" t="s">
        <v>315</v>
      </c>
      <c r="C83" s="133" t="s">
        <v>2648</v>
      </c>
      <c r="D83" s="119" t="s">
        <v>90</v>
      </c>
      <c r="E83" s="107">
        <v>4</v>
      </c>
      <c r="F83" s="108"/>
      <c r="G83" s="108">
        <f>E83*F83</f>
        <v>0</v>
      </c>
    </row>
    <row r="84" spans="1:7" s="109" customFormat="1" ht="51" hidden="1" outlineLevel="1">
      <c r="A84" s="98" t="str">
        <f t="shared" si="7"/>
        <v>D.3.1.1.4.S.6</v>
      </c>
      <c r="B84" s="126" t="s">
        <v>214</v>
      </c>
      <c r="C84" s="112" t="s">
        <v>2580</v>
      </c>
      <c r="D84" s="128"/>
      <c r="E84" s="107"/>
      <c r="F84" s="108"/>
      <c r="G84" s="108"/>
    </row>
    <row r="85" spans="1:7" s="109" customFormat="1" ht="15" hidden="1" outlineLevel="1">
      <c r="A85" s="98" t="str">
        <f t="shared" si="7"/>
        <v>D.3.1.1.4.S.6.1</v>
      </c>
      <c r="B85" s="126" t="s">
        <v>319</v>
      </c>
      <c r="C85" s="133" t="s">
        <v>290</v>
      </c>
      <c r="D85" s="119" t="s">
        <v>90</v>
      </c>
      <c r="E85" s="107">
        <v>5</v>
      </c>
      <c r="F85" s="108"/>
      <c r="G85" s="108">
        <f aca="true" t="shared" si="9" ref="G85:G91">E85*F85</f>
        <v>0</v>
      </c>
    </row>
    <row r="86" spans="1:7" s="109" customFormat="1" ht="15" hidden="1" outlineLevel="1">
      <c r="A86" s="98" t="str">
        <f t="shared" si="7"/>
        <v>D.3.1.1.4.S.6.2</v>
      </c>
      <c r="B86" s="126" t="s">
        <v>320</v>
      </c>
      <c r="C86" s="133" t="s">
        <v>2649</v>
      </c>
      <c r="D86" s="119" t="s">
        <v>90</v>
      </c>
      <c r="E86" s="107">
        <v>2</v>
      </c>
      <c r="F86" s="108"/>
      <c r="G86" s="108">
        <f t="shared" si="9"/>
        <v>0</v>
      </c>
    </row>
    <row r="87" spans="1:10" s="109" customFormat="1" ht="127.5" hidden="1" outlineLevel="1">
      <c r="A87" s="98" t="str">
        <f t="shared" si="7"/>
        <v>D.3.1.1.4.S.7</v>
      </c>
      <c r="B87" s="126" t="s">
        <v>215</v>
      </c>
      <c r="C87" s="127" t="s">
        <v>3182</v>
      </c>
      <c r="D87" s="113" t="s">
        <v>25</v>
      </c>
      <c r="E87" s="107">
        <v>80</v>
      </c>
      <c r="F87" s="108"/>
      <c r="G87" s="108">
        <f t="shared" si="9"/>
        <v>0</v>
      </c>
      <c r="J87" s="109" t="s">
        <v>2530</v>
      </c>
    </row>
    <row r="88" spans="1:7" s="109" customFormat="1" ht="153" hidden="1" outlineLevel="1">
      <c r="A88" s="98" t="str">
        <f t="shared" si="7"/>
        <v>D.3.1.1.4.S.8</v>
      </c>
      <c r="B88" s="126" t="s">
        <v>216</v>
      </c>
      <c r="C88" s="127" t="s">
        <v>3179</v>
      </c>
      <c r="D88" s="113" t="s">
        <v>25</v>
      </c>
      <c r="E88" s="107">
        <v>24</v>
      </c>
      <c r="F88" s="108"/>
      <c r="G88" s="108">
        <f t="shared" si="9"/>
        <v>0</v>
      </c>
    </row>
    <row r="89" spans="1:7" s="109" customFormat="1" ht="89.25" hidden="1" outlineLevel="1">
      <c r="A89" s="98" t="str">
        <f t="shared" si="7"/>
        <v>D.3.1.1.4.S.9</v>
      </c>
      <c r="B89" s="126" t="s">
        <v>217</v>
      </c>
      <c r="C89" s="127" t="s">
        <v>3177</v>
      </c>
      <c r="D89" s="113" t="s">
        <v>25</v>
      </c>
      <c r="E89" s="107">
        <v>78</v>
      </c>
      <c r="F89" s="108"/>
      <c r="G89" s="108">
        <f t="shared" si="9"/>
        <v>0</v>
      </c>
    </row>
    <row r="90" spans="1:7" s="109" customFormat="1" ht="114.75" hidden="1" outlineLevel="1">
      <c r="A90" s="98" t="str">
        <f t="shared" si="7"/>
        <v>D.3.1.1.4.S.10</v>
      </c>
      <c r="B90" s="126" t="s">
        <v>218</v>
      </c>
      <c r="C90" s="127" t="s">
        <v>2990</v>
      </c>
      <c r="D90" s="113" t="s">
        <v>25</v>
      </c>
      <c r="E90" s="107">
        <v>86</v>
      </c>
      <c r="F90" s="108"/>
      <c r="G90" s="108">
        <f t="shared" si="9"/>
        <v>0</v>
      </c>
    </row>
    <row r="91" spans="1:7" s="109" customFormat="1" ht="114.75" hidden="1" outlineLevel="1">
      <c r="A91" s="98" t="str">
        <f t="shared" si="7"/>
        <v>D.3.1.1.4.S.11</v>
      </c>
      <c r="B91" s="126" t="s">
        <v>219</v>
      </c>
      <c r="C91" s="127" t="s">
        <v>3187</v>
      </c>
      <c r="D91" s="113" t="s">
        <v>25</v>
      </c>
      <c r="E91" s="107">
        <v>20</v>
      </c>
      <c r="F91" s="108"/>
      <c r="G91" s="108">
        <f t="shared" si="9"/>
        <v>0</v>
      </c>
    </row>
    <row r="92" spans="1:7" s="97" customFormat="1" ht="15" collapsed="1">
      <c r="A92" s="90" t="str">
        <f>B92</f>
        <v>D.3.1.1.5</v>
      </c>
      <c r="B92" s="91" t="s">
        <v>2686</v>
      </c>
      <c r="C92" s="92" t="s">
        <v>100</v>
      </c>
      <c r="D92" s="93"/>
      <c r="E92" s="94"/>
      <c r="F92" s="95"/>
      <c r="G92" s="96"/>
    </row>
    <row r="93" spans="1:7" s="109" customFormat="1" ht="191.25" hidden="1" outlineLevel="1">
      <c r="A93" s="98" t="str">
        <f aca="true" t="shared" si="10" ref="A93:A111">""&amp;$B$92&amp;"."&amp;B93&amp;""</f>
        <v>D.3.1.1.5.S.1</v>
      </c>
      <c r="B93" s="139" t="s">
        <v>206</v>
      </c>
      <c r="C93" s="112" t="s">
        <v>3193</v>
      </c>
      <c r="D93" s="113"/>
      <c r="E93" s="132"/>
      <c r="F93" s="108"/>
      <c r="G93" s="108"/>
    </row>
    <row r="94" spans="1:7" s="109" customFormat="1" ht="38.25" hidden="1" outlineLevel="1">
      <c r="A94" s="98" t="str">
        <f t="shared" si="10"/>
        <v>D.3.1.1.5.S.1.1</v>
      </c>
      <c r="B94" s="139" t="s">
        <v>226</v>
      </c>
      <c r="C94" s="112" t="s">
        <v>3014</v>
      </c>
      <c r="D94" s="119" t="s">
        <v>90</v>
      </c>
      <c r="E94" s="107">
        <v>1</v>
      </c>
      <c r="F94" s="108"/>
      <c r="G94" s="108">
        <f aca="true" t="shared" si="11" ref="G94:G101">E94*F94</f>
        <v>0</v>
      </c>
    </row>
    <row r="95" spans="1:7" s="109" customFormat="1" ht="38.25" hidden="1" outlineLevel="1">
      <c r="A95" s="98" t="str">
        <f t="shared" si="10"/>
        <v>D.3.1.1.5.S.1.2</v>
      </c>
      <c r="B95" s="139" t="s">
        <v>227</v>
      </c>
      <c r="C95" s="112" t="s">
        <v>3015</v>
      </c>
      <c r="D95" s="119" t="s">
        <v>90</v>
      </c>
      <c r="E95" s="107">
        <v>1</v>
      </c>
      <c r="F95" s="108"/>
      <c r="G95" s="108">
        <f t="shared" si="11"/>
        <v>0</v>
      </c>
    </row>
    <row r="96" spans="1:7" s="109" customFormat="1" ht="38.25" hidden="1" outlineLevel="1">
      <c r="A96" s="98" t="str">
        <f t="shared" si="10"/>
        <v>D.3.1.1.5.S.1.3</v>
      </c>
      <c r="B96" s="139" t="s">
        <v>265</v>
      </c>
      <c r="C96" s="112" t="s">
        <v>3016</v>
      </c>
      <c r="D96" s="119" t="s">
        <v>90</v>
      </c>
      <c r="E96" s="107">
        <v>1</v>
      </c>
      <c r="F96" s="108"/>
      <c r="G96" s="108">
        <f t="shared" si="11"/>
        <v>0</v>
      </c>
    </row>
    <row r="97" spans="1:7" s="109" customFormat="1" ht="25.5" hidden="1" outlineLevel="1">
      <c r="A97" s="98" t="str">
        <f t="shared" si="10"/>
        <v>D.3.1.1.5.S.1.4</v>
      </c>
      <c r="B97" s="139" t="s">
        <v>627</v>
      </c>
      <c r="C97" s="190" t="s">
        <v>2856</v>
      </c>
      <c r="D97" s="119" t="s">
        <v>90</v>
      </c>
      <c r="E97" s="107">
        <v>1</v>
      </c>
      <c r="F97" s="108"/>
      <c r="G97" s="108">
        <f t="shared" si="11"/>
        <v>0</v>
      </c>
    </row>
    <row r="98" spans="1:7" s="109" customFormat="1" ht="25.5" hidden="1" outlineLevel="1">
      <c r="A98" s="98" t="str">
        <f t="shared" si="10"/>
        <v>D.3.1.1.5.S.1.5</v>
      </c>
      <c r="B98" s="139" t="s">
        <v>630</v>
      </c>
      <c r="C98" s="190" t="s">
        <v>3017</v>
      </c>
      <c r="D98" s="119" t="s">
        <v>90</v>
      </c>
      <c r="E98" s="107">
        <v>1</v>
      </c>
      <c r="F98" s="108"/>
      <c r="G98" s="108">
        <f t="shared" si="11"/>
        <v>0</v>
      </c>
    </row>
    <row r="99" spans="1:7" s="109" customFormat="1" ht="25.5" hidden="1" outlineLevel="1">
      <c r="A99" s="98" t="str">
        <f t="shared" si="10"/>
        <v>D.3.1.1.5.S.1.6</v>
      </c>
      <c r="B99" s="139" t="s">
        <v>1535</v>
      </c>
      <c r="C99" s="190" t="s">
        <v>3018</v>
      </c>
      <c r="D99" s="119" t="s">
        <v>90</v>
      </c>
      <c r="E99" s="107">
        <v>1</v>
      </c>
      <c r="F99" s="108"/>
      <c r="G99" s="108">
        <f t="shared" si="11"/>
        <v>0</v>
      </c>
    </row>
    <row r="100" spans="1:7" s="109" customFormat="1" ht="408" hidden="1" outlineLevel="1">
      <c r="A100" s="98" t="str">
        <f t="shared" si="10"/>
        <v>D.3.1.1.5.S.2</v>
      </c>
      <c r="B100" s="139" t="s">
        <v>207</v>
      </c>
      <c r="C100" s="112" t="s">
        <v>3347</v>
      </c>
      <c r="D100" s="119" t="s">
        <v>90</v>
      </c>
      <c r="E100" s="107">
        <v>1</v>
      </c>
      <c r="F100" s="108"/>
      <c r="G100" s="108">
        <f t="shared" si="11"/>
        <v>0</v>
      </c>
    </row>
    <row r="101" spans="1:7" s="109" customFormat="1" ht="409.5" hidden="1" outlineLevel="1">
      <c r="A101" s="98" t="str">
        <f t="shared" si="10"/>
        <v>D.3.1.1.5.S.3</v>
      </c>
      <c r="B101" s="139" t="s">
        <v>208</v>
      </c>
      <c r="C101" s="112" t="s">
        <v>3348</v>
      </c>
      <c r="D101" s="119" t="s">
        <v>90</v>
      </c>
      <c r="E101" s="107">
        <v>1</v>
      </c>
      <c r="F101" s="108"/>
      <c r="G101" s="108">
        <f t="shared" si="11"/>
        <v>0</v>
      </c>
    </row>
    <row r="102" spans="1:7" s="109" customFormat="1" ht="255" hidden="1" outlineLevel="1">
      <c r="A102" s="98" t="str">
        <f t="shared" si="10"/>
        <v>D.3.1.1.5.S.4.1</v>
      </c>
      <c r="B102" s="139" t="s">
        <v>240</v>
      </c>
      <c r="C102" s="112" t="s">
        <v>2582</v>
      </c>
      <c r="D102" s="113"/>
      <c r="E102" s="107"/>
      <c r="F102" s="108"/>
      <c r="G102" s="108"/>
    </row>
    <row r="103" spans="1:7" s="109" customFormat="1" ht="369.75" hidden="1" outlineLevel="1">
      <c r="A103" s="98" t="str">
        <f t="shared" si="10"/>
        <v>D.3.1.1.5.S.4.2</v>
      </c>
      <c r="B103" s="139" t="s">
        <v>260</v>
      </c>
      <c r="C103" s="112" t="s">
        <v>2687</v>
      </c>
      <c r="D103" s="119" t="s">
        <v>90</v>
      </c>
      <c r="E103" s="107">
        <v>1</v>
      </c>
      <c r="F103" s="108"/>
      <c r="G103" s="108">
        <f aca="true" t="shared" si="12" ref="G103:G111">E103*F103</f>
        <v>0</v>
      </c>
    </row>
    <row r="104" spans="1:7" s="109" customFormat="1" ht="382.5" hidden="1" outlineLevel="1">
      <c r="A104" s="98" t="str">
        <f t="shared" si="10"/>
        <v>D.3.1.1.5.S.5</v>
      </c>
      <c r="B104" s="139" t="s">
        <v>213</v>
      </c>
      <c r="C104" s="112" t="s">
        <v>2688</v>
      </c>
      <c r="D104" s="119" t="s">
        <v>90</v>
      </c>
      <c r="E104" s="107">
        <v>1</v>
      </c>
      <c r="F104" s="108"/>
      <c r="G104" s="108">
        <f t="shared" si="12"/>
        <v>0</v>
      </c>
    </row>
    <row r="105" spans="1:7" s="109" customFormat="1" ht="382.5" hidden="1" outlineLevel="1">
      <c r="A105" s="98" t="str">
        <f t="shared" si="10"/>
        <v>D.3.1.1.5.S.6</v>
      </c>
      <c r="B105" s="139" t="s">
        <v>214</v>
      </c>
      <c r="C105" s="112" t="s">
        <v>2689</v>
      </c>
      <c r="D105" s="119" t="s">
        <v>90</v>
      </c>
      <c r="E105" s="107">
        <v>1</v>
      </c>
      <c r="F105" s="108"/>
      <c r="G105" s="108">
        <f t="shared" si="12"/>
        <v>0</v>
      </c>
    </row>
    <row r="106" spans="1:7" s="109" customFormat="1" ht="369.75" hidden="1" outlineLevel="1">
      <c r="A106" s="98" t="str">
        <f t="shared" si="10"/>
        <v>D.3.1.1.5.S.7</v>
      </c>
      <c r="B106" s="139" t="s">
        <v>215</v>
      </c>
      <c r="C106" s="112" t="s">
        <v>2690</v>
      </c>
      <c r="D106" s="119" t="s">
        <v>90</v>
      </c>
      <c r="E106" s="107">
        <v>1</v>
      </c>
      <c r="F106" s="108"/>
      <c r="G106" s="108">
        <f t="shared" si="12"/>
        <v>0</v>
      </c>
    </row>
    <row r="107" spans="1:7" s="109" customFormat="1" ht="344.25" hidden="1" outlineLevel="1">
      <c r="A107" s="98" t="str">
        <f t="shared" si="10"/>
        <v>D.3.1.1.5.S.8</v>
      </c>
      <c r="B107" s="139" t="s">
        <v>216</v>
      </c>
      <c r="C107" s="112" t="s">
        <v>2691</v>
      </c>
      <c r="D107" s="119" t="s">
        <v>90</v>
      </c>
      <c r="E107" s="107">
        <v>2</v>
      </c>
      <c r="F107" s="108"/>
      <c r="G107" s="108">
        <f t="shared" si="12"/>
        <v>0</v>
      </c>
    </row>
    <row r="108" spans="1:7" s="109" customFormat="1" ht="344.25" hidden="1" outlineLevel="1">
      <c r="A108" s="98" t="str">
        <f t="shared" si="10"/>
        <v>D.3.1.1.5.S.9</v>
      </c>
      <c r="B108" s="139" t="s">
        <v>217</v>
      </c>
      <c r="C108" s="112" t="s">
        <v>2692</v>
      </c>
      <c r="D108" s="119" t="s">
        <v>90</v>
      </c>
      <c r="E108" s="107">
        <v>1</v>
      </c>
      <c r="F108" s="108"/>
      <c r="G108" s="108">
        <f t="shared" si="12"/>
        <v>0</v>
      </c>
    </row>
    <row r="109" spans="1:7" s="109" customFormat="1" ht="229.5" hidden="1" outlineLevel="1">
      <c r="A109" s="98" t="str">
        <f t="shared" si="10"/>
        <v>D.3.1.1.5.S.10</v>
      </c>
      <c r="B109" s="139" t="s">
        <v>218</v>
      </c>
      <c r="C109" s="112" t="s">
        <v>3356</v>
      </c>
      <c r="D109" s="143" t="s">
        <v>22</v>
      </c>
      <c r="E109" s="107">
        <v>11</v>
      </c>
      <c r="F109" s="108"/>
      <c r="G109" s="108">
        <f t="shared" si="12"/>
        <v>0</v>
      </c>
    </row>
    <row r="110" spans="1:7" s="109" customFormat="1" ht="89.25" hidden="1" outlineLevel="1">
      <c r="A110" s="98" t="str">
        <f t="shared" si="10"/>
        <v>D.3.1.1.5.S.11</v>
      </c>
      <c r="B110" s="139" t="s">
        <v>219</v>
      </c>
      <c r="C110" s="112" t="s">
        <v>3006</v>
      </c>
      <c r="D110" s="117" t="s">
        <v>25</v>
      </c>
      <c r="E110" s="107">
        <v>11</v>
      </c>
      <c r="F110" s="108"/>
      <c r="G110" s="108">
        <f t="shared" si="12"/>
        <v>0</v>
      </c>
    </row>
    <row r="111" spans="1:7" s="109" customFormat="1" ht="38.25" hidden="1" outlineLevel="1">
      <c r="A111" s="98" t="str">
        <f t="shared" si="10"/>
        <v>D.3.1.1.5.S.12</v>
      </c>
      <c r="B111" s="139" t="s">
        <v>220</v>
      </c>
      <c r="C111" s="112" t="s">
        <v>2590</v>
      </c>
      <c r="D111" s="119" t="s">
        <v>90</v>
      </c>
      <c r="E111" s="107">
        <v>1</v>
      </c>
      <c r="F111" s="108"/>
      <c r="G111" s="108">
        <f t="shared" si="12"/>
        <v>0</v>
      </c>
    </row>
    <row r="112" spans="1:7" s="97" customFormat="1" ht="15" collapsed="1">
      <c r="A112" s="90" t="str">
        <f>B112</f>
        <v>D.3.1.1.6</v>
      </c>
      <c r="B112" s="91" t="s">
        <v>2693</v>
      </c>
      <c r="C112" s="92" t="s">
        <v>2835</v>
      </c>
      <c r="D112" s="93"/>
      <c r="E112" s="94"/>
      <c r="F112" s="95"/>
      <c r="G112" s="96"/>
    </row>
    <row r="113" spans="1:7" s="109" customFormat="1" ht="76.5" hidden="1" outlineLevel="1">
      <c r="A113" s="98" t="str">
        <f aca="true" t="shared" si="13" ref="A113:A151">""&amp;$B$112&amp;"."&amp;B113&amp;""</f>
        <v>D.3.1.1.6.S.1</v>
      </c>
      <c r="B113" s="139" t="s">
        <v>206</v>
      </c>
      <c r="C113" s="142" t="s">
        <v>3447</v>
      </c>
      <c r="D113" s="143"/>
      <c r="E113" s="107"/>
      <c r="F113" s="108"/>
      <c r="G113" s="108"/>
    </row>
    <row r="114" spans="1:7" s="109" customFormat="1" ht="127.5" hidden="1" outlineLevel="1">
      <c r="A114" s="98" t="str">
        <f t="shared" si="13"/>
        <v>D.3.1.1.6.S.1.1</v>
      </c>
      <c r="B114" s="139" t="s">
        <v>226</v>
      </c>
      <c r="C114" s="142" t="s">
        <v>3457</v>
      </c>
      <c r="D114" s="143" t="s">
        <v>91</v>
      </c>
      <c r="E114" s="107">
        <v>2</v>
      </c>
      <c r="F114" s="108"/>
      <c r="G114" s="108">
        <f>E114*F114</f>
        <v>0</v>
      </c>
    </row>
    <row r="115" spans="1:7" s="109" customFormat="1" ht="89.25" hidden="1" outlineLevel="1">
      <c r="A115" s="98" t="str">
        <f t="shared" si="13"/>
        <v>D.3.1.1.6.S.2</v>
      </c>
      <c r="B115" s="139" t="s">
        <v>207</v>
      </c>
      <c r="C115" s="142" t="s">
        <v>2940</v>
      </c>
      <c r="D115" s="143"/>
      <c r="E115" s="107"/>
      <c r="F115" s="108"/>
      <c r="G115" s="108"/>
    </row>
    <row r="116" spans="1:7" s="109" customFormat="1" ht="15" hidden="1" outlineLevel="1">
      <c r="A116" s="98" t="str">
        <f t="shared" si="13"/>
        <v>D.3.1.1.6.S.2.1</v>
      </c>
      <c r="B116" s="139" t="s">
        <v>228</v>
      </c>
      <c r="C116" s="247" t="s">
        <v>105</v>
      </c>
      <c r="D116" s="143"/>
      <c r="E116" s="107"/>
      <c r="F116" s="108"/>
      <c r="G116" s="108"/>
    </row>
    <row r="117" spans="1:7" s="109" customFormat="1" ht="15" hidden="1" outlineLevel="1">
      <c r="A117" s="98" t="str">
        <f t="shared" si="13"/>
        <v>D.3.1.1.6.S.2.1.1</v>
      </c>
      <c r="B117" s="139" t="s">
        <v>229</v>
      </c>
      <c r="C117" s="145" t="s">
        <v>181</v>
      </c>
      <c r="D117" s="143"/>
      <c r="E117" s="107"/>
      <c r="F117" s="108"/>
      <c r="G117" s="108"/>
    </row>
    <row r="118" spans="1:7" s="109" customFormat="1" ht="15" hidden="1" outlineLevel="1">
      <c r="A118" s="98" t="str">
        <f t="shared" si="13"/>
        <v>D.3.1.1.6.S.2.1.1.1</v>
      </c>
      <c r="B118" s="139" t="s">
        <v>340</v>
      </c>
      <c r="C118" s="142" t="s">
        <v>690</v>
      </c>
      <c r="D118" s="143" t="s">
        <v>90</v>
      </c>
      <c r="E118" s="107">
        <v>4</v>
      </c>
      <c r="F118" s="108"/>
      <c r="G118" s="108">
        <f>E118*F118</f>
        <v>0</v>
      </c>
    </row>
    <row r="119" spans="1:7" s="109" customFormat="1" ht="15" hidden="1" outlineLevel="1">
      <c r="A119" s="98" t="str">
        <f t="shared" si="13"/>
        <v>D.3.1.1.6.S.2.1.2</v>
      </c>
      <c r="B119" s="139" t="s">
        <v>230</v>
      </c>
      <c r="C119" s="145" t="s">
        <v>2592</v>
      </c>
      <c r="D119" s="143"/>
      <c r="E119" s="107"/>
      <c r="F119" s="108"/>
      <c r="G119" s="108"/>
    </row>
    <row r="120" spans="1:7" s="109" customFormat="1" ht="15" hidden="1" outlineLevel="1">
      <c r="A120" s="98" t="str">
        <f t="shared" si="13"/>
        <v>D.3.1.1.6.S.2.1.2.1</v>
      </c>
      <c r="B120" s="139" t="s">
        <v>343</v>
      </c>
      <c r="C120" s="142" t="s">
        <v>690</v>
      </c>
      <c r="D120" s="143" t="s">
        <v>90</v>
      </c>
      <c r="E120" s="107">
        <v>2</v>
      </c>
      <c r="F120" s="108"/>
      <c r="G120" s="108">
        <f>E120*F120</f>
        <v>0</v>
      </c>
    </row>
    <row r="121" spans="1:7" s="109" customFormat="1" ht="15" hidden="1" outlineLevel="1">
      <c r="A121" s="98" t="str">
        <f>""&amp;$B$112&amp;"."&amp;B121&amp;""</f>
        <v>D.3.1.1.6.S.2.1.3</v>
      </c>
      <c r="B121" s="139" t="s">
        <v>691</v>
      </c>
      <c r="C121" s="145" t="s">
        <v>150</v>
      </c>
      <c r="D121" s="143"/>
      <c r="E121" s="107"/>
      <c r="F121" s="108"/>
      <c r="G121" s="108"/>
    </row>
    <row r="122" spans="1:7" s="109" customFormat="1" ht="15" hidden="1" outlineLevel="1">
      <c r="A122" s="98" t="str">
        <f>""&amp;$B$112&amp;"."&amp;B122&amp;""</f>
        <v>D.3.1.1.6.S.2.1.3.1</v>
      </c>
      <c r="B122" s="139" t="s">
        <v>693</v>
      </c>
      <c r="C122" s="142" t="s">
        <v>690</v>
      </c>
      <c r="D122" s="143" t="s">
        <v>90</v>
      </c>
      <c r="E122" s="107">
        <v>1</v>
      </c>
      <c r="F122" s="108"/>
      <c r="G122" s="108">
        <f>E122*F122</f>
        <v>0</v>
      </c>
    </row>
    <row r="123" spans="1:7" s="109" customFormat="1" ht="216.75" hidden="1" outlineLevel="1">
      <c r="A123" s="98" t="str">
        <f t="shared" si="13"/>
        <v>D.3.1.1.6.S.2.1.4</v>
      </c>
      <c r="B123" s="139" t="s">
        <v>694</v>
      </c>
      <c r="C123" s="145" t="s">
        <v>3349</v>
      </c>
      <c r="D123" s="143"/>
      <c r="E123" s="107"/>
      <c r="F123" s="108"/>
      <c r="G123" s="108"/>
    </row>
    <row r="124" spans="1:7" s="109" customFormat="1" ht="15" hidden="1" outlineLevel="1">
      <c r="A124" s="98" t="str">
        <f t="shared" si="13"/>
        <v>D.3.1.1.6.S.2.1.4.</v>
      </c>
      <c r="B124" s="139" t="s">
        <v>2694</v>
      </c>
      <c r="C124" s="142" t="s">
        <v>2695</v>
      </c>
      <c r="D124" s="143" t="s">
        <v>90</v>
      </c>
      <c r="E124" s="107">
        <v>2</v>
      </c>
      <c r="F124" s="108"/>
      <c r="G124" s="108">
        <f>E124*F124</f>
        <v>0</v>
      </c>
    </row>
    <row r="125" spans="1:7" s="109" customFormat="1" ht="15" hidden="1" outlineLevel="1">
      <c r="A125" s="98" t="str">
        <f>""&amp;$B$112&amp;"."&amp;B125&amp;""</f>
        <v>D.3.1.1.6.S.2.1.5</v>
      </c>
      <c r="B125" s="139" t="s">
        <v>871</v>
      </c>
      <c r="C125" s="145" t="s">
        <v>2696</v>
      </c>
      <c r="D125" s="143"/>
      <c r="E125" s="107"/>
      <c r="F125" s="108"/>
      <c r="G125" s="108"/>
    </row>
    <row r="126" spans="1:7" s="109" customFormat="1" ht="15" hidden="1" outlineLevel="1">
      <c r="A126" s="98" t="str">
        <f>""&amp;$B$112&amp;"."&amp;B126&amp;""</f>
        <v>D.3.1.1.6.S.2.1.5.1</v>
      </c>
      <c r="B126" s="139" t="s">
        <v>873</v>
      </c>
      <c r="C126" s="142" t="s">
        <v>2697</v>
      </c>
      <c r="D126" s="143" t="s">
        <v>90</v>
      </c>
      <c r="E126" s="107">
        <v>2</v>
      </c>
      <c r="F126" s="108"/>
      <c r="G126" s="108">
        <f>E126*F126</f>
        <v>0</v>
      </c>
    </row>
    <row r="127" spans="1:7" s="109" customFormat="1" ht="51" hidden="1" outlineLevel="1">
      <c r="A127" s="98" t="str">
        <f t="shared" si="13"/>
        <v>D.3.1.1.6.S.3</v>
      </c>
      <c r="B127" s="139" t="s">
        <v>208</v>
      </c>
      <c r="C127" s="142" t="s">
        <v>2941</v>
      </c>
      <c r="D127" s="142"/>
      <c r="E127" s="107"/>
      <c r="F127" s="108"/>
      <c r="G127" s="108"/>
    </row>
    <row r="128" spans="1:7" s="109" customFormat="1" ht="15" hidden="1" outlineLevel="1">
      <c r="A128" s="98" t="str">
        <f t="shared" si="13"/>
        <v>D.3.1.1.6.S.3.1</v>
      </c>
      <c r="B128" s="139" t="s">
        <v>244</v>
      </c>
      <c r="C128" s="247" t="s">
        <v>105</v>
      </c>
      <c r="D128" s="143"/>
      <c r="E128" s="107"/>
      <c r="F128" s="108"/>
      <c r="G128" s="108"/>
    </row>
    <row r="129" spans="1:7" s="109" customFormat="1" ht="15" hidden="1" outlineLevel="1">
      <c r="A129" s="98" t="str">
        <f t="shared" si="13"/>
        <v>D.3.1.1.6.S.3.1.1</v>
      </c>
      <c r="B129" s="139" t="s">
        <v>322</v>
      </c>
      <c r="C129" s="142" t="s">
        <v>2595</v>
      </c>
      <c r="D129" s="143" t="s">
        <v>90</v>
      </c>
      <c r="E129" s="107">
        <v>21</v>
      </c>
      <c r="F129" s="108"/>
      <c r="G129" s="108">
        <f aca="true" t="shared" si="14" ref="G129:G135">E129*F129</f>
        <v>0</v>
      </c>
    </row>
    <row r="130" spans="1:7" s="109" customFormat="1" ht="15" hidden="1" outlineLevel="1">
      <c r="A130" s="98" t="str">
        <f t="shared" si="13"/>
        <v>D.3.1.1.6.S.3.1.2</v>
      </c>
      <c r="B130" s="139" t="s">
        <v>381</v>
      </c>
      <c r="C130" s="142" t="s">
        <v>2388</v>
      </c>
      <c r="D130" s="143" t="s">
        <v>90</v>
      </c>
      <c r="E130" s="107">
        <v>1</v>
      </c>
      <c r="F130" s="108"/>
      <c r="G130" s="108">
        <f t="shared" si="14"/>
        <v>0</v>
      </c>
    </row>
    <row r="131" spans="1:7" s="109" customFormat="1" ht="15" hidden="1" outlineLevel="1">
      <c r="A131" s="98" t="str">
        <f t="shared" si="13"/>
        <v>D.3.1.1.6.S.3.1.3</v>
      </c>
      <c r="B131" s="139" t="s">
        <v>647</v>
      </c>
      <c r="C131" s="142" t="s">
        <v>3341</v>
      </c>
      <c r="D131" s="143" t="s">
        <v>22</v>
      </c>
      <c r="E131" s="107">
        <v>7</v>
      </c>
      <c r="F131" s="108"/>
      <c r="G131" s="108">
        <f t="shared" si="14"/>
        <v>0</v>
      </c>
    </row>
    <row r="132" spans="1:7" s="109" customFormat="1" ht="15" hidden="1" outlineLevel="1">
      <c r="A132" s="98" t="str">
        <f t="shared" si="13"/>
        <v>D.3.1.1.6.S.3.1.4</v>
      </c>
      <c r="B132" s="139" t="s">
        <v>651</v>
      </c>
      <c r="C132" s="248" t="s">
        <v>2597</v>
      </c>
      <c r="D132" s="233" t="s">
        <v>90</v>
      </c>
      <c r="E132" s="107">
        <v>4</v>
      </c>
      <c r="F132" s="108"/>
      <c r="G132" s="108">
        <f t="shared" si="14"/>
        <v>0</v>
      </c>
    </row>
    <row r="133" spans="1:7" s="109" customFormat="1" ht="15" hidden="1" outlineLevel="1">
      <c r="A133" s="98" t="str">
        <f t="shared" si="13"/>
        <v>D.3.1.1.6.S.3.1.5</v>
      </c>
      <c r="B133" s="139" t="s">
        <v>654</v>
      </c>
      <c r="C133" s="248" t="s">
        <v>3350</v>
      </c>
      <c r="D133" s="233" t="s">
        <v>90</v>
      </c>
      <c r="E133" s="107">
        <v>1</v>
      </c>
      <c r="F133" s="108"/>
      <c r="G133" s="108">
        <f t="shared" si="14"/>
        <v>0</v>
      </c>
    </row>
    <row r="134" spans="1:7" s="109" customFormat="1" ht="15" hidden="1" outlineLevel="1">
      <c r="A134" s="98" t="str">
        <f t="shared" si="13"/>
        <v>D.3.1.1.6.S.3.1.6</v>
      </c>
      <c r="B134" s="139" t="s">
        <v>659</v>
      </c>
      <c r="C134" s="248" t="s">
        <v>3352</v>
      </c>
      <c r="D134" s="233" t="s">
        <v>90</v>
      </c>
      <c r="E134" s="107">
        <v>1</v>
      </c>
      <c r="F134" s="108"/>
      <c r="G134" s="108">
        <f t="shared" si="14"/>
        <v>0</v>
      </c>
    </row>
    <row r="135" spans="1:7" s="109" customFormat="1" ht="15" hidden="1" outlineLevel="1">
      <c r="A135" s="98" t="str">
        <f t="shared" si="13"/>
        <v>D.3.1.1.6.S.3.1.7</v>
      </c>
      <c r="B135" s="139" t="s">
        <v>715</v>
      </c>
      <c r="C135" s="248" t="s">
        <v>3353</v>
      </c>
      <c r="D135" s="233" t="s">
        <v>90</v>
      </c>
      <c r="E135" s="107">
        <v>1</v>
      </c>
      <c r="F135" s="108"/>
      <c r="G135" s="108">
        <f t="shared" si="14"/>
        <v>0</v>
      </c>
    </row>
    <row r="136" spans="1:7" s="109" customFormat="1" ht="153" hidden="1" outlineLevel="1">
      <c r="A136" s="98" t="str">
        <f t="shared" si="13"/>
        <v>D.3.1.1.6.S.4</v>
      </c>
      <c r="B136" s="139" t="s">
        <v>209</v>
      </c>
      <c r="C136" s="142" t="s">
        <v>3191</v>
      </c>
      <c r="D136" s="143"/>
      <c r="E136" s="107"/>
      <c r="F136" s="108"/>
      <c r="G136" s="108"/>
    </row>
    <row r="137" spans="1:7" s="109" customFormat="1" ht="15" hidden="1" outlineLevel="1">
      <c r="A137" s="98" t="str">
        <f t="shared" si="13"/>
        <v>D.3.1.1.6.S.4.1</v>
      </c>
      <c r="B137" s="139" t="s">
        <v>240</v>
      </c>
      <c r="C137" s="142" t="s">
        <v>3357</v>
      </c>
      <c r="D137" s="143" t="s">
        <v>90</v>
      </c>
      <c r="E137" s="107">
        <v>2</v>
      </c>
      <c r="F137" s="108"/>
      <c r="G137" s="108">
        <f>E137*F137</f>
        <v>0</v>
      </c>
    </row>
    <row r="138" spans="1:7" s="109" customFormat="1" ht="63.75" hidden="1" outlineLevel="1">
      <c r="A138" s="98" t="str">
        <f t="shared" si="13"/>
        <v>D.3.1.1.6.S.5</v>
      </c>
      <c r="B138" s="139" t="s">
        <v>213</v>
      </c>
      <c r="C138" s="142" t="s">
        <v>2942</v>
      </c>
      <c r="D138" s="233" t="s">
        <v>22</v>
      </c>
      <c r="E138" s="107">
        <v>30</v>
      </c>
      <c r="F138" s="108"/>
      <c r="G138" s="108">
        <f>E138*F138</f>
        <v>0</v>
      </c>
    </row>
    <row r="139" spans="1:7" s="109" customFormat="1" ht="127.5" hidden="1" outlineLevel="1">
      <c r="A139" s="98" t="str">
        <f t="shared" si="13"/>
        <v>D.3.1.1.6.S.6</v>
      </c>
      <c r="B139" s="139" t="s">
        <v>214</v>
      </c>
      <c r="C139" s="115" t="s">
        <v>3444</v>
      </c>
      <c r="D139" s="128"/>
      <c r="E139" s="107"/>
      <c r="F139" s="108"/>
      <c r="G139" s="108"/>
    </row>
    <row r="140" spans="1:7" s="109" customFormat="1" ht="25.5" hidden="1" outlineLevel="1">
      <c r="A140" s="98" t="str">
        <f>""&amp;$B$138&amp;"."&amp;B140&amp;""</f>
        <v>S.5.S.6.1</v>
      </c>
      <c r="B140" s="139" t="s">
        <v>319</v>
      </c>
      <c r="C140" s="115" t="s">
        <v>2699</v>
      </c>
      <c r="D140" s="153" t="s">
        <v>90</v>
      </c>
      <c r="E140" s="107">
        <v>5</v>
      </c>
      <c r="F140" s="108"/>
      <c r="G140" s="108">
        <f>E140*F140</f>
        <v>0</v>
      </c>
    </row>
    <row r="141" spans="1:7" s="109" customFormat="1" ht="38.25" hidden="1" outlineLevel="1">
      <c r="A141" s="98" t="str">
        <f>""&amp;$B$138&amp;"."&amp;B141&amp;""</f>
        <v>S.5.S.6.2</v>
      </c>
      <c r="B141" s="139" t="s">
        <v>320</v>
      </c>
      <c r="C141" s="115" t="s">
        <v>2700</v>
      </c>
      <c r="D141" s="153" t="s">
        <v>90</v>
      </c>
      <c r="E141" s="107">
        <v>2</v>
      </c>
      <c r="F141" s="108"/>
      <c r="G141" s="108">
        <f>E141*F141</f>
        <v>0</v>
      </c>
    </row>
    <row r="142" spans="1:7" s="109" customFormat="1" ht="51" hidden="1" outlineLevel="1">
      <c r="A142" s="98" t="str">
        <f t="shared" si="13"/>
        <v>D.3.1.1.6.S.7</v>
      </c>
      <c r="B142" s="139" t="s">
        <v>215</v>
      </c>
      <c r="C142" s="142" t="s">
        <v>3190</v>
      </c>
      <c r="D142" s="233"/>
      <c r="E142" s="107"/>
      <c r="F142" s="108"/>
      <c r="G142" s="108"/>
    </row>
    <row r="143" spans="1:7" s="109" customFormat="1" ht="15" hidden="1" outlineLevel="1">
      <c r="A143" s="98" t="str">
        <f t="shared" si="13"/>
        <v>D.3.1.1.6.S.7.1</v>
      </c>
      <c r="B143" s="139" t="s">
        <v>364</v>
      </c>
      <c r="C143" s="142" t="s">
        <v>2598</v>
      </c>
      <c r="D143" s="233" t="s">
        <v>90</v>
      </c>
      <c r="E143" s="107">
        <v>1</v>
      </c>
      <c r="F143" s="108"/>
      <c r="G143" s="108">
        <f aca="true" t="shared" si="15" ref="G143:G151">E143*F143</f>
        <v>0</v>
      </c>
    </row>
    <row r="144" spans="1:7" s="109" customFormat="1" ht="25.5" hidden="1" outlineLevel="1">
      <c r="A144" s="98" t="str">
        <f t="shared" si="13"/>
        <v>D.3.1.1.6.S.7.2</v>
      </c>
      <c r="B144" s="139" t="s">
        <v>365</v>
      </c>
      <c r="C144" s="142" t="s">
        <v>2599</v>
      </c>
      <c r="D144" s="233" t="s">
        <v>90</v>
      </c>
      <c r="E144" s="107">
        <v>1</v>
      </c>
      <c r="F144" s="108"/>
      <c r="G144" s="108">
        <f t="shared" si="15"/>
        <v>0</v>
      </c>
    </row>
    <row r="145" spans="1:7" s="109" customFormat="1" ht="15" hidden="1" outlineLevel="1">
      <c r="A145" s="98" t="str">
        <f t="shared" si="13"/>
        <v>D.3.1.1.6.S.7.4</v>
      </c>
      <c r="B145" s="139" t="s">
        <v>1371</v>
      </c>
      <c r="C145" s="249" t="s">
        <v>2601</v>
      </c>
      <c r="D145" s="233" t="s">
        <v>90</v>
      </c>
      <c r="E145" s="107">
        <v>1</v>
      </c>
      <c r="F145" s="108"/>
      <c r="G145" s="108">
        <f t="shared" si="15"/>
        <v>0</v>
      </c>
    </row>
    <row r="146" spans="1:7" s="109" customFormat="1" ht="51" hidden="1" outlineLevel="1">
      <c r="A146" s="98" t="str">
        <f t="shared" si="13"/>
        <v>D.3.1.1.6.S.8</v>
      </c>
      <c r="B146" s="139" t="s">
        <v>216</v>
      </c>
      <c r="C146" s="142" t="s">
        <v>3190</v>
      </c>
      <c r="D146" s="233"/>
      <c r="E146" s="107"/>
      <c r="F146" s="108"/>
      <c r="G146" s="108">
        <f t="shared" si="15"/>
        <v>0</v>
      </c>
    </row>
    <row r="147" spans="1:7" s="109" customFormat="1" ht="15" hidden="1" outlineLevel="1">
      <c r="A147" s="98" t="str">
        <f t="shared" si="13"/>
        <v>D.3.1.1.6.S.8.1</v>
      </c>
      <c r="B147" s="139" t="s">
        <v>250</v>
      </c>
      <c r="C147" s="142" t="s">
        <v>2602</v>
      </c>
      <c r="D147" s="233" t="s">
        <v>90</v>
      </c>
      <c r="E147" s="107">
        <v>1</v>
      </c>
      <c r="F147" s="108"/>
      <c r="G147" s="108">
        <f t="shared" si="15"/>
        <v>0</v>
      </c>
    </row>
    <row r="148" spans="1:7" s="109" customFormat="1" ht="15" hidden="1" outlineLevel="1">
      <c r="A148" s="98" t="str">
        <f t="shared" si="13"/>
        <v>D.3.1.1.6.S.8.2</v>
      </c>
      <c r="B148" s="139" t="s">
        <v>251</v>
      </c>
      <c r="C148" s="142" t="s">
        <v>2603</v>
      </c>
      <c r="D148" s="233" t="s">
        <v>90</v>
      </c>
      <c r="E148" s="107">
        <v>1</v>
      </c>
      <c r="F148" s="108"/>
      <c r="G148" s="108">
        <f t="shared" si="15"/>
        <v>0</v>
      </c>
    </row>
    <row r="149" spans="1:7" s="109" customFormat="1" ht="15" hidden="1" outlineLevel="1">
      <c r="A149" s="98" t="str">
        <f t="shared" si="13"/>
        <v>D.3.1.1.6.S.8.3</v>
      </c>
      <c r="B149" s="139" t="s">
        <v>252</v>
      </c>
      <c r="C149" s="249" t="s">
        <v>2604</v>
      </c>
      <c r="D149" s="233" t="s">
        <v>90</v>
      </c>
      <c r="E149" s="107">
        <v>1</v>
      </c>
      <c r="F149" s="108"/>
      <c r="G149" s="108">
        <f t="shared" si="15"/>
        <v>0</v>
      </c>
    </row>
    <row r="150" spans="1:7" s="109" customFormat="1" ht="15" hidden="1" outlineLevel="1">
      <c r="A150" s="98" t="str">
        <f t="shared" si="13"/>
        <v>D.3.1.1.6.S.8.4</v>
      </c>
      <c r="B150" s="139" t="s">
        <v>375</v>
      </c>
      <c r="C150" s="249" t="s">
        <v>2605</v>
      </c>
      <c r="D150" s="233" t="s">
        <v>90</v>
      </c>
      <c r="E150" s="107">
        <v>1</v>
      </c>
      <c r="F150" s="108"/>
      <c r="G150" s="108">
        <f t="shared" si="15"/>
        <v>0</v>
      </c>
    </row>
    <row r="151" spans="1:7" s="109" customFormat="1" ht="114.75" hidden="1" outlineLevel="1">
      <c r="A151" s="98" t="str">
        <f t="shared" si="13"/>
        <v>D.3.1.1.6.S.9</v>
      </c>
      <c r="B151" s="139" t="s">
        <v>217</v>
      </c>
      <c r="C151" s="112" t="s">
        <v>2857</v>
      </c>
      <c r="D151" s="119" t="s">
        <v>91</v>
      </c>
      <c r="E151" s="107">
        <v>1</v>
      </c>
      <c r="F151" s="108"/>
      <c r="G151" s="108">
        <f t="shared" si="15"/>
        <v>0</v>
      </c>
    </row>
    <row r="152" spans="1:7" s="97" customFormat="1" ht="15" collapsed="1">
      <c r="A152" s="90" t="str">
        <f>B152</f>
        <v>D.3.1.1.7</v>
      </c>
      <c r="B152" s="91" t="s">
        <v>2701</v>
      </c>
      <c r="C152" s="165" t="s">
        <v>117</v>
      </c>
      <c r="D152" s="166"/>
      <c r="E152" s="94"/>
      <c r="F152" s="95"/>
      <c r="G152" s="96"/>
    </row>
    <row r="153" spans="1:7" s="109" customFormat="1" ht="102" hidden="1" outlineLevel="1">
      <c r="A153" s="98" t="str">
        <f aca="true" t="shared" si="16" ref="A153:A169">""&amp;$B$152&amp;"."&amp;B153&amp;""</f>
        <v>D.3.1.1.7.S.1</v>
      </c>
      <c r="B153" s="139" t="s">
        <v>206</v>
      </c>
      <c r="C153" s="200" t="s">
        <v>3214</v>
      </c>
      <c r="D153" s="113"/>
      <c r="E153" s="107"/>
      <c r="F153" s="108"/>
      <c r="G153" s="108"/>
    </row>
    <row r="154" spans="1:7" s="109" customFormat="1" ht="127.5" hidden="1" outlineLevel="1">
      <c r="A154" s="98" t="str">
        <f t="shared" si="16"/>
        <v>D.3.1.1.7.S.1.1</v>
      </c>
      <c r="B154" s="139" t="s">
        <v>226</v>
      </c>
      <c r="C154" s="112" t="s">
        <v>3457</v>
      </c>
      <c r="D154" s="119" t="s">
        <v>91</v>
      </c>
      <c r="E154" s="107">
        <v>2</v>
      </c>
      <c r="F154" s="108"/>
      <c r="G154" s="108">
        <f>E154*F154</f>
        <v>0</v>
      </c>
    </row>
    <row r="155" spans="1:7" s="109" customFormat="1" ht="63.75" hidden="1" outlineLevel="1">
      <c r="A155" s="98" t="str">
        <f t="shared" si="16"/>
        <v>D.3.1.1.7.S.2</v>
      </c>
      <c r="B155" s="139" t="s">
        <v>207</v>
      </c>
      <c r="C155" s="168" t="s">
        <v>383</v>
      </c>
      <c r="D155" s="143"/>
      <c r="E155" s="107"/>
      <c r="F155" s="108"/>
      <c r="G155" s="108"/>
    </row>
    <row r="156" spans="1:7" s="109" customFormat="1" ht="15" hidden="1" outlineLevel="1">
      <c r="A156" s="98" t="str">
        <f t="shared" si="16"/>
        <v>D.3.1.1.7.S.2.1</v>
      </c>
      <c r="B156" s="139" t="s">
        <v>228</v>
      </c>
      <c r="C156" s="112" t="s">
        <v>368</v>
      </c>
      <c r="D156" s="113" t="s">
        <v>90</v>
      </c>
      <c r="E156" s="107">
        <v>9</v>
      </c>
      <c r="F156" s="108"/>
      <c r="G156" s="108">
        <f>E156*F156</f>
        <v>0</v>
      </c>
    </row>
    <row r="157" spans="1:7" s="109" customFormat="1" ht="76.5" hidden="1" outlineLevel="1">
      <c r="A157" s="98" t="str">
        <f t="shared" si="16"/>
        <v>D.3.1.1.7.S.3</v>
      </c>
      <c r="B157" s="139" t="s">
        <v>208</v>
      </c>
      <c r="C157" s="142" t="s">
        <v>2607</v>
      </c>
      <c r="D157" s="143"/>
      <c r="E157" s="107"/>
      <c r="F157" s="108"/>
      <c r="G157" s="108"/>
    </row>
    <row r="158" spans="1:7" s="109" customFormat="1" ht="15" hidden="1" outlineLevel="1">
      <c r="A158" s="98" t="str">
        <f t="shared" si="16"/>
        <v>D.3.1.1.7.S.3.1</v>
      </c>
      <c r="B158" s="139" t="s">
        <v>244</v>
      </c>
      <c r="C158" s="247" t="s">
        <v>105</v>
      </c>
      <c r="D158" s="143"/>
      <c r="E158" s="107"/>
      <c r="F158" s="108"/>
      <c r="G158" s="108"/>
    </row>
    <row r="159" spans="1:7" s="109" customFormat="1" ht="15" hidden="1" outlineLevel="1">
      <c r="A159" s="98" t="str">
        <f t="shared" si="16"/>
        <v>D.3.1.1.7.S.3.1.1</v>
      </c>
      <c r="B159" s="139" t="s">
        <v>322</v>
      </c>
      <c r="C159" s="142" t="s">
        <v>2595</v>
      </c>
      <c r="D159" s="143" t="s">
        <v>90</v>
      </c>
      <c r="E159" s="107">
        <v>21</v>
      </c>
      <c r="F159" s="108"/>
      <c r="G159" s="108">
        <f aca="true" t="shared" si="17" ref="G159:G169">E159*F159</f>
        <v>0</v>
      </c>
    </row>
    <row r="160" spans="1:7" s="109" customFormat="1" ht="15" hidden="1" outlineLevel="1">
      <c r="A160" s="98" t="str">
        <f t="shared" si="16"/>
        <v>D.3.1.1.7.S.3.1.2</v>
      </c>
      <c r="B160" s="139" t="s">
        <v>381</v>
      </c>
      <c r="C160" s="142" t="s">
        <v>2388</v>
      </c>
      <c r="D160" s="143" t="s">
        <v>90</v>
      </c>
      <c r="E160" s="107">
        <v>1</v>
      </c>
      <c r="F160" s="108"/>
      <c r="G160" s="108">
        <f t="shared" si="17"/>
        <v>0</v>
      </c>
    </row>
    <row r="161" spans="1:7" s="109" customFormat="1" ht="15" hidden="1" outlineLevel="1">
      <c r="A161" s="98" t="str">
        <f t="shared" si="16"/>
        <v>D.3.1.1.7.S.3.1.3</v>
      </c>
      <c r="B161" s="139" t="s">
        <v>647</v>
      </c>
      <c r="C161" s="142" t="s">
        <v>2596</v>
      </c>
      <c r="D161" s="143" t="s">
        <v>22</v>
      </c>
      <c r="E161" s="107">
        <v>7</v>
      </c>
      <c r="F161" s="108"/>
      <c r="G161" s="108">
        <f t="shared" si="17"/>
        <v>0</v>
      </c>
    </row>
    <row r="162" spans="1:7" s="109" customFormat="1" ht="15" hidden="1" outlineLevel="1">
      <c r="A162" s="98" t="str">
        <f t="shared" si="16"/>
        <v>D.3.1.1.7.S.3.1.4</v>
      </c>
      <c r="B162" s="139" t="s">
        <v>651</v>
      </c>
      <c r="C162" s="248" t="s">
        <v>2597</v>
      </c>
      <c r="D162" s="233" t="s">
        <v>90</v>
      </c>
      <c r="E162" s="107">
        <v>4</v>
      </c>
      <c r="F162" s="108"/>
      <c r="G162" s="108">
        <f t="shared" si="17"/>
        <v>0</v>
      </c>
    </row>
    <row r="163" spans="1:7" s="109" customFormat="1" ht="15" hidden="1" outlineLevel="1">
      <c r="A163" s="98" t="str">
        <f t="shared" si="16"/>
        <v>D.3.1.1.7.S.3.1.5</v>
      </c>
      <c r="B163" s="139" t="s">
        <v>654</v>
      </c>
      <c r="C163" s="248" t="s">
        <v>3350</v>
      </c>
      <c r="D163" s="233" t="s">
        <v>90</v>
      </c>
      <c r="E163" s="107">
        <v>1</v>
      </c>
      <c r="F163" s="108"/>
      <c r="G163" s="108">
        <f t="shared" si="17"/>
        <v>0</v>
      </c>
    </row>
    <row r="164" spans="1:7" s="109" customFormat="1" ht="15" hidden="1" outlineLevel="1">
      <c r="A164" s="98" t="str">
        <f t="shared" si="16"/>
        <v>D.3.1.1.7.S.3.1.6</v>
      </c>
      <c r="B164" s="139" t="s">
        <v>659</v>
      </c>
      <c r="C164" s="248" t="s">
        <v>2698</v>
      </c>
      <c r="D164" s="233" t="s">
        <v>90</v>
      </c>
      <c r="E164" s="107">
        <v>1</v>
      </c>
      <c r="F164" s="108"/>
      <c r="G164" s="108">
        <f t="shared" si="17"/>
        <v>0</v>
      </c>
    </row>
    <row r="165" spans="1:7" s="109" customFormat="1" ht="15" hidden="1" outlineLevel="1">
      <c r="A165" s="98" t="str">
        <f t="shared" si="16"/>
        <v>D.3.1.1.7.S.3.1.7</v>
      </c>
      <c r="B165" s="139" t="s">
        <v>715</v>
      </c>
      <c r="C165" s="248" t="s">
        <v>3353</v>
      </c>
      <c r="D165" s="233" t="s">
        <v>90</v>
      </c>
      <c r="E165" s="107">
        <v>1</v>
      </c>
      <c r="F165" s="108"/>
      <c r="G165" s="108">
        <f t="shared" si="17"/>
        <v>0</v>
      </c>
    </row>
    <row r="166" spans="1:7" s="109" customFormat="1" ht="63.75" hidden="1" outlineLevel="1">
      <c r="A166" s="98" t="str">
        <f t="shared" si="16"/>
        <v>D.3.1.1.7.S.4</v>
      </c>
      <c r="B166" s="139" t="s">
        <v>209</v>
      </c>
      <c r="C166" s="249" t="s">
        <v>2702</v>
      </c>
      <c r="D166" s="143"/>
      <c r="E166" s="107"/>
      <c r="F166" s="108"/>
      <c r="G166" s="108"/>
    </row>
    <row r="167" spans="1:7" s="109" customFormat="1" ht="15" hidden="1" outlineLevel="1">
      <c r="A167" s="98" t="str">
        <f>""&amp;$B$152&amp;"."&amp;B167&amp;""</f>
        <v>D.3.1.1.7.S.4.1</v>
      </c>
      <c r="B167" s="139" t="s">
        <v>240</v>
      </c>
      <c r="C167" s="112" t="s">
        <v>2695</v>
      </c>
      <c r="D167" s="113" t="s">
        <v>90</v>
      </c>
      <c r="E167" s="107">
        <v>2</v>
      </c>
      <c r="F167" s="108"/>
      <c r="G167" s="108">
        <f>E167*F167</f>
        <v>0</v>
      </c>
    </row>
    <row r="168" spans="1:7" s="109" customFormat="1" ht="267.75" hidden="1" outlineLevel="1">
      <c r="A168" s="98" t="str">
        <f t="shared" si="16"/>
        <v>D.3.1.1.7.S.5</v>
      </c>
      <c r="B168" s="139" t="s">
        <v>213</v>
      </c>
      <c r="C168" s="112" t="s">
        <v>3007</v>
      </c>
      <c r="D168" s="119" t="s">
        <v>91</v>
      </c>
      <c r="E168" s="107">
        <v>1</v>
      </c>
      <c r="F168" s="108"/>
      <c r="G168" s="108">
        <f t="shared" si="17"/>
        <v>0</v>
      </c>
    </row>
    <row r="169" spans="1:7" s="109" customFormat="1" ht="178.5" hidden="1" outlineLevel="1">
      <c r="A169" s="98" t="str">
        <f t="shared" si="16"/>
        <v>D.3.1.1.7.S.6</v>
      </c>
      <c r="B169" s="139" t="s">
        <v>214</v>
      </c>
      <c r="C169" s="112" t="s">
        <v>3008</v>
      </c>
      <c r="D169" s="119" t="s">
        <v>91</v>
      </c>
      <c r="E169" s="107">
        <v>1</v>
      </c>
      <c r="F169" s="108"/>
      <c r="G169" s="108">
        <f t="shared" si="17"/>
        <v>0</v>
      </c>
    </row>
    <row r="170" spans="1:7" s="97" customFormat="1" ht="15" collapsed="1">
      <c r="A170" s="90" t="str">
        <f>B170</f>
        <v>D.3.1.1.8</v>
      </c>
      <c r="B170" s="91" t="s">
        <v>2703</v>
      </c>
      <c r="C170" s="92" t="s">
        <v>21</v>
      </c>
      <c r="D170" s="93"/>
      <c r="E170" s="94"/>
      <c r="F170" s="95"/>
      <c r="G170" s="96"/>
    </row>
    <row r="171" spans="1:7" s="109" customFormat="1" ht="51" hidden="1" outlineLevel="1">
      <c r="A171" s="98" t="str">
        <f>""&amp;$B$170&amp;"."&amp;B171&amp;""</f>
        <v>D.3.1.1.8.S.1</v>
      </c>
      <c r="B171" s="139" t="s">
        <v>206</v>
      </c>
      <c r="C171" s="142" t="s">
        <v>2610</v>
      </c>
      <c r="D171" s="143" t="s">
        <v>91</v>
      </c>
      <c r="E171" s="107">
        <v>1</v>
      </c>
      <c r="F171" s="108"/>
      <c r="G171" s="108">
        <f>E171*F171</f>
        <v>0</v>
      </c>
    </row>
    <row r="172" spans="1:7" s="109" customFormat="1" ht="114.75" hidden="1" outlineLevel="1">
      <c r="A172" s="98" t="str">
        <f>""&amp;$B$170&amp;"."&amp;B172&amp;""</f>
        <v>D.3.1.1.8.S.2</v>
      </c>
      <c r="B172" s="139" t="s">
        <v>207</v>
      </c>
      <c r="C172" s="142" t="s">
        <v>3555</v>
      </c>
      <c r="D172" s="143" t="s">
        <v>90</v>
      </c>
      <c r="E172" s="107">
        <v>1</v>
      </c>
      <c r="F172" s="108"/>
      <c r="G172" s="108">
        <f>E172*F172</f>
        <v>0</v>
      </c>
    </row>
    <row r="173" spans="1:7" s="109" customFormat="1" ht="178.5" hidden="1" outlineLevel="1">
      <c r="A173" s="98" t="str">
        <f aca="true" t="shared" si="18" ref="A173:A189">""&amp;$B$170&amp;"."&amp;B173&amp;""</f>
        <v>D.3.1.1.8.S.3</v>
      </c>
      <c r="B173" s="139" t="s">
        <v>208</v>
      </c>
      <c r="C173" s="142" t="s">
        <v>3192</v>
      </c>
      <c r="D173" s="143"/>
      <c r="E173" s="107"/>
      <c r="F173" s="108"/>
      <c r="G173" s="108"/>
    </row>
    <row r="174" spans="1:7" s="109" customFormat="1" ht="15" hidden="1" outlineLevel="1">
      <c r="A174" s="98" t="str">
        <f t="shared" si="18"/>
        <v>D.3.1.1.8.S.3.1</v>
      </c>
      <c r="B174" s="139" t="s">
        <v>244</v>
      </c>
      <c r="C174" s="133" t="s">
        <v>2704</v>
      </c>
      <c r="D174" s="123" t="s">
        <v>22</v>
      </c>
      <c r="E174" s="107">
        <v>185</v>
      </c>
      <c r="F174" s="108"/>
      <c r="G174" s="108">
        <f aca="true" t="shared" si="19" ref="G174:G193">E174*F174</f>
        <v>0</v>
      </c>
    </row>
    <row r="175" spans="1:7" s="109" customFormat="1" ht="15" hidden="1" outlineLevel="1">
      <c r="A175" s="98" t="str">
        <f t="shared" si="18"/>
        <v>D.3.1.1.8.S.3.2</v>
      </c>
      <c r="B175" s="139" t="s">
        <v>245</v>
      </c>
      <c r="C175" s="133" t="s">
        <v>2705</v>
      </c>
      <c r="D175" s="123" t="s">
        <v>25</v>
      </c>
      <c r="E175" s="107">
        <v>285</v>
      </c>
      <c r="F175" s="108"/>
      <c r="G175" s="108">
        <f t="shared" si="19"/>
        <v>0</v>
      </c>
    </row>
    <row r="176" spans="1:7" s="109" customFormat="1" ht="15" hidden="1" outlineLevel="1">
      <c r="A176" s="98" t="str">
        <f t="shared" si="18"/>
        <v>D.3.1.1.8.S.3.3</v>
      </c>
      <c r="B176" s="139" t="s">
        <v>246</v>
      </c>
      <c r="C176" s="133" t="s">
        <v>2706</v>
      </c>
      <c r="D176" s="123" t="s">
        <v>24</v>
      </c>
      <c r="E176" s="107">
        <v>296</v>
      </c>
      <c r="F176" s="108"/>
      <c r="G176" s="108">
        <f t="shared" si="19"/>
        <v>0</v>
      </c>
    </row>
    <row r="177" spans="1:7" s="109" customFormat="1" ht="15" hidden="1" outlineLevel="1">
      <c r="A177" s="98" t="str">
        <f t="shared" si="18"/>
        <v>D.3.1.1.8.S.3.4</v>
      </c>
      <c r="B177" s="139" t="s">
        <v>792</v>
      </c>
      <c r="C177" s="133" t="s">
        <v>3021</v>
      </c>
      <c r="D177" s="123" t="s">
        <v>24</v>
      </c>
      <c r="E177" s="107">
        <v>14</v>
      </c>
      <c r="F177" s="108"/>
      <c r="G177" s="108">
        <f t="shared" si="19"/>
        <v>0</v>
      </c>
    </row>
    <row r="178" spans="1:7" s="109" customFormat="1" ht="15" hidden="1" outlineLevel="1">
      <c r="A178" s="98" t="str">
        <f t="shared" si="18"/>
        <v>D.3.1.1.8.S.3.5</v>
      </c>
      <c r="B178" s="139" t="s">
        <v>2393</v>
      </c>
      <c r="C178" s="133" t="s">
        <v>3019</v>
      </c>
      <c r="D178" s="123" t="s">
        <v>24</v>
      </c>
      <c r="E178" s="107">
        <v>54</v>
      </c>
      <c r="F178" s="108"/>
      <c r="G178" s="108">
        <f t="shared" si="19"/>
        <v>0</v>
      </c>
    </row>
    <row r="179" spans="1:7" s="109" customFormat="1" ht="25.5" hidden="1" outlineLevel="1">
      <c r="A179" s="98" t="str">
        <f t="shared" si="18"/>
        <v>D.3.1.1.8.S.3.6</v>
      </c>
      <c r="B179" s="139" t="s">
        <v>2665</v>
      </c>
      <c r="C179" s="133" t="s">
        <v>3022</v>
      </c>
      <c r="D179" s="123" t="s">
        <v>24</v>
      </c>
      <c r="E179" s="107">
        <v>160</v>
      </c>
      <c r="F179" s="108"/>
      <c r="G179" s="108">
        <f t="shared" si="19"/>
        <v>0</v>
      </c>
    </row>
    <row r="180" spans="1:7" s="109" customFormat="1" ht="15" hidden="1" outlineLevel="1">
      <c r="A180" s="98" t="str">
        <f t="shared" si="18"/>
        <v>D.3.1.1.8.S.3.7</v>
      </c>
      <c r="B180" s="139" t="s">
        <v>2666</v>
      </c>
      <c r="C180" s="133" t="s">
        <v>3023</v>
      </c>
      <c r="D180" s="123" t="s">
        <v>24</v>
      </c>
      <c r="E180" s="107">
        <v>34</v>
      </c>
      <c r="F180" s="108"/>
      <c r="G180" s="108">
        <f t="shared" si="19"/>
        <v>0</v>
      </c>
    </row>
    <row r="181" spans="1:7" s="109" customFormat="1" ht="15" hidden="1" outlineLevel="1">
      <c r="A181" s="98" t="str">
        <f t="shared" si="18"/>
        <v>D.3.1.1.8.S.3.8</v>
      </c>
      <c r="B181" s="139" t="s">
        <v>2668</v>
      </c>
      <c r="C181" s="133" t="s">
        <v>2680</v>
      </c>
      <c r="D181" s="123" t="s">
        <v>24</v>
      </c>
      <c r="E181" s="107">
        <v>136</v>
      </c>
      <c r="F181" s="108"/>
      <c r="G181" s="108">
        <f t="shared" si="19"/>
        <v>0</v>
      </c>
    </row>
    <row r="182" spans="1:7" s="109" customFormat="1" ht="15" hidden="1" outlineLevel="1">
      <c r="A182" s="98" t="str">
        <f t="shared" si="18"/>
        <v>D.3.1.1.8.S.3.9</v>
      </c>
      <c r="B182" s="139" t="s">
        <v>2670</v>
      </c>
      <c r="C182" s="133" t="s">
        <v>2707</v>
      </c>
      <c r="D182" s="123" t="s">
        <v>25</v>
      </c>
      <c r="E182" s="107">
        <v>145</v>
      </c>
      <c r="F182" s="108"/>
      <c r="G182" s="108">
        <f t="shared" si="19"/>
        <v>0</v>
      </c>
    </row>
    <row r="183" spans="1:7" s="109" customFormat="1" ht="15" hidden="1" outlineLevel="1">
      <c r="A183" s="98" t="str">
        <f t="shared" si="18"/>
        <v>D.3.1.1.8.S.3.10</v>
      </c>
      <c r="B183" s="139" t="s">
        <v>2672</v>
      </c>
      <c r="C183" s="133" t="s">
        <v>3358</v>
      </c>
      <c r="D183" s="123" t="s">
        <v>22</v>
      </c>
      <c r="E183" s="107">
        <v>84</v>
      </c>
      <c r="F183" s="108"/>
      <c r="G183" s="108">
        <f t="shared" si="19"/>
        <v>0</v>
      </c>
    </row>
    <row r="184" spans="1:7" s="109" customFormat="1" ht="25.5" hidden="1" outlineLevel="1">
      <c r="A184" s="98" t="str">
        <f t="shared" si="18"/>
        <v>D.3.1.1.8.S.3.11</v>
      </c>
      <c r="B184" s="139" t="s">
        <v>2674</v>
      </c>
      <c r="C184" s="133" t="s">
        <v>2708</v>
      </c>
      <c r="D184" s="123" t="s">
        <v>90</v>
      </c>
      <c r="E184" s="107">
        <v>3</v>
      </c>
      <c r="F184" s="108"/>
      <c r="G184" s="108">
        <f t="shared" si="19"/>
        <v>0</v>
      </c>
    </row>
    <row r="185" spans="1:7" s="109" customFormat="1" ht="25.5" hidden="1" outlineLevel="1">
      <c r="A185" s="98" t="str">
        <f t="shared" si="18"/>
        <v>D.3.1.1.8.S.3.12</v>
      </c>
      <c r="B185" s="139" t="s">
        <v>2709</v>
      </c>
      <c r="C185" s="133" t="s">
        <v>3020</v>
      </c>
      <c r="D185" s="123" t="s">
        <v>90</v>
      </c>
      <c r="E185" s="107">
        <v>3</v>
      </c>
      <c r="F185" s="108"/>
      <c r="G185" s="108">
        <f t="shared" si="19"/>
        <v>0</v>
      </c>
    </row>
    <row r="186" spans="1:7" s="109" customFormat="1" ht="15" hidden="1" outlineLevel="1">
      <c r="A186" s="98" t="str">
        <f t="shared" si="18"/>
        <v>D.3.1.1.8.S.3.13</v>
      </c>
      <c r="B186" s="139" t="s">
        <v>2710</v>
      </c>
      <c r="C186" s="133" t="s">
        <v>2711</v>
      </c>
      <c r="D186" s="123" t="s">
        <v>90</v>
      </c>
      <c r="E186" s="107">
        <v>8</v>
      </c>
      <c r="F186" s="108"/>
      <c r="G186" s="108">
        <f t="shared" si="19"/>
        <v>0</v>
      </c>
    </row>
    <row r="187" spans="1:7" s="109" customFormat="1" ht="38.25" hidden="1" outlineLevel="1">
      <c r="A187" s="98" t="str">
        <f t="shared" si="18"/>
        <v>D.3.1.1.8.S.3.14</v>
      </c>
      <c r="B187" s="139" t="s">
        <v>2712</v>
      </c>
      <c r="C187" s="133" t="s">
        <v>2713</v>
      </c>
      <c r="D187" s="123" t="s">
        <v>22</v>
      </c>
      <c r="E187" s="107">
        <v>80</v>
      </c>
      <c r="F187" s="108"/>
      <c r="G187" s="108">
        <f t="shared" si="19"/>
        <v>0</v>
      </c>
    </row>
    <row r="188" spans="1:7" s="109" customFormat="1" ht="38.25" hidden="1" outlineLevel="1">
      <c r="A188" s="98" t="str">
        <f t="shared" si="18"/>
        <v>D.3.1.1.8.S.3.15</v>
      </c>
      <c r="B188" s="139" t="s">
        <v>2714</v>
      </c>
      <c r="C188" s="133" t="s">
        <v>2713</v>
      </c>
      <c r="D188" s="123" t="s">
        <v>22</v>
      </c>
      <c r="E188" s="107">
        <v>80</v>
      </c>
      <c r="F188" s="108"/>
      <c r="G188" s="108">
        <f t="shared" si="19"/>
        <v>0</v>
      </c>
    </row>
    <row r="189" spans="1:7" s="109" customFormat="1" ht="51" hidden="1" outlineLevel="1">
      <c r="A189" s="98" t="str">
        <f t="shared" si="18"/>
        <v>D.3.1.1.8.S.3.16</v>
      </c>
      <c r="B189" s="139" t="s">
        <v>2715</v>
      </c>
      <c r="C189" s="133" t="s">
        <v>3531</v>
      </c>
      <c r="D189" s="123" t="s">
        <v>22</v>
      </c>
      <c r="E189" s="107">
        <v>80</v>
      </c>
      <c r="F189" s="108"/>
      <c r="G189" s="108">
        <f t="shared" si="19"/>
        <v>0</v>
      </c>
    </row>
    <row r="190" spans="1:7" s="109" customFormat="1" ht="51" hidden="1" outlineLevel="1">
      <c r="A190" s="98" t="str">
        <f>""&amp;$B$170&amp;"."&amp;B190&amp;""</f>
        <v>D.3.1.1.8.S.3.17</v>
      </c>
      <c r="B190" s="139" t="s">
        <v>2716</v>
      </c>
      <c r="C190" s="133" t="s">
        <v>3531</v>
      </c>
      <c r="D190" s="123" t="s">
        <v>22</v>
      </c>
      <c r="E190" s="107">
        <v>80</v>
      </c>
      <c r="F190" s="108"/>
      <c r="G190" s="108">
        <f t="shared" si="19"/>
        <v>0</v>
      </c>
    </row>
    <row r="191" spans="1:7" s="109" customFormat="1" ht="25.5" hidden="1" outlineLevel="1">
      <c r="A191" s="98" t="str">
        <f>""&amp;$B$170&amp;"."&amp;B191&amp;""</f>
        <v>D.3.1.1.8.S.3.18</v>
      </c>
      <c r="B191" s="139" t="s">
        <v>2717</v>
      </c>
      <c r="C191" s="112" t="s">
        <v>2718</v>
      </c>
      <c r="D191" s="177" t="s">
        <v>91</v>
      </c>
      <c r="E191" s="107">
        <v>1</v>
      </c>
      <c r="F191" s="108"/>
      <c r="G191" s="108">
        <f t="shared" si="19"/>
        <v>0</v>
      </c>
    </row>
    <row r="192" spans="1:7" s="109" customFormat="1" ht="15" hidden="1" outlineLevel="1">
      <c r="A192" s="98" t="str">
        <f>""&amp;$B$170&amp;"."&amp;B192&amp;""</f>
        <v>D.3.1.1.8.S.3.19</v>
      </c>
      <c r="B192" s="139" t="s">
        <v>2719</v>
      </c>
      <c r="C192" s="182" t="s">
        <v>2720</v>
      </c>
      <c r="D192" s="177" t="s">
        <v>91</v>
      </c>
      <c r="E192" s="107">
        <v>1</v>
      </c>
      <c r="F192" s="108"/>
      <c r="G192" s="108">
        <f t="shared" si="19"/>
        <v>0</v>
      </c>
    </row>
    <row r="193" spans="1:7" s="109" customFormat="1" ht="89.25" hidden="1" outlineLevel="1">
      <c r="A193" s="98" t="str">
        <f>""&amp;$B$170&amp;"."&amp;B193&amp;""</f>
        <v>D.3.1.1.8.S.4</v>
      </c>
      <c r="B193" s="139" t="s">
        <v>209</v>
      </c>
      <c r="C193" s="142" t="s">
        <v>2721</v>
      </c>
      <c r="D193" s="123" t="s">
        <v>22</v>
      </c>
      <c r="E193" s="107">
        <v>80</v>
      </c>
      <c r="F193" s="108"/>
      <c r="G193" s="108">
        <f t="shared" si="19"/>
        <v>0</v>
      </c>
    </row>
    <row r="194" spans="1:7" s="214" customFormat="1" ht="15" collapsed="1">
      <c r="A194" s="208"/>
      <c r="B194" s="209"/>
      <c r="C194" s="210"/>
      <c r="D194" s="211"/>
      <c r="E194" s="212"/>
      <c r="F194" s="213"/>
      <c r="G194"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8"/>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D.3.2</v>
      </c>
      <c r="B2" s="358" t="s">
        <v>512</v>
      </c>
      <c r="C2" s="365" t="s">
        <v>2189</v>
      </c>
      <c r="D2" s="359"/>
      <c r="E2" s="360"/>
      <c r="F2" s="361"/>
      <c r="G2" s="362">
        <f>SUM(G3:G157)</f>
        <v>0</v>
      </c>
    </row>
    <row r="3" spans="1:7" s="89" customFormat="1" ht="15" collapsed="1">
      <c r="A3" s="82" t="str">
        <f>B3</f>
        <v>D.3.2.1</v>
      </c>
      <c r="B3" s="83" t="s">
        <v>2196</v>
      </c>
      <c r="C3" s="84" t="s">
        <v>2188</v>
      </c>
      <c r="D3" s="85"/>
      <c r="E3" s="86"/>
      <c r="F3" s="87"/>
      <c r="G3" s="88"/>
    </row>
    <row r="4" spans="1:7" s="97" customFormat="1" ht="15">
      <c r="A4" s="90" t="str">
        <f>B4</f>
        <v>D.3.2.1.1</v>
      </c>
      <c r="B4" s="91" t="s">
        <v>2197</v>
      </c>
      <c r="C4" s="92" t="s">
        <v>1528</v>
      </c>
      <c r="D4" s="93"/>
      <c r="E4" s="94"/>
      <c r="F4" s="95"/>
      <c r="G4" s="96"/>
    </row>
    <row r="5" spans="1:7" s="109" customFormat="1" ht="38.25" hidden="1" outlineLevel="1">
      <c r="A5" s="227" t="str">
        <f>""&amp;$B$4&amp;"."&amp;B5&amp;""</f>
        <v>D.3.2.1.1.S.1</v>
      </c>
      <c r="B5" s="99" t="s">
        <v>206</v>
      </c>
      <c r="C5" s="122" t="s">
        <v>2033</v>
      </c>
      <c r="D5" s="123"/>
      <c r="E5" s="107"/>
      <c r="F5" s="108"/>
      <c r="G5" s="108"/>
    </row>
    <row r="6" spans="1:7" s="109" customFormat="1" ht="51" hidden="1" outlineLevel="1">
      <c r="A6" s="227" t="str">
        <f>""&amp;$B$4&amp;"."&amp;B6&amp;""</f>
        <v>D.3.2.1.1.S.1.1</v>
      </c>
      <c r="B6" s="99" t="s">
        <v>226</v>
      </c>
      <c r="C6" s="122" t="s">
        <v>2034</v>
      </c>
      <c r="D6" s="123" t="s">
        <v>90</v>
      </c>
      <c r="E6" s="107">
        <v>1</v>
      </c>
      <c r="F6" s="108"/>
      <c r="G6" s="108">
        <f aca="true" t="shared" si="0" ref="G6:G69">E6*F6</f>
        <v>0</v>
      </c>
    </row>
    <row r="7" spans="1:7" s="109" customFormat="1" ht="63.75" hidden="1" outlineLevel="1">
      <c r="A7" s="227" t="str">
        <f aca="true" t="shared" si="1" ref="A7:A70">""&amp;$B$4&amp;"."&amp;B7&amp;""</f>
        <v>D.3.2.1.1.S.1.2</v>
      </c>
      <c r="B7" s="99" t="s">
        <v>227</v>
      </c>
      <c r="C7" s="122" t="s">
        <v>2035</v>
      </c>
      <c r="D7" s="123" t="s">
        <v>90</v>
      </c>
      <c r="E7" s="107">
        <v>1</v>
      </c>
      <c r="F7" s="108"/>
      <c r="G7" s="108">
        <f t="shared" si="0"/>
        <v>0</v>
      </c>
    </row>
    <row r="8" spans="1:7" s="109" customFormat="1" ht="15" hidden="1" outlineLevel="1">
      <c r="A8" s="227" t="str">
        <f t="shared" si="1"/>
        <v>D.3.2.1.1.S.1.3</v>
      </c>
      <c r="B8" s="99" t="s">
        <v>265</v>
      </c>
      <c r="C8" s="122" t="s">
        <v>2036</v>
      </c>
      <c r="D8" s="123" t="s">
        <v>90</v>
      </c>
      <c r="E8" s="107">
        <v>1</v>
      </c>
      <c r="F8" s="108"/>
      <c r="G8" s="108">
        <f t="shared" si="0"/>
        <v>0</v>
      </c>
    </row>
    <row r="9" spans="1:7" s="109" customFormat="1" ht="15" hidden="1" outlineLevel="1">
      <c r="A9" s="227" t="str">
        <f t="shared" si="1"/>
        <v>D.3.2.1.1.S.1.4</v>
      </c>
      <c r="B9" s="99" t="s">
        <v>627</v>
      </c>
      <c r="C9" s="122" t="s">
        <v>1533</v>
      </c>
      <c r="D9" s="123" t="s">
        <v>90</v>
      </c>
      <c r="E9" s="107">
        <v>2</v>
      </c>
      <c r="F9" s="108"/>
      <c r="G9" s="108">
        <f t="shared" si="0"/>
        <v>0</v>
      </c>
    </row>
    <row r="10" spans="1:7" s="109" customFormat="1" ht="15" hidden="1" outlineLevel="1">
      <c r="A10" s="227" t="str">
        <f t="shared" si="1"/>
        <v>D.3.2.1.1.S.1.5</v>
      </c>
      <c r="B10" s="99" t="s">
        <v>630</v>
      </c>
      <c r="C10" s="122" t="s">
        <v>1892</v>
      </c>
      <c r="D10" s="123" t="s">
        <v>90</v>
      </c>
      <c r="E10" s="107">
        <v>1</v>
      </c>
      <c r="F10" s="108"/>
      <c r="G10" s="108">
        <f t="shared" si="0"/>
        <v>0</v>
      </c>
    </row>
    <row r="11" spans="1:7" s="109" customFormat="1" ht="15" hidden="1" outlineLevel="1">
      <c r="A11" s="227" t="str">
        <f t="shared" si="1"/>
        <v>D.3.2.1.1.S.1.6</v>
      </c>
      <c r="B11" s="99" t="s">
        <v>1535</v>
      </c>
      <c r="C11" s="122" t="s">
        <v>2037</v>
      </c>
      <c r="D11" s="123" t="s">
        <v>90</v>
      </c>
      <c r="E11" s="107">
        <v>1</v>
      </c>
      <c r="F11" s="108"/>
      <c r="G11" s="108">
        <f t="shared" si="0"/>
        <v>0</v>
      </c>
    </row>
    <row r="12" spans="1:7" s="109" customFormat="1" ht="25.5" hidden="1" outlineLevel="1">
      <c r="A12" s="227" t="str">
        <f t="shared" si="1"/>
        <v>D.3.2.1.1.S.1.7</v>
      </c>
      <c r="B12" s="99" t="s">
        <v>1537</v>
      </c>
      <c r="C12" s="122" t="s">
        <v>1830</v>
      </c>
      <c r="D12" s="123" t="s">
        <v>90</v>
      </c>
      <c r="E12" s="107">
        <v>1</v>
      </c>
      <c r="F12" s="108"/>
      <c r="G12" s="108">
        <f t="shared" si="0"/>
        <v>0</v>
      </c>
    </row>
    <row r="13" spans="1:7" s="109" customFormat="1" ht="25.5" hidden="1" outlineLevel="1">
      <c r="A13" s="227" t="str">
        <f t="shared" si="1"/>
        <v>D.3.2.1.1.S.1.8</v>
      </c>
      <c r="B13" s="99" t="s">
        <v>1539</v>
      </c>
      <c r="C13" s="122" t="s">
        <v>1536</v>
      </c>
      <c r="D13" s="123" t="s">
        <v>90</v>
      </c>
      <c r="E13" s="107">
        <v>2</v>
      </c>
      <c r="F13" s="108"/>
      <c r="G13" s="108">
        <f t="shared" si="0"/>
        <v>0</v>
      </c>
    </row>
    <row r="14" spans="1:7" s="109" customFormat="1" ht="25.5" hidden="1" outlineLevel="1">
      <c r="A14" s="227" t="str">
        <f t="shared" si="1"/>
        <v>D.3.2.1.1.S.1.9</v>
      </c>
      <c r="B14" s="99" t="s">
        <v>1541</v>
      </c>
      <c r="C14" s="122" t="s">
        <v>1538</v>
      </c>
      <c r="D14" s="123" t="s">
        <v>90</v>
      </c>
      <c r="E14" s="107">
        <v>2</v>
      </c>
      <c r="F14" s="108"/>
      <c r="G14" s="108">
        <f t="shared" si="0"/>
        <v>0</v>
      </c>
    </row>
    <row r="15" spans="1:7" s="109" customFormat="1" ht="25.5" hidden="1" outlineLevel="1">
      <c r="A15" s="227" t="str">
        <f t="shared" si="1"/>
        <v>D.3.2.1.1.S.1.10</v>
      </c>
      <c r="B15" s="99" t="s">
        <v>1543</v>
      </c>
      <c r="C15" s="122" t="s">
        <v>1540</v>
      </c>
      <c r="D15" s="123" t="s">
        <v>90</v>
      </c>
      <c r="E15" s="107">
        <v>1</v>
      </c>
      <c r="F15" s="108"/>
      <c r="G15" s="108">
        <f t="shared" si="0"/>
        <v>0</v>
      </c>
    </row>
    <row r="16" spans="1:7" s="109" customFormat="1" ht="25.5" hidden="1" outlineLevel="1">
      <c r="A16" s="227" t="str">
        <f t="shared" si="1"/>
        <v>D.3.2.1.1.S.1.11</v>
      </c>
      <c r="B16" s="99" t="s">
        <v>1545</v>
      </c>
      <c r="C16" s="122" t="s">
        <v>1542</v>
      </c>
      <c r="D16" s="123" t="s">
        <v>90</v>
      </c>
      <c r="E16" s="107">
        <v>1</v>
      </c>
      <c r="F16" s="108"/>
      <c r="G16" s="108">
        <f t="shared" si="0"/>
        <v>0</v>
      </c>
    </row>
    <row r="17" spans="1:7" s="109" customFormat="1" ht="15" hidden="1" outlineLevel="1">
      <c r="A17" s="227" t="str">
        <f t="shared" si="1"/>
        <v>D.3.2.1.1.S.1.12</v>
      </c>
      <c r="B17" s="99" t="s">
        <v>1547</v>
      </c>
      <c r="C17" s="122" t="s">
        <v>1741</v>
      </c>
      <c r="D17" s="123" t="s">
        <v>90</v>
      </c>
      <c r="E17" s="107">
        <v>4</v>
      </c>
      <c r="F17" s="108"/>
      <c r="G17" s="108">
        <f t="shared" si="0"/>
        <v>0</v>
      </c>
    </row>
    <row r="18" spans="1:7" s="109" customFormat="1" ht="15" hidden="1" outlineLevel="1">
      <c r="A18" s="227" t="str">
        <f t="shared" si="1"/>
        <v>D.3.2.1.1.S.1.13</v>
      </c>
      <c r="B18" s="99" t="s">
        <v>1549</v>
      </c>
      <c r="C18" s="122" t="s">
        <v>1546</v>
      </c>
      <c r="D18" s="123" t="s">
        <v>90</v>
      </c>
      <c r="E18" s="107">
        <v>8</v>
      </c>
      <c r="F18" s="108"/>
      <c r="G18" s="108">
        <f t="shared" si="0"/>
        <v>0</v>
      </c>
    </row>
    <row r="19" spans="1:7" s="109" customFormat="1" ht="15" hidden="1" outlineLevel="1">
      <c r="A19" s="227" t="str">
        <f t="shared" si="1"/>
        <v>D.3.2.1.1.S.1.14</v>
      </c>
      <c r="B19" s="99" t="s">
        <v>1551</v>
      </c>
      <c r="C19" s="122" t="s">
        <v>1548</v>
      </c>
      <c r="D19" s="123" t="s">
        <v>90</v>
      </c>
      <c r="E19" s="107">
        <v>3</v>
      </c>
      <c r="F19" s="108"/>
      <c r="G19" s="108">
        <f t="shared" si="0"/>
        <v>0</v>
      </c>
    </row>
    <row r="20" spans="1:7" s="109" customFormat="1" ht="15" hidden="1" outlineLevel="1">
      <c r="A20" s="227" t="str">
        <f t="shared" si="1"/>
        <v>D.3.2.1.1.S.1.15</v>
      </c>
      <c r="B20" s="99" t="s">
        <v>1553</v>
      </c>
      <c r="C20" s="122" t="s">
        <v>1550</v>
      </c>
      <c r="D20" s="123" t="s">
        <v>90</v>
      </c>
      <c r="E20" s="107">
        <v>1</v>
      </c>
      <c r="F20" s="108"/>
      <c r="G20" s="108">
        <f t="shared" si="0"/>
        <v>0</v>
      </c>
    </row>
    <row r="21" spans="1:7" s="109" customFormat="1" ht="15" hidden="1" outlineLevel="1">
      <c r="A21" s="227" t="str">
        <f t="shared" si="1"/>
        <v>D.3.2.1.1.S.1.16</v>
      </c>
      <c r="B21" s="99" t="s">
        <v>1555</v>
      </c>
      <c r="C21" s="122" t="s">
        <v>1552</v>
      </c>
      <c r="D21" s="123" t="s">
        <v>90</v>
      </c>
      <c r="E21" s="107">
        <v>4</v>
      </c>
      <c r="F21" s="108"/>
      <c r="G21" s="108">
        <f t="shared" si="0"/>
        <v>0</v>
      </c>
    </row>
    <row r="22" spans="1:7" s="109" customFormat="1" ht="15" hidden="1" outlineLevel="1">
      <c r="A22" s="227" t="str">
        <f t="shared" si="1"/>
        <v>D.3.2.1.1.S.1.17</v>
      </c>
      <c r="B22" s="99" t="s">
        <v>1557</v>
      </c>
      <c r="C22" s="122" t="s">
        <v>1554</v>
      </c>
      <c r="D22" s="123" t="s">
        <v>90</v>
      </c>
      <c r="E22" s="107">
        <v>3</v>
      </c>
      <c r="F22" s="108"/>
      <c r="G22" s="108">
        <f t="shared" si="0"/>
        <v>0</v>
      </c>
    </row>
    <row r="23" spans="1:7" s="109" customFormat="1" ht="15" hidden="1" outlineLevel="1">
      <c r="A23" s="227" t="str">
        <f t="shared" si="1"/>
        <v>D.3.2.1.1.S.1.18</v>
      </c>
      <c r="B23" s="99" t="s">
        <v>1559</v>
      </c>
      <c r="C23" s="122" t="s">
        <v>1556</v>
      </c>
      <c r="D23" s="123" t="s">
        <v>90</v>
      </c>
      <c r="E23" s="107">
        <v>4</v>
      </c>
      <c r="F23" s="108"/>
      <c r="G23" s="108">
        <f t="shared" si="0"/>
        <v>0</v>
      </c>
    </row>
    <row r="24" spans="1:7" s="109" customFormat="1" ht="15" hidden="1" outlineLevel="1">
      <c r="A24" s="227" t="str">
        <f t="shared" si="1"/>
        <v>D.3.2.1.1.S.1.19</v>
      </c>
      <c r="B24" s="99" t="s">
        <v>1561</v>
      </c>
      <c r="C24" s="122" t="s">
        <v>1991</v>
      </c>
      <c r="D24" s="123" t="s">
        <v>90</v>
      </c>
      <c r="E24" s="107">
        <v>3</v>
      </c>
      <c r="F24" s="108"/>
      <c r="G24" s="108">
        <f t="shared" si="0"/>
        <v>0</v>
      </c>
    </row>
    <row r="25" spans="1:7" s="109" customFormat="1" ht="15" hidden="1" outlineLevel="1">
      <c r="A25" s="227" t="str">
        <f t="shared" si="1"/>
        <v>D.3.2.1.1.S.1.20</v>
      </c>
      <c r="B25" s="99" t="s">
        <v>1563</v>
      </c>
      <c r="C25" s="122" t="s">
        <v>2038</v>
      </c>
      <c r="D25" s="123" t="s">
        <v>90</v>
      </c>
      <c r="E25" s="107">
        <v>1</v>
      </c>
      <c r="F25" s="108"/>
      <c r="G25" s="108">
        <f t="shared" si="0"/>
        <v>0</v>
      </c>
    </row>
    <row r="26" spans="1:7" s="109" customFormat="1" ht="15" hidden="1" outlineLevel="1">
      <c r="A26" s="227" t="str">
        <f t="shared" si="1"/>
        <v>D.3.2.1.1.S.1.21</v>
      </c>
      <c r="B26" s="99" t="s">
        <v>1565</v>
      </c>
      <c r="C26" s="122" t="s">
        <v>1558</v>
      </c>
      <c r="D26" s="123" t="s">
        <v>90</v>
      </c>
      <c r="E26" s="107">
        <v>1</v>
      </c>
      <c r="F26" s="108"/>
      <c r="G26" s="108">
        <f t="shared" si="0"/>
        <v>0</v>
      </c>
    </row>
    <row r="27" spans="1:7" s="109" customFormat="1" ht="15" hidden="1" outlineLevel="1">
      <c r="A27" s="227" t="str">
        <f t="shared" si="1"/>
        <v>D.3.2.1.1.S.1.22</v>
      </c>
      <c r="B27" s="99" t="s">
        <v>1567</v>
      </c>
      <c r="C27" s="228" t="s">
        <v>1778</v>
      </c>
      <c r="D27" s="123" t="s">
        <v>90</v>
      </c>
      <c r="E27" s="107">
        <v>3</v>
      </c>
      <c r="F27" s="108"/>
      <c r="G27" s="108">
        <f t="shared" si="0"/>
        <v>0</v>
      </c>
    </row>
    <row r="28" spans="1:7" s="109" customFormat="1" ht="15" hidden="1" outlineLevel="1">
      <c r="A28" s="227" t="str">
        <f t="shared" si="1"/>
        <v>D.3.2.1.1.S.1.23</v>
      </c>
      <c r="B28" s="99" t="s">
        <v>1569</v>
      </c>
      <c r="C28" s="122" t="s">
        <v>1894</v>
      </c>
      <c r="D28" s="123" t="s">
        <v>90</v>
      </c>
      <c r="E28" s="107">
        <v>1</v>
      </c>
      <c r="F28" s="108"/>
      <c r="G28" s="108">
        <f t="shared" si="0"/>
        <v>0</v>
      </c>
    </row>
    <row r="29" spans="1:7" s="109" customFormat="1" ht="15" hidden="1" outlineLevel="1">
      <c r="A29" s="227" t="str">
        <f t="shared" si="1"/>
        <v>D.3.2.1.1.S.1.24</v>
      </c>
      <c r="B29" s="99" t="s">
        <v>1571</v>
      </c>
      <c r="C29" s="122" t="s">
        <v>2039</v>
      </c>
      <c r="D29" s="123" t="s">
        <v>90</v>
      </c>
      <c r="E29" s="107">
        <v>1</v>
      </c>
      <c r="F29" s="108"/>
      <c r="G29" s="108">
        <f t="shared" si="0"/>
        <v>0</v>
      </c>
    </row>
    <row r="30" spans="1:7" s="109" customFormat="1" ht="15" hidden="1" outlineLevel="1">
      <c r="A30" s="227" t="str">
        <f t="shared" si="1"/>
        <v>D.3.2.1.1.S.1.25</v>
      </c>
      <c r="B30" s="99" t="s">
        <v>1573</v>
      </c>
      <c r="C30" s="122" t="s">
        <v>1896</v>
      </c>
      <c r="D30" s="123" t="s">
        <v>90</v>
      </c>
      <c r="E30" s="107">
        <v>1</v>
      </c>
      <c r="F30" s="108"/>
      <c r="G30" s="108">
        <f t="shared" si="0"/>
        <v>0</v>
      </c>
    </row>
    <row r="31" spans="1:7" s="109" customFormat="1" ht="15" hidden="1" outlineLevel="1">
      <c r="A31" s="227" t="str">
        <f t="shared" si="1"/>
        <v>D.3.2.1.1.S.1.26</v>
      </c>
      <c r="B31" s="99" t="s">
        <v>1575</v>
      </c>
      <c r="C31" s="122" t="s">
        <v>2040</v>
      </c>
      <c r="D31" s="123" t="s">
        <v>90</v>
      </c>
      <c r="E31" s="107">
        <v>1</v>
      </c>
      <c r="F31" s="108"/>
      <c r="G31" s="108">
        <f t="shared" si="0"/>
        <v>0</v>
      </c>
    </row>
    <row r="32" spans="1:7" s="109" customFormat="1" ht="15" hidden="1" outlineLevel="1">
      <c r="A32" s="227" t="str">
        <f t="shared" si="1"/>
        <v>D.3.2.1.1.S.1.27</v>
      </c>
      <c r="B32" s="99" t="s">
        <v>1577</v>
      </c>
      <c r="C32" s="122" t="s">
        <v>1562</v>
      </c>
      <c r="D32" s="123" t="s">
        <v>90</v>
      </c>
      <c r="E32" s="107">
        <v>6</v>
      </c>
      <c r="F32" s="108"/>
      <c r="G32" s="108">
        <f t="shared" si="0"/>
        <v>0</v>
      </c>
    </row>
    <row r="33" spans="1:7" s="109" customFormat="1" ht="15" hidden="1" outlineLevel="1">
      <c r="A33" s="227" t="str">
        <f t="shared" si="1"/>
        <v>D.3.2.1.1.S.1.28</v>
      </c>
      <c r="B33" s="99" t="s">
        <v>1579</v>
      </c>
      <c r="C33" s="122" t="s">
        <v>1897</v>
      </c>
      <c r="D33" s="123" t="s">
        <v>90</v>
      </c>
      <c r="E33" s="107">
        <v>4</v>
      </c>
      <c r="F33" s="108"/>
      <c r="G33" s="108">
        <f t="shared" si="0"/>
        <v>0</v>
      </c>
    </row>
    <row r="34" spans="1:7" s="109" customFormat="1" ht="15" hidden="1" outlineLevel="1">
      <c r="A34" s="227" t="str">
        <f t="shared" si="1"/>
        <v>D.3.2.1.1.S.1.29</v>
      </c>
      <c r="B34" s="99" t="s">
        <v>1581</v>
      </c>
      <c r="C34" s="122" t="s">
        <v>1898</v>
      </c>
      <c r="D34" s="123" t="s">
        <v>90</v>
      </c>
      <c r="E34" s="107">
        <v>8</v>
      </c>
      <c r="F34" s="108"/>
      <c r="G34" s="108">
        <f t="shared" si="0"/>
        <v>0</v>
      </c>
    </row>
    <row r="35" spans="1:7" s="109" customFormat="1" ht="38.25" hidden="1" outlineLevel="1">
      <c r="A35" s="227" t="str">
        <f t="shared" si="1"/>
        <v>D.3.2.1.1.S.1.30</v>
      </c>
      <c r="B35" s="99" t="s">
        <v>1583</v>
      </c>
      <c r="C35" s="122" t="s">
        <v>2041</v>
      </c>
      <c r="D35" s="123" t="s">
        <v>90</v>
      </c>
      <c r="E35" s="107">
        <v>2</v>
      </c>
      <c r="F35" s="108"/>
      <c r="G35" s="108">
        <f t="shared" si="0"/>
        <v>0</v>
      </c>
    </row>
    <row r="36" spans="1:7" s="109" customFormat="1" ht="25.5" hidden="1" outlineLevel="1">
      <c r="A36" s="227" t="str">
        <f t="shared" si="1"/>
        <v>D.3.2.1.1.S.1.31</v>
      </c>
      <c r="B36" s="99" t="s">
        <v>1585</v>
      </c>
      <c r="C36" s="122" t="s">
        <v>2042</v>
      </c>
      <c r="D36" s="123" t="s">
        <v>90</v>
      </c>
      <c r="E36" s="107">
        <v>2</v>
      </c>
      <c r="F36" s="108"/>
      <c r="G36" s="108">
        <f t="shared" si="0"/>
        <v>0</v>
      </c>
    </row>
    <row r="37" spans="1:7" s="109" customFormat="1" ht="38.25" hidden="1" outlineLevel="1">
      <c r="A37" s="227" t="str">
        <f t="shared" si="1"/>
        <v>D.3.2.1.1.S.1.32</v>
      </c>
      <c r="B37" s="99" t="s">
        <v>1587</v>
      </c>
      <c r="C37" s="122" t="s">
        <v>2043</v>
      </c>
      <c r="D37" s="123" t="s">
        <v>90</v>
      </c>
      <c r="E37" s="107">
        <v>4</v>
      </c>
      <c r="F37" s="108"/>
      <c r="G37" s="108">
        <f t="shared" si="0"/>
        <v>0</v>
      </c>
    </row>
    <row r="38" spans="1:7" s="109" customFormat="1" ht="25.5" hidden="1" outlineLevel="1">
      <c r="A38" s="227" t="str">
        <f t="shared" si="1"/>
        <v>D.3.2.1.1.S.1.33</v>
      </c>
      <c r="B38" s="99" t="s">
        <v>1589</v>
      </c>
      <c r="C38" s="122" t="s">
        <v>2044</v>
      </c>
      <c r="D38" s="123" t="s">
        <v>90</v>
      </c>
      <c r="E38" s="107">
        <v>1</v>
      </c>
      <c r="F38" s="108"/>
      <c r="G38" s="108">
        <f t="shared" si="0"/>
        <v>0</v>
      </c>
    </row>
    <row r="39" spans="1:7" s="109" customFormat="1" ht="15" hidden="1" outlineLevel="1">
      <c r="A39" s="227" t="str">
        <f t="shared" si="1"/>
        <v>D.3.2.1.1.S.1.34</v>
      </c>
      <c r="B39" s="99" t="s">
        <v>1591</v>
      </c>
      <c r="C39" s="122" t="s">
        <v>2045</v>
      </c>
      <c r="D39" s="123" t="s">
        <v>90</v>
      </c>
      <c r="E39" s="107">
        <v>4</v>
      </c>
      <c r="F39" s="108"/>
      <c r="G39" s="108">
        <f t="shared" si="0"/>
        <v>0</v>
      </c>
    </row>
    <row r="40" spans="1:7" s="109" customFormat="1" ht="25.5" hidden="1" outlineLevel="1">
      <c r="A40" s="227" t="str">
        <f t="shared" si="1"/>
        <v>D.3.2.1.1.S.1.35</v>
      </c>
      <c r="B40" s="99" t="s">
        <v>1593</v>
      </c>
      <c r="C40" s="122" t="s">
        <v>1995</v>
      </c>
      <c r="D40" s="123" t="s">
        <v>90</v>
      </c>
      <c r="E40" s="107">
        <v>2</v>
      </c>
      <c r="F40" s="108"/>
      <c r="G40" s="108">
        <f t="shared" si="0"/>
        <v>0</v>
      </c>
    </row>
    <row r="41" spans="1:7" s="109" customFormat="1" ht="15" hidden="1" outlineLevel="1">
      <c r="A41" s="227" t="str">
        <f t="shared" si="1"/>
        <v>D.3.2.1.1.S.1.36</v>
      </c>
      <c r="B41" s="99" t="s">
        <v>1595</v>
      </c>
      <c r="C41" s="122" t="s">
        <v>1996</v>
      </c>
      <c r="D41" s="123" t="s">
        <v>90</v>
      </c>
      <c r="E41" s="107">
        <v>2</v>
      </c>
      <c r="F41" s="108"/>
      <c r="G41" s="108">
        <f t="shared" si="0"/>
        <v>0</v>
      </c>
    </row>
    <row r="42" spans="1:7" s="109" customFormat="1" ht="25.5" hidden="1" outlineLevel="1">
      <c r="A42" s="227" t="str">
        <f t="shared" si="1"/>
        <v>D.3.2.1.1.S.1.37</v>
      </c>
      <c r="B42" s="99" t="s">
        <v>1597</v>
      </c>
      <c r="C42" s="122" t="s">
        <v>1570</v>
      </c>
      <c r="D42" s="123" t="s">
        <v>90</v>
      </c>
      <c r="E42" s="107">
        <v>17</v>
      </c>
      <c r="F42" s="108"/>
      <c r="G42" s="108">
        <f t="shared" si="0"/>
        <v>0</v>
      </c>
    </row>
    <row r="43" spans="1:7" s="109" customFormat="1" ht="15" hidden="1" outlineLevel="1">
      <c r="A43" s="227" t="str">
        <f t="shared" si="1"/>
        <v>D.3.2.1.1.S.1.38</v>
      </c>
      <c r="B43" s="99" t="s">
        <v>1599</v>
      </c>
      <c r="C43" s="122" t="s">
        <v>1572</v>
      </c>
      <c r="D43" s="123" t="s">
        <v>90</v>
      </c>
      <c r="E43" s="107">
        <v>4</v>
      </c>
      <c r="F43" s="108"/>
      <c r="G43" s="108">
        <f t="shared" si="0"/>
        <v>0</v>
      </c>
    </row>
    <row r="44" spans="1:7" s="109" customFormat="1" ht="25.5" hidden="1" outlineLevel="1">
      <c r="A44" s="227" t="str">
        <f t="shared" si="1"/>
        <v>D.3.2.1.1.S.1.39</v>
      </c>
      <c r="B44" s="99" t="s">
        <v>1601</v>
      </c>
      <c r="C44" s="122" t="s">
        <v>1574</v>
      </c>
      <c r="D44" s="123" t="s">
        <v>90</v>
      </c>
      <c r="E44" s="107">
        <v>1</v>
      </c>
      <c r="F44" s="108"/>
      <c r="G44" s="108">
        <f t="shared" si="0"/>
        <v>0</v>
      </c>
    </row>
    <row r="45" spans="1:7" s="109" customFormat="1" ht="25.5" hidden="1" outlineLevel="1">
      <c r="A45" s="227" t="str">
        <f t="shared" si="1"/>
        <v>D.3.2.1.1.S.1.40</v>
      </c>
      <c r="B45" s="99" t="s">
        <v>1603</v>
      </c>
      <c r="C45" s="122" t="s">
        <v>2046</v>
      </c>
      <c r="D45" s="123" t="s">
        <v>90</v>
      </c>
      <c r="E45" s="107">
        <v>2</v>
      </c>
      <c r="F45" s="108"/>
      <c r="G45" s="108">
        <f t="shared" si="0"/>
        <v>0</v>
      </c>
    </row>
    <row r="46" spans="1:7" s="109" customFormat="1" ht="25.5" hidden="1" outlineLevel="1">
      <c r="A46" s="227" t="str">
        <f t="shared" si="1"/>
        <v>D.3.2.1.1.S.1.41</v>
      </c>
      <c r="B46" s="99" t="s">
        <v>1605</v>
      </c>
      <c r="C46" s="122" t="s">
        <v>1580</v>
      </c>
      <c r="D46" s="123" t="s">
        <v>90</v>
      </c>
      <c r="E46" s="107">
        <v>2</v>
      </c>
      <c r="F46" s="108"/>
      <c r="G46" s="108">
        <f t="shared" si="0"/>
        <v>0</v>
      </c>
    </row>
    <row r="47" spans="1:7" s="109" customFormat="1" ht="38.25" hidden="1" outlineLevel="1">
      <c r="A47" s="227" t="str">
        <f t="shared" si="1"/>
        <v>D.3.2.1.1.S.1.42</v>
      </c>
      <c r="B47" s="99" t="s">
        <v>1607</v>
      </c>
      <c r="C47" s="122" t="s">
        <v>1582</v>
      </c>
      <c r="D47" s="123" t="s">
        <v>90</v>
      </c>
      <c r="E47" s="107">
        <v>1</v>
      </c>
      <c r="F47" s="108"/>
      <c r="G47" s="108">
        <f t="shared" si="0"/>
        <v>0</v>
      </c>
    </row>
    <row r="48" spans="1:7" s="109" customFormat="1" ht="38.25" hidden="1" outlineLevel="1">
      <c r="A48" s="227" t="str">
        <f t="shared" si="1"/>
        <v>D.3.2.1.1.S.1.43</v>
      </c>
      <c r="B48" s="99" t="s">
        <v>1609</v>
      </c>
      <c r="C48" s="122" t="s">
        <v>2047</v>
      </c>
      <c r="D48" s="123" t="s">
        <v>90</v>
      </c>
      <c r="E48" s="107">
        <v>2</v>
      </c>
      <c r="F48" s="108"/>
      <c r="G48" s="108">
        <f t="shared" si="0"/>
        <v>0</v>
      </c>
    </row>
    <row r="49" spans="1:7" s="109" customFormat="1" ht="15" hidden="1" outlineLevel="1">
      <c r="A49" s="227" t="str">
        <f t="shared" si="1"/>
        <v>D.3.2.1.1.S.1.44</v>
      </c>
      <c r="B49" s="99" t="s">
        <v>1611</v>
      </c>
      <c r="C49" s="122" t="s">
        <v>2048</v>
      </c>
      <c r="D49" s="123" t="s">
        <v>90</v>
      </c>
      <c r="E49" s="107">
        <v>2</v>
      </c>
      <c r="F49" s="108"/>
      <c r="G49" s="108">
        <f t="shared" si="0"/>
        <v>0</v>
      </c>
    </row>
    <row r="50" spans="1:7" s="109" customFormat="1" ht="25.5" hidden="1" outlineLevel="1">
      <c r="A50" s="227" t="str">
        <f t="shared" si="1"/>
        <v>D.3.2.1.1.S.1.45</v>
      </c>
      <c r="B50" s="99" t="s">
        <v>1613</v>
      </c>
      <c r="C50" s="122" t="s">
        <v>1588</v>
      </c>
      <c r="D50" s="123" t="s">
        <v>90</v>
      </c>
      <c r="E50" s="107">
        <v>2</v>
      </c>
      <c r="F50" s="108"/>
      <c r="G50" s="108">
        <f t="shared" si="0"/>
        <v>0</v>
      </c>
    </row>
    <row r="51" spans="1:7" s="109" customFormat="1" ht="15" hidden="1" outlineLevel="1">
      <c r="A51" s="227" t="str">
        <f t="shared" si="1"/>
        <v>D.3.2.1.1.S.1.46</v>
      </c>
      <c r="B51" s="99" t="s">
        <v>1615</v>
      </c>
      <c r="C51" s="228" t="s">
        <v>1903</v>
      </c>
      <c r="D51" s="123" t="s">
        <v>90</v>
      </c>
      <c r="E51" s="107">
        <v>1</v>
      </c>
      <c r="F51" s="108"/>
      <c r="G51" s="108">
        <f t="shared" si="0"/>
        <v>0</v>
      </c>
    </row>
    <row r="52" spans="1:7" s="109" customFormat="1" ht="51" hidden="1" outlineLevel="1">
      <c r="A52" s="227" t="str">
        <f t="shared" si="1"/>
        <v>D.3.2.1.1.S.1.47</v>
      </c>
      <c r="B52" s="99" t="s">
        <v>1617</v>
      </c>
      <c r="C52" s="229" t="s">
        <v>1904</v>
      </c>
      <c r="D52" s="123" t="s">
        <v>90</v>
      </c>
      <c r="E52" s="107">
        <v>1</v>
      </c>
      <c r="F52" s="108"/>
      <c r="G52" s="108">
        <f t="shared" si="0"/>
        <v>0</v>
      </c>
    </row>
    <row r="53" spans="1:7" s="109" customFormat="1" ht="25.5" hidden="1" outlineLevel="1">
      <c r="A53" s="227" t="str">
        <f t="shared" si="1"/>
        <v>D.3.2.1.1.S.1.48</v>
      </c>
      <c r="B53" s="99" t="s">
        <v>1619</v>
      </c>
      <c r="C53" s="229" t="s">
        <v>1905</v>
      </c>
      <c r="D53" s="123" t="s">
        <v>90</v>
      </c>
      <c r="E53" s="107">
        <v>1</v>
      </c>
      <c r="F53" s="108"/>
      <c r="G53" s="108">
        <f t="shared" si="0"/>
        <v>0</v>
      </c>
    </row>
    <row r="54" spans="1:7" s="109" customFormat="1" ht="51" hidden="1" outlineLevel="1">
      <c r="A54" s="227" t="str">
        <f t="shared" si="1"/>
        <v>D.3.2.1.1.S.1.49</v>
      </c>
      <c r="B54" s="99" t="s">
        <v>1621</v>
      </c>
      <c r="C54" s="122" t="s">
        <v>2049</v>
      </c>
      <c r="D54" s="123" t="s">
        <v>90</v>
      </c>
      <c r="E54" s="107">
        <v>1</v>
      </c>
      <c r="F54" s="108"/>
      <c r="G54" s="108">
        <f t="shared" si="0"/>
        <v>0</v>
      </c>
    </row>
    <row r="55" spans="1:7" s="109" customFormat="1" ht="15" hidden="1" outlineLevel="1">
      <c r="A55" s="227" t="str">
        <f t="shared" si="1"/>
        <v>D.3.2.1.1.S.1.50</v>
      </c>
      <c r="B55" s="99" t="s">
        <v>1623</v>
      </c>
      <c r="C55" s="122" t="s">
        <v>1592</v>
      </c>
      <c r="D55" s="123" t="s">
        <v>90</v>
      </c>
      <c r="E55" s="107">
        <v>1</v>
      </c>
      <c r="F55" s="108"/>
      <c r="G55" s="108">
        <f t="shared" si="0"/>
        <v>0</v>
      </c>
    </row>
    <row r="56" spans="1:7" s="109" customFormat="1" ht="15" hidden="1" outlineLevel="1">
      <c r="A56" s="227" t="str">
        <f t="shared" si="1"/>
        <v>D.3.2.1.1.S.1.51</v>
      </c>
      <c r="B56" s="99" t="s">
        <v>1625</v>
      </c>
      <c r="C56" s="122" t="s">
        <v>1906</v>
      </c>
      <c r="D56" s="123" t="s">
        <v>90</v>
      </c>
      <c r="E56" s="107">
        <v>1</v>
      </c>
      <c r="F56" s="108"/>
      <c r="G56" s="108">
        <f t="shared" si="0"/>
        <v>0</v>
      </c>
    </row>
    <row r="57" spans="1:7" s="109" customFormat="1" ht="15" hidden="1" outlineLevel="1">
      <c r="A57" s="227" t="str">
        <f t="shared" si="1"/>
        <v>D.3.2.1.1.S.1.52</v>
      </c>
      <c r="B57" s="99" t="s">
        <v>1627</v>
      </c>
      <c r="C57" s="122" t="s">
        <v>1596</v>
      </c>
      <c r="D57" s="123" t="s">
        <v>90</v>
      </c>
      <c r="E57" s="107">
        <v>2</v>
      </c>
      <c r="F57" s="108"/>
      <c r="G57" s="108">
        <f t="shared" si="0"/>
        <v>0</v>
      </c>
    </row>
    <row r="58" spans="1:7" s="109" customFormat="1" ht="15" hidden="1" outlineLevel="1">
      <c r="A58" s="227" t="str">
        <f t="shared" si="1"/>
        <v>D.3.2.1.1.S.1.53</v>
      </c>
      <c r="B58" s="99" t="s">
        <v>1629</v>
      </c>
      <c r="C58" s="122" t="s">
        <v>1598</v>
      </c>
      <c r="D58" s="123" t="s">
        <v>90</v>
      </c>
      <c r="E58" s="107">
        <v>5</v>
      </c>
      <c r="F58" s="108"/>
      <c r="G58" s="108">
        <f t="shared" si="0"/>
        <v>0</v>
      </c>
    </row>
    <row r="59" spans="1:7" s="109" customFormat="1" ht="15" hidden="1" outlineLevel="1">
      <c r="A59" s="227" t="str">
        <f t="shared" si="1"/>
        <v>D.3.2.1.1.S.1.54</v>
      </c>
      <c r="B59" s="99" t="s">
        <v>1772</v>
      </c>
      <c r="C59" s="122" t="s">
        <v>1600</v>
      </c>
      <c r="D59" s="123" t="s">
        <v>90</v>
      </c>
      <c r="E59" s="107">
        <v>1</v>
      </c>
      <c r="F59" s="108"/>
      <c r="G59" s="108">
        <f t="shared" si="0"/>
        <v>0</v>
      </c>
    </row>
    <row r="60" spans="1:7" s="109" customFormat="1" ht="15" hidden="1" outlineLevel="1">
      <c r="A60" s="227" t="str">
        <f t="shared" si="1"/>
        <v>D.3.2.1.1.S.1.55</v>
      </c>
      <c r="B60" s="99" t="s">
        <v>1773</v>
      </c>
      <c r="C60" s="122" t="s">
        <v>1602</v>
      </c>
      <c r="D60" s="123" t="s">
        <v>90</v>
      </c>
      <c r="E60" s="107">
        <v>1</v>
      </c>
      <c r="F60" s="108"/>
      <c r="G60" s="108">
        <f t="shared" si="0"/>
        <v>0</v>
      </c>
    </row>
    <row r="61" spans="1:7" s="109" customFormat="1" ht="25.5" hidden="1" outlineLevel="1">
      <c r="A61" s="227" t="str">
        <f t="shared" si="1"/>
        <v>D.3.2.1.1.S.1.56</v>
      </c>
      <c r="B61" s="99" t="s">
        <v>1908</v>
      </c>
      <c r="C61" s="122" t="s">
        <v>1604</v>
      </c>
      <c r="D61" s="123" t="s">
        <v>90</v>
      </c>
      <c r="E61" s="107">
        <v>1</v>
      </c>
      <c r="F61" s="108"/>
      <c r="G61" s="108">
        <f t="shared" si="0"/>
        <v>0</v>
      </c>
    </row>
    <row r="62" spans="1:7" s="109" customFormat="1" ht="15" hidden="1" outlineLevel="1">
      <c r="A62" s="227" t="str">
        <f t="shared" si="1"/>
        <v>D.3.2.1.1.S.1.57</v>
      </c>
      <c r="B62" s="99" t="s">
        <v>1641</v>
      </c>
      <c r="C62" s="122" t="s">
        <v>1606</v>
      </c>
      <c r="D62" s="123" t="s">
        <v>90</v>
      </c>
      <c r="E62" s="107">
        <v>6</v>
      </c>
      <c r="F62" s="108"/>
      <c r="G62" s="108">
        <f t="shared" si="0"/>
        <v>0</v>
      </c>
    </row>
    <row r="63" spans="1:7" s="109" customFormat="1" ht="15" hidden="1" outlineLevel="1">
      <c r="A63" s="227" t="str">
        <f t="shared" si="1"/>
        <v>D.3.2.1.1.S.1.58</v>
      </c>
      <c r="B63" s="99" t="s">
        <v>1643</v>
      </c>
      <c r="C63" s="122" t="s">
        <v>1608</v>
      </c>
      <c r="D63" s="123" t="s">
        <v>90</v>
      </c>
      <c r="E63" s="107">
        <v>4</v>
      </c>
      <c r="F63" s="108"/>
      <c r="G63" s="108">
        <f t="shared" si="0"/>
        <v>0</v>
      </c>
    </row>
    <row r="64" spans="1:7" s="109" customFormat="1" ht="27.75" hidden="1" outlineLevel="1">
      <c r="A64" s="227" t="str">
        <f t="shared" si="1"/>
        <v>D.3.2.1.1.S.1.59</v>
      </c>
      <c r="B64" s="99" t="s">
        <v>1645</v>
      </c>
      <c r="C64" s="122" t="s">
        <v>2162</v>
      </c>
      <c r="D64" s="123" t="s">
        <v>1640</v>
      </c>
      <c r="E64" s="107">
        <v>1</v>
      </c>
      <c r="F64" s="108"/>
      <c r="G64" s="108">
        <f t="shared" si="0"/>
        <v>0</v>
      </c>
    </row>
    <row r="65" spans="1:7" s="109" customFormat="1" ht="25.5" hidden="1" outlineLevel="1">
      <c r="A65" s="227" t="str">
        <f t="shared" si="1"/>
        <v>D.3.2.1.1.S.1.60</v>
      </c>
      <c r="B65" s="99" t="s">
        <v>1909</v>
      </c>
      <c r="C65" s="122" t="s">
        <v>1610</v>
      </c>
      <c r="D65" s="123" t="s">
        <v>90</v>
      </c>
      <c r="E65" s="107">
        <v>2</v>
      </c>
      <c r="F65" s="108"/>
      <c r="G65" s="108">
        <f t="shared" si="0"/>
        <v>0</v>
      </c>
    </row>
    <row r="66" spans="1:7" s="109" customFormat="1" ht="15" hidden="1" outlineLevel="1">
      <c r="A66" s="227" t="str">
        <f t="shared" si="1"/>
        <v>D.3.2.1.1.S.1.61</v>
      </c>
      <c r="B66" s="99" t="s">
        <v>1910</v>
      </c>
      <c r="C66" s="122" t="s">
        <v>1769</v>
      </c>
      <c r="D66" s="123" t="s">
        <v>90</v>
      </c>
      <c r="E66" s="107">
        <v>1</v>
      </c>
      <c r="F66" s="108"/>
      <c r="G66" s="108">
        <f t="shared" si="0"/>
        <v>0</v>
      </c>
    </row>
    <row r="67" spans="1:7" s="109" customFormat="1" ht="25.5" hidden="1" outlineLevel="1">
      <c r="A67" s="227" t="str">
        <f t="shared" si="1"/>
        <v>D.3.2.1.1.S.1.62</v>
      </c>
      <c r="B67" s="99" t="s">
        <v>1912</v>
      </c>
      <c r="C67" s="122" t="s">
        <v>1614</v>
      </c>
      <c r="D67" s="123" t="s">
        <v>90</v>
      </c>
      <c r="E67" s="107">
        <v>1</v>
      </c>
      <c r="F67" s="108"/>
      <c r="G67" s="108">
        <f t="shared" si="0"/>
        <v>0</v>
      </c>
    </row>
    <row r="68" spans="1:7" s="109" customFormat="1" ht="25.5" hidden="1" outlineLevel="1">
      <c r="A68" s="227" t="str">
        <f t="shared" si="1"/>
        <v>D.3.2.1.1.S.1.63</v>
      </c>
      <c r="B68" s="99" t="s">
        <v>1913</v>
      </c>
      <c r="C68" s="122" t="s">
        <v>2050</v>
      </c>
      <c r="D68" s="123" t="s">
        <v>90</v>
      </c>
      <c r="E68" s="107">
        <v>1</v>
      </c>
      <c r="F68" s="108"/>
      <c r="G68" s="108">
        <f t="shared" si="0"/>
        <v>0</v>
      </c>
    </row>
    <row r="69" spans="1:7" s="109" customFormat="1" ht="15" hidden="1" outlineLevel="1">
      <c r="A69" s="227" t="str">
        <f t="shared" si="1"/>
        <v>D.3.2.1.1.S.1.64</v>
      </c>
      <c r="B69" s="99" t="s">
        <v>1923</v>
      </c>
      <c r="C69" s="122" t="s">
        <v>1622</v>
      </c>
      <c r="D69" s="123" t="s">
        <v>90</v>
      </c>
      <c r="E69" s="107">
        <v>1</v>
      </c>
      <c r="F69" s="108"/>
      <c r="G69" s="108">
        <f t="shared" si="0"/>
        <v>0</v>
      </c>
    </row>
    <row r="70" spans="1:7" s="109" customFormat="1" ht="51" hidden="1" outlineLevel="1">
      <c r="A70" s="227" t="str">
        <f t="shared" si="1"/>
        <v>D.3.2.1.1.S.1.65</v>
      </c>
      <c r="B70" s="99" t="s">
        <v>2051</v>
      </c>
      <c r="C70" s="228" t="s">
        <v>1630</v>
      </c>
      <c r="D70" s="123"/>
      <c r="E70" s="107"/>
      <c r="F70" s="108"/>
      <c r="G70" s="108"/>
    </row>
    <row r="71" spans="1:7" s="109" customFormat="1" ht="25.5" hidden="1" outlineLevel="1">
      <c r="A71" s="227" t="str">
        <f aca="true" t="shared" si="2" ref="A71:A129">""&amp;$B$4&amp;"."&amp;B71&amp;""</f>
        <v>D.3.2.1.1.S.1.65.1</v>
      </c>
      <c r="B71" s="99" t="s">
        <v>2052</v>
      </c>
      <c r="C71" s="230" t="s">
        <v>1632</v>
      </c>
      <c r="D71" s="123" t="s">
        <v>90</v>
      </c>
      <c r="E71" s="107">
        <v>1</v>
      </c>
      <c r="F71" s="108"/>
      <c r="G71" s="108">
        <f aca="true" t="shared" si="3" ref="G71:G129">E71*F71</f>
        <v>0</v>
      </c>
    </row>
    <row r="72" spans="1:7" s="109" customFormat="1" ht="15" hidden="1" outlineLevel="1">
      <c r="A72" s="227" t="str">
        <f t="shared" si="2"/>
        <v>D.3.2.1.1.S.1.65.2</v>
      </c>
      <c r="B72" s="99" t="s">
        <v>2053</v>
      </c>
      <c r="C72" s="230" t="s">
        <v>1634</v>
      </c>
      <c r="D72" s="123" t="s">
        <v>90</v>
      </c>
      <c r="E72" s="107">
        <v>1</v>
      </c>
      <c r="F72" s="108"/>
      <c r="G72" s="108">
        <f t="shared" si="3"/>
        <v>0</v>
      </c>
    </row>
    <row r="73" spans="1:7" s="109" customFormat="1" ht="15" hidden="1" outlineLevel="1">
      <c r="A73" s="227" t="str">
        <f t="shared" si="2"/>
        <v>D.3.2.1.1.S.1.65.3</v>
      </c>
      <c r="B73" s="99" t="s">
        <v>2054</v>
      </c>
      <c r="C73" s="230" t="s">
        <v>1917</v>
      </c>
      <c r="D73" s="123" t="s">
        <v>90</v>
      </c>
      <c r="E73" s="107">
        <v>3</v>
      </c>
      <c r="F73" s="108"/>
      <c r="G73" s="108">
        <f t="shared" si="3"/>
        <v>0</v>
      </c>
    </row>
    <row r="74" spans="1:7" s="109" customFormat="1" ht="15" hidden="1" outlineLevel="1">
      <c r="A74" s="227" t="str">
        <f t="shared" si="2"/>
        <v>D.3.2.1.1.S.1.65.4</v>
      </c>
      <c r="B74" s="99" t="s">
        <v>2055</v>
      </c>
      <c r="C74" s="230" t="s">
        <v>1638</v>
      </c>
      <c r="D74" s="123" t="s">
        <v>90</v>
      </c>
      <c r="E74" s="107">
        <v>2</v>
      </c>
      <c r="F74" s="108"/>
      <c r="G74" s="108">
        <f t="shared" si="3"/>
        <v>0</v>
      </c>
    </row>
    <row r="75" spans="1:7" s="109" customFormat="1" ht="191.25" hidden="1" outlineLevel="1">
      <c r="A75" s="227" t="str">
        <f t="shared" si="2"/>
        <v>D.3.2.1.1.S.1.65.5</v>
      </c>
      <c r="B75" s="99" t="s">
        <v>2056</v>
      </c>
      <c r="C75" s="666" t="s">
        <v>3596</v>
      </c>
      <c r="D75" s="123" t="s">
        <v>1640</v>
      </c>
      <c r="E75" s="107">
        <v>1</v>
      </c>
      <c r="F75" s="108"/>
      <c r="G75" s="108">
        <f t="shared" si="3"/>
        <v>0</v>
      </c>
    </row>
    <row r="76" spans="1:7" s="109" customFormat="1" ht="38.25" hidden="1" outlineLevel="1">
      <c r="A76" s="227" t="str">
        <f t="shared" si="2"/>
        <v>D.3.2.1.1.S.1.65.6</v>
      </c>
      <c r="B76" s="99" t="s">
        <v>2057</v>
      </c>
      <c r="C76" s="230" t="s">
        <v>1921</v>
      </c>
      <c r="D76" s="123" t="s">
        <v>90</v>
      </c>
      <c r="E76" s="107">
        <v>1</v>
      </c>
      <c r="F76" s="108"/>
      <c r="G76" s="108">
        <f t="shared" si="3"/>
        <v>0</v>
      </c>
    </row>
    <row r="77" spans="1:7" s="109" customFormat="1" ht="15" hidden="1" outlineLevel="1">
      <c r="A77" s="227" t="str">
        <f t="shared" si="2"/>
        <v>D.3.2.1.1.S.1.65.7</v>
      </c>
      <c r="B77" s="99" t="s">
        <v>2058</v>
      </c>
      <c r="C77" s="230" t="s">
        <v>1644</v>
      </c>
      <c r="D77" s="123" t="s">
        <v>1640</v>
      </c>
      <c r="E77" s="107">
        <v>1</v>
      </c>
      <c r="F77" s="108"/>
      <c r="G77" s="108">
        <f t="shared" si="3"/>
        <v>0</v>
      </c>
    </row>
    <row r="78" spans="1:7" s="109" customFormat="1" ht="38.25" hidden="1" outlineLevel="1">
      <c r="A78" s="227" t="str">
        <f t="shared" si="2"/>
        <v>D.3.2.1.1.S.1.66</v>
      </c>
      <c r="B78" s="99" t="s">
        <v>2059</v>
      </c>
      <c r="C78" s="228" t="s">
        <v>1646</v>
      </c>
      <c r="D78" s="123" t="s">
        <v>1640</v>
      </c>
      <c r="E78" s="107">
        <v>1</v>
      </c>
      <c r="F78" s="108"/>
      <c r="G78" s="108">
        <f t="shared" si="3"/>
        <v>0</v>
      </c>
    </row>
    <row r="79" spans="1:7" s="109" customFormat="1" ht="101.25" customHeight="1" hidden="1" outlineLevel="1">
      <c r="A79" s="227" t="str">
        <f t="shared" si="2"/>
        <v>D.3.2.1.1.S.2</v>
      </c>
      <c r="B79" s="99" t="s">
        <v>207</v>
      </c>
      <c r="C79" s="228" t="s">
        <v>2060</v>
      </c>
      <c r="D79" s="123" t="s">
        <v>1640</v>
      </c>
      <c r="E79" s="107">
        <v>1</v>
      </c>
      <c r="F79" s="108"/>
      <c r="G79" s="108">
        <f t="shared" si="3"/>
        <v>0</v>
      </c>
    </row>
    <row r="80" spans="1:7" s="109" customFormat="1" ht="25.5" hidden="1" outlineLevel="1">
      <c r="A80" s="227" t="str">
        <f t="shared" si="2"/>
        <v>D.3.2.1.1.S.3</v>
      </c>
      <c r="B80" s="99" t="s">
        <v>208</v>
      </c>
      <c r="C80" s="228" t="s">
        <v>1648</v>
      </c>
      <c r="D80" s="123" t="s">
        <v>1640</v>
      </c>
      <c r="E80" s="107">
        <v>1</v>
      </c>
      <c r="F80" s="108"/>
      <c r="G80" s="108">
        <f t="shared" si="3"/>
        <v>0</v>
      </c>
    </row>
    <row r="81" spans="1:7" s="109" customFormat="1" ht="89.25" hidden="1" outlineLevel="1">
      <c r="A81" s="227" t="str">
        <f t="shared" si="2"/>
        <v>D.3.2.1.1.S.4</v>
      </c>
      <c r="B81" s="99" t="s">
        <v>209</v>
      </c>
      <c r="C81" s="122" t="s">
        <v>2061</v>
      </c>
      <c r="D81" s="123" t="s">
        <v>1640</v>
      </c>
      <c r="E81" s="107">
        <v>1</v>
      </c>
      <c r="F81" s="108"/>
      <c r="G81" s="108">
        <f t="shared" si="3"/>
        <v>0</v>
      </c>
    </row>
    <row r="82" spans="1:7" s="109" customFormat="1" ht="25.5" hidden="1" outlineLevel="1">
      <c r="A82" s="227" t="str">
        <f t="shared" si="2"/>
        <v>D.3.2.1.1.S.5</v>
      </c>
      <c r="B82" s="99" t="s">
        <v>213</v>
      </c>
      <c r="C82" s="122" t="s">
        <v>1650</v>
      </c>
      <c r="D82" s="123" t="s">
        <v>90</v>
      </c>
      <c r="E82" s="107">
        <v>2</v>
      </c>
      <c r="F82" s="108"/>
      <c r="G82" s="108">
        <f t="shared" si="3"/>
        <v>0</v>
      </c>
    </row>
    <row r="83" spans="1:7" s="109" customFormat="1" ht="15" hidden="1" outlineLevel="1">
      <c r="A83" s="227" t="str">
        <f>""&amp;$B$4&amp;"."&amp;B83&amp;""</f>
        <v>D.3.2.1.1.S.6</v>
      </c>
      <c r="B83" s="99" t="s">
        <v>214</v>
      </c>
      <c r="C83" s="122" t="s">
        <v>1651</v>
      </c>
      <c r="D83" s="123" t="s">
        <v>1640</v>
      </c>
      <c r="E83" s="107">
        <v>1</v>
      </c>
      <c r="F83" s="108"/>
      <c r="G83" s="108">
        <f>E83*F83</f>
        <v>0</v>
      </c>
    </row>
    <row r="84" spans="1:7" s="109" customFormat="1" ht="51" hidden="1" outlineLevel="1">
      <c r="A84" s="227" t="str">
        <f t="shared" si="2"/>
        <v>D.3.2.1.1.S.7</v>
      </c>
      <c r="B84" s="99" t="s">
        <v>215</v>
      </c>
      <c r="C84" s="122" t="s">
        <v>2016</v>
      </c>
      <c r="D84" s="123" t="s">
        <v>1640</v>
      </c>
      <c r="E84" s="107">
        <v>1</v>
      </c>
      <c r="F84" s="108"/>
      <c r="G84" s="108">
        <f t="shared" si="3"/>
        <v>0</v>
      </c>
    </row>
    <row r="85" spans="1:7" s="109" customFormat="1" ht="25.5" hidden="1" outlineLevel="1">
      <c r="A85" s="227" t="str">
        <f t="shared" si="2"/>
        <v>D.3.2.1.1.S.8</v>
      </c>
      <c r="B85" s="99" t="s">
        <v>216</v>
      </c>
      <c r="C85" s="122" t="s">
        <v>2017</v>
      </c>
      <c r="D85" s="123" t="s">
        <v>1640</v>
      </c>
      <c r="E85" s="107">
        <v>1</v>
      </c>
      <c r="F85" s="108"/>
      <c r="G85" s="108">
        <f t="shared" si="3"/>
        <v>0</v>
      </c>
    </row>
    <row r="86" spans="1:7" s="109" customFormat="1" ht="25.5" hidden="1" outlineLevel="1">
      <c r="A86" s="227" t="str">
        <f t="shared" si="2"/>
        <v>D.3.2.1.1.S.9</v>
      </c>
      <c r="B86" s="99" t="s">
        <v>217</v>
      </c>
      <c r="C86" s="122" t="s">
        <v>2018</v>
      </c>
      <c r="D86" s="123" t="s">
        <v>1640</v>
      </c>
      <c r="E86" s="107">
        <v>2</v>
      </c>
      <c r="F86" s="108"/>
      <c r="G86" s="108">
        <f t="shared" si="3"/>
        <v>0</v>
      </c>
    </row>
    <row r="87" spans="1:7" s="109" customFormat="1" ht="38.25" hidden="1" outlineLevel="1">
      <c r="A87" s="227" t="str">
        <f t="shared" si="2"/>
        <v>D.3.2.1.1.S.10</v>
      </c>
      <c r="B87" s="99" t="s">
        <v>218</v>
      </c>
      <c r="C87" s="122" t="s">
        <v>1655</v>
      </c>
      <c r="D87" s="123"/>
      <c r="E87" s="107"/>
      <c r="F87" s="108"/>
      <c r="G87" s="108"/>
    </row>
    <row r="88" spans="1:7" s="109" customFormat="1" ht="15" hidden="1" outlineLevel="1">
      <c r="A88" s="227" t="str">
        <f t="shared" si="2"/>
        <v>D.3.2.1.1.S.10.1</v>
      </c>
      <c r="B88" s="99" t="s">
        <v>312</v>
      </c>
      <c r="C88" s="230" t="s">
        <v>2062</v>
      </c>
      <c r="D88" s="123" t="s">
        <v>1657</v>
      </c>
      <c r="E88" s="107">
        <v>15</v>
      </c>
      <c r="F88" s="108"/>
      <c r="G88" s="108">
        <f t="shared" si="3"/>
        <v>0</v>
      </c>
    </row>
    <row r="89" spans="1:7" s="109" customFormat="1" ht="15" hidden="1" outlineLevel="1">
      <c r="A89" s="227" t="str">
        <f t="shared" si="2"/>
        <v>D.3.2.1.1.S.10.2</v>
      </c>
      <c r="B89" s="99" t="s">
        <v>313</v>
      </c>
      <c r="C89" s="230" t="s">
        <v>1725</v>
      </c>
      <c r="D89" s="123" t="s">
        <v>1657</v>
      </c>
      <c r="E89" s="107">
        <v>55</v>
      </c>
      <c r="F89" s="108"/>
      <c r="G89" s="108">
        <f t="shared" si="3"/>
        <v>0</v>
      </c>
    </row>
    <row r="90" spans="1:7" s="109" customFormat="1" ht="15" hidden="1" outlineLevel="1">
      <c r="A90" s="227" t="str">
        <f>""&amp;$B$4&amp;"."&amp;B90&amp;""</f>
        <v>D.3.2.1.1.S.10.3</v>
      </c>
      <c r="B90" s="99" t="s">
        <v>314</v>
      </c>
      <c r="C90" s="230" t="s">
        <v>2063</v>
      </c>
      <c r="D90" s="123" t="s">
        <v>1657</v>
      </c>
      <c r="E90" s="107">
        <v>48</v>
      </c>
      <c r="F90" s="108"/>
      <c r="G90" s="108">
        <f>E90*F90</f>
        <v>0</v>
      </c>
    </row>
    <row r="91" spans="1:7" s="109" customFormat="1" ht="15" hidden="1" outlineLevel="1">
      <c r="A91" s="227" t="str">
        <f t="shared" si="2"/>
        <v>D.3.2.1.1.S.10.4</v>
      </c>
      <c r="B91" s="99" t="s">
        <v>609</v>
      </c>
      <c r="C91" s="230" t="s">
        <v>2064</v>
      </c>
      <c r="D91" s="123" t="s">
        <v>1657</v>
      </c>
      <c r="E91" s="107">
        <v>12</v>
      </c>
      <c r="F91" s="108"/>
      <c r="G91" s="108">
        <f t="shared" si="3"/>
        <v>0</v>
      </c>
    </row>
    <row r="92" spans="1:7" s="109" customFormat="1" ht="15" hidden="1" outlineLevel="1">
      <c r="A92" s="227" t="str">
        <f>""&amp;$B$4&amp;"."&amp;B92&amp;""</f>
        <v>D.3.2.1.1.S.10.5</v>
      </c>
      <c r="B92" s="99" t="s">
        <v>612</v>
      </c>
      <c r="C92" s="230" t="s">
        <v>2065</v>
      </c>
      <c r="D92" s="123" t="s">
        <v>1657</v>
      </c>
      <c r="E92" s="107">
        <v>16</v>
      </c>
      <c r="F92" s="108"/>
      <c r="G92" s="108">
        <f>E92*F92</f>
        <v>0</v>
      </c>
    </row>
    <row r="93" spans="1:7" s="109" customFormat="1" ht="15" hidden="1" outlineLevel="1">
      <c r="A93" s="227" t="str">
        <f aca="true" t="shared" si="4" ref="A93">""&amp;$B$4&amp;"."&amp;B93&amp;""</f>
        <v>D.3.2.1.1.S.10.6</v>
      </c>
      <c r="B93" s="99" t="s">
        <v>615</v>
      </c>
      <c r="C93" s="230" t="s">
        <v>2066</v>
      </c>
      <c r="D93" s="123" t="s">
        <v>1657</v>
      </c>
      <c r="E93" s="107">
        <v>16</v>
      </c>
      <c r="F93" s="108"/>
      <c r="G93" s="108">
        <f aca="true" t="shared" si="5" ref="G93">E93*F93</f>
        <v>0</v>
      </c>
    </row>
    <row r="94" spans="1:7" s="109" customFormat="1" ht="15" hidden="1" outlineLevel="1">
      <c r="A94" s="227" t="str">
        <f t="shared" si="2"/>
        <v>D.3.2.1.1.S.10.7</v>
      </c>
      <c r="B94" s="99" t="s">
        <v>618</v>
      </c>
      <c r="C94" s="230" t="s">
        <v>1941</v>
      </c>
      <c r="D94" s="123" t="s">
        <v>1657</v>
      </c>
      <c r="E94" s="107">
        <v>25</v>
      </c>
      <c r="F94" s="108"/>
      <c r="G94" s="108">
        <f t="shared" si="3"/>
        <v>0</v>
      </c>
    </row>
    <row r="95" spans="1:7" s="109" customFormat="1" ht="15" hidden="1" outlineLevel="1">
      <c r="A95" s="227" t="str">
        <f t="shared" si="2"/>
        <v>D.3.2.1.1.S.10.8</v>
      </c>
      <c r="B95" s="99" t="s">
        <v>2067</v>
      </c>
      <c r="C95" s="230" t="s">
        <v>1660</v>
      </c>
      <c r="D95" s="123" t="s">
        <v>1657</v>
      </c>
      <c r="E95" s="107">
        <v>25</v>
      </c>
      <c r="F95" s="108"/>
      <c r="G95" s="108">
        <f t="shared" si="3"/>
        <v>0</v>
      </c>
    </row>
    <row r="96" spans="1:7" s="109" customFormat="1" ht="15" hidden="1" outlineLevel="1">
      <c r="A96" s="227" t="str">
        <f t="shared" si="2"/>
        <v>D.3.2.1.1.S.10.9</v>
      </c>
      <c r="B96" s="99" t="s">
        <v>2068</v>
      </c>
      <c r="C96" s="230" t="s">
        <v>1661</v>
      </c>
      <c r="D96" s="123" t="s">
        <v>1657</v>
      </c>
      <c r="E96" s="107">
        <v>45</v>
      </c>
      <c r="F96" s="108"/>
      <c r="G96" s="108">
        <f t="shared" si="3"/>
        <v>0</v>
      </c>
    </row>
    <row r="97" spans="1:7" s="109" customFormat="1" ht="15" hidden="1" outlineLevel="1">
      <c r="A97" s="227" t="str">
        <f t="shared" si="2"/>
        <v>D.3.2.1.1.S.10.10</v>
      </c>
      <c r="B97" s="99" t="s">
        <v>2069</v>
      </c>
      <c r="C97" s="230" t="s">
        <v>2021</v>
      </c>
      <c r="D97" s="123" t="s">
        <v>1657</v>
      </c>
      <c r="E97" s="107">
        <v>27</v>
      </c>
      <c r="F97" s="108"/>
      <c r="G97" s="108">
        <f t="shared" si="3"/>
        <v>0</v>
      </c>
    </row>
    <row r="98" spans="1:7" s="109" customFormat="1" ht="15" hidden="1" outlineLevel="1">
      <c r="A98" s="227" t="str">
        <f t="shared" si="2"/>
        <v>D.3.2.1.1.S.10.11</v>
      </c>
      <c r="B98" s="99" t="s">
        <v>2070</v>
      </c>
      <c r="C98" s="230" t="s">
        <v>1935</v>
      </c>
      <c r="D98" s="123" t="s">
        <v>1657</v>
      </c>
      <c r="E98" s="107">
        <v>95</v>
      </c>
      <c r="F98" s="108"/>
      <c r="G98" s="108">
        <f t="shared" si="3"/>
        <v>0</v>
      </c>
    </row>
    <row r="99" spans="1:7" s="109" customFormat="1" ht="15" hidden="1" outlineLevel="1">
      <c r="A99" s="227" t="str">
        <f t="shared" si="2"/>
        <v>D.3.2.1.1.S.10.12</v>
      </c>
      <c r="B99" s="99" t="s">
        <v>2071</v>
      </c>
      <c r="C99" s="230" t="s">
        <v>1937</v>
      </c>
      <c r="D99" s="123" t="s">
        <v>1657</v>
      </c>
      <c r="E99" s="107">
        <v>75</v>
      </c>
      <c r="F99" s="108"/>
      <c r="G99" s="108">
        <f t="shared" si="3"/>
        <v>0</v>
      </c>
    </row>
    <row r="100" spans="1:7" s="109" customFormat="1" ht="15" hidden="1" outlineLevel="1">
      <c r="A100" s="227" t="str">
        <f t="shared" si="2"/>
        <v>D.3.2.1.1.S.10.13</v>
      </c>
      <c r="B100" s="99" t="s">
        <v>2072</v>
      </c>
      <c r="C100" s="230" t="s">
        <v>1933</v>
      </c>
      <c r="D100" s="123" t="s">
        <v>1657</v>
      </c>
      <c r="E100" s="107">
        <v>45</v>
      </c>
      <c r="F100" s="108"/>
      <c r="G100" s="108">
        <f t="shared" si="3"/>
        <v>0</v>
      </c>
    </row>
    <row r="101" spans="1:7" s="109" customFormat="1" ht="15" hidden="1" outlineLevel="1">
      <c r="A101" s="227" t="str">
        <f t="shared" si="2"/>
        <v>D.3.2.1.1.S.10.14</v>
      </c>
      <c r="B101" s="99" t="s">
        <v>2073</v>
      </c>
      <c r="C101" s="230" t="s">
        <v>1939</v>
      </c>
      <c r="D101" s="123" t="s">
        <v>1657</v>
      </c>
      <c r="E101" s="107">
        <v>26</v>
      </c>
      <c r="F101" s="108"/>
      <c r="G101" s="108">
        <f t="shared" si="3"/>
        <v>0</v>
      </c>
    </row>
    <row r="102" spans="1:7" s="109" customFormat="1" ht="15" hidden="1" outlineLevel="1">
      <c r="A102" s="227" t="str">
        <f t="shared" si="2"/>
        <v>D.3.2.1.1.S.10.15</v>
      </c>
      <c r="B102" s="99" t="s">
        <v>2074</v>
      </c>
      <c r="C102" s="230" t="s">
        <v>1662</v>
      </c>
      <c r="D102" s="123" t="s">
        <v>1657</v>
      </c>
      <c r="E102" s="107">
        <v>10</v>
      </c>
      <c r="F102" s="108"/>
      <c r="G102" s="108">
        <f t="shared" si="3"/>
        <v>0</v>
      </c>
    </row>
    <row r="103" spans="1:7" s="109" customFormat="1" ht="25.5" hidden="1" outlineLevel="1">
      <c r="A103" s="227" t="str">
        <f t="shared" si="2"/>
        <v>D.3.2.1.1.S.11</v>
      </c>
      <c r="B103" s="99" t="s">
        <v>219</v>
      </c>
      <c r="C103" s="122" t="s">
        <v>1663</v>
      </c>
      <c r="D103" s="123" t="s">
        <v>1657</v>
      </c>
      <c r="E103" s="107">
        <v>60</v>
      </c>
      <c r="F103" s="108"/>
      <c r="G103" s="108">
        <f t="shared" si="3"/>
        <v>0</v>
      </c>
    </row>
    <row r="104" spans="1:7" s="109" customFormat="1" ht="25.5" hidden="1" outlineLevel="1">
      <c r="A104" s="227" t="str">
        <f t="shared" si="2"/>
        <v>D.3.2.1.1.S.12</v>
      </c>
      <c r="B104" s="99" t="s">
        <v>220</v>
      </c>
      <c r="C104" s="122" t="s">
        <v>2075</v>
      </c>
      <c r="D104" s="123" t="s">
        <v>1657</v>
      </c>
      <c r="E104" s="107">
        <v>40</v>
      </c>
      <c r="F104" s="108"/>
      <c r="G104" s="108">
        <f t="shared" si="3"/>
        <v>0</v>
      </c>
    </row>
    <row r="105" spans="1:7" s="109" customFormat="1" ht="25.5" hidden="1" outlineLevel="1">
      <c r="A105" s="227" t="str">
        <f t="shared" si="2"/>
        <v>D.3.2.1.1.S.13</v>
      </c>
      <c r="B105" s="99" t="s">
        <v>221</v>
      </c>
      <c r="C105" s="122" t="s">
        <v>1664</v>
      </c>
      <c r="D105" s="123" t="s">
        <v>1657</v>
      </c>
      <c r="E105" s="107">
        <v>25</v>
      </c>
      <c r="F105" s="108"/>
      <c r="G105" s="108">
        <f t="shared" si="3"/>
        <v>0</v>
      </c>
    </row>
    <row r="106" spans="1:7" s="109" customFormat="1" ht="25.5" hidden="1" outlineLevel="1">
      <c r="A106" s="227" t="str">
        <f t="shared" si="2"/>
        <v>D.3.2.1.1.S.14</v>
      </c>
      <c r="B106" s="99" t="s">
        <v>222</v>
      </c>
      <c r="C106" s="122" t="s">
        <v>2022</v>
      </c>
      <c r="D106" s="123" t="s">
        <v>1657</v>
      </c>
      <c r="E106" s="107">
        <v>15</v>
      </c>
      <c r="F106" s="108"/>
      <c r="G106" s="108">
        <f t="shared" si="3"/>
        <v>0</v>
      </c>
    </row>
    <row r="107" spans="1:7" s="109" customFormat="1" ht="25.5" hidden="1" outlineLevel="1">
      <c r="A107" s="227" t="str">
        <f t="shared" si="2"/>
        <v>D.3.2.1.1.S.15</v>
      </c>
      <c r="B107" s="99" t="s">
        <v>223</v>
      </c>
      <c r="C107" s="122" t="s">
        <v>1665</v>
      </c>
      <c r="D107" s="123" t="s">
        <v>90</v>
      </c>
      <c r="E107" s="107">
        <v>2</v>
      </c>
      <c r="F107" s="108"/>
      <c r="G107" s="108">
        <f t="shared" si="3"/>
        <v>0</v>
      </c>
    </row>
    <row r="108" spans="1:7" s="109" customFormat="1" ht="76.5" hidden="1" outlineLevel="1">
      <c r="A108" s="227" t="str">
        <f t="shared" si="2"/>
        <v>D.3.2.1.1.S.16</v>
      </c>
      <c r="B108" s="99" t="s">
        <v>224</v>
      </c>
      <c r="C108" s="122" t="s">
        <v>1666</v>
      </c>
      <c r="D108" s="123" t="s">
        <v>1640</v>
      </c>
      <c r="E108" s="107">
        <v>6</v>
      </c>
      <c r="F108" s="108"/>
      <c r="G108" s="108">
        <f t="shared" si="3"/>
        <v>0</v>
      </c>
    </row>
    <row r="109" spans="1:7" s="109" customFormat="1" ht="38.25" hidden="1" outlineLevel="1">
      <c r="A109" s="227" t="str">
        <f t="shared" si="2"/>
        <v>D.3.2.1.1.S.17</v>
      </c>
      <c r="B109" s="99" t="s">
        <v>225</v>
      </c>
      <c r="C109" s="122" t="s">
        <v>2076</v>
      </c>
      <c r="D109" s="123" t="s">
        <v>1640</v>
      </c>
      <c r="E109" s="107">
        <v>1</v>
      </c>
      <c r="F109" s="108"/>
      <c r="G109" s="108">
        <f t="shared" si="3"/>
        <v>0</v>
      </c>
    </row>
    <row r="110" spans="1:7" s="109" customFormat="1" ht="25.5" hidden="1" outlineLevel="1">
      <c r="A110" s="227" t="str">
        <f t="shared" si="2"/>
        <v>D.3.2.1.1.S.18</v>
      </c>
      <c r="B110" s="99" t="s">
        <v>259</v>
      </c>
      <c r="C110" s="122" t="s">
        <v>1710</v>
      </c>
      <c r="D110" s="123" t="s">
        <v>90</v>
      </c>
      <c r="E110" s="107">
        <v>2</v>
      </c>
      <c r="F110" s="108"/>
      <c r="G110" s="108">
        <f t="shared" si="3"/>
        <v>0</v>
      </c>
    </row>
    <row r="111" spans="1:7" s="109" customFormat="1" ht="15" hidden="1" outlineLevel="1">
      <c r="A111" s="227" t="str">
        <f t="shared" si="2"/>
        <v>D.3.2.1.1.S.19</v>
      </c>
      <c r="B111" s="99" t="s">
        <v>332</v>
      </c>
      <c r="C111" s="122" t="s">
        <v>1668</v>
      </c>
      <c r="D111" s="123" t="s">
        <v>1640</v>
      </c>
      <c r="E111" s="107">
        <v>2</v>
      </c>
      <c r="F111" s="108"/>
      <c r="G111" s="108">
        <f t="shared" si="3"/>
        <v>0</v>
      </c>
    </row>
    <row r="112" spans="1:7" s="109" customFormat="1" ht="38.25" hidden="1" outlineLevel="1">
      <c r="A112" s="227" t="str">
        <f t="shared" si="2"/>
        <v>D.3.2.1.1.S.20</v>
      </c>
      <c r="B112" s="99" t="s">
        <v>333</v>
      </c>
      <c r="C112" s="122" t="s">
        <v>2077</v>
      </c>
      <c r="D112" s="123" t="s">
        <v>1640</v>
      </c>
      <c r="E112" s="107">
        <v>1</v>
      </c>
      <c r="F112" s="108"/>
      <c r="G112" s="108">
        <f t="shared" si="3"/>
        <v>0</v>
      </c>
    </row>
    <row r="113" spans="1:7" s="109" customFormat="1" ht="38.25" hidden="1" outlineLevel="1">
      <c r="A113" s="227" t="str">
        <f t="shared" si="2"/>
        <v>D.3.2.1.1.S.21</v>
      </c>
      <c r="B113" s="99" t="s">
        <v>335</v>
      </c>
      <c r="C113" s="122" t="s">
        <v>2078</v>
      </c>
      <c r="D113" s="123" t="s">
        <v>1640</v>
      </c>
      <c r="E113" s="107">
        <v>1</v>
      </c>
      <c r="F113" s="108"/>
      <c r="G113" s="108">
        <f t="shared" si="3"/>
        <v>0</v>
      </c>
    </row>
    <row r="114" spans="1:7" s="109" customFormat="1" ht="38.25" hidden="1" outlineLevel="1">
      <c r="A114" s="227" t="str">
        <f t="shared" si="2"/>
        <v>D.3.2.1.1.S.22</v>
      </c>
      <c r="B114" s="99" t="s">
        <v>371</v>
      </c>
      <c r="C114" s="122" t="s">
        <v>2023</v>
      </c>
      <c r="D114" s="123" t="s">
        <v>1640</v>
      </c>
      <c r="E114" s="107">
        <v>1</v>
      </c>
      <c r="F114" s="108"/>
      <c r="G114" s="108">
        <f t="shared" si="3"/>
        <v>0</v>
      </c>
    </row>
    <row r="115" spans="1:7" s="109" customFormat="1" ht="51" hidden="1" outlineLevel="1">
      <c r="A115" s="227" t="str">
        <f t="shared" si="2"/>
        <v>D.3.2.1.1.S.23</v>
      </c>
      <c r="B115" s="99" t="s">
        <v>372</v>
      </c>
      <c r="C115" s="122" t="s">
        <v>2079</v>
      </c>
      <c r="D115" s="123" t="s">
        <v>1640</v>
      </c>
      <c r="E115" s="107">
        <v>6</v>
      </c>
      <c r="F115" s="108"/>
      <c r="G115" s="108">
        <f t="shared" si="3"/>
        <v>0</v>
      </c>
    </row>
    <row r="116" spans="1:7" s="109" customFormat="1" ht="38.25" hidden="1" outlineLevel="1">
      <c r="A116" s="227" t="str">
        <f t="shared" si="2"/>
        <v>D.3.2.1.1.S.24</v>
      </c>
      <c r="B116" s="99" t="s">
        <v>1954</v>
      </c>
      <c r="C116" s="122" t="s">
        <v>2080</v>
      </c>
      <c r="D116" s="123" t="s">
        <v>1640</v>
      </c>
      <c r="E116" s="107">
        <v>1</v>
      </c>
      <c r="F116" s="108"/>
      <c r="G116" s="108">
        <f t="shared" si="3"/>
        <v>0</v>
      </c>
    </row>
    <row r="117" spans="1:7" s="109" customFormat="1" ht="25.5" hidden="1" outlineLevel="1">
      <c r="A117" s="227" t="str">
        <f t="shared" si="2"/>
        <v>D.3.2.1.1.S.25</v>
      </c>
      <c r="B117" s="99" t="s">
        <v>1956</v>
      </c>
      <c r="C117" s="122" t="s">
        <v>2081</v>
      </c>
      <c r="D117" s="123" t="s">
        <v>1640</v>
      </c>
      <c r="E117" s="107">
        <v>1</v>
      </c>
      <c r="F117" s="108"/>
      <c r="G117" s="108">
        <f t="shared" si="3"/>
        <v>0</v>
      </c>
    </row>
    <row r="118" spans="1:7" s="109" customFormat="1" ht="38.25" hidden="1" outlineLevel="1">
      <c r="A118" s="227" t="str">
        <f t="shared" si="2"/>
        <v>D.3.2.1.1.S.26</v>
      </c>
      <c r="B118" s="99" t="s">
        <v>2082</v>
      </c>
      <c r="C118" s="122" t="s">
        <v>1949</v>
      </c>
      <c r="D118" s="123" t="s">
        <v>1640</v>
      </c>
      <c r="E118" s="107">
        <v>3</v>
      </c>
      <c r="F118" s="108"/>
      <c r="G118" s="108">
        <f t="shared" si="3"/>
        <v>0</v>
      </c>
    </row>
    <row r="119" spans="1:7" s="109" customFormat="1" ht="15" hidden="1" outlineLevel="1">
      <c r="A119" s="227" t="str">
        <f t="shared" si="2"/>
        <v>D.3.2.1.1.S.27</v>
      </c>
      <c r="B119" s="99" t="s">
        <v>2083</v>
      </c>
      <c r="C119" s="122" t="s">
        <v>1950</v>
      </c>
      <c r="D119" s="123" t="s">
        <v>1640</v>
      </c>
      <c r="E119" s="107">
        <v>3</v>
      </c>
      <c r="F119" s="108"/>
      <c r="G119" s="108">
        <f t="shared" si="3"/>
        <v>0</v>
      </c>
    </row>
    <row r="120" spans="1:7" s="109" customFormat="1" ht="15" hidden="1" outlineLevel="1">
      <c r="A120" s="227" t="str">
        <f t="shared" si="2"/>
        <v>D.3.2.1.1.S.28</v>
      </c>
      <c r="B120" s="99" t="s">
        <v>2084</v>
      </c>
      <c r="C120" s="122" t="s">
        <v>2085</v>
      </c>
      <c r="D120" s="123" t="s">
        <v>1640</v>
      </c>
      <c r="E120" s="107">
        <v>2</v>
      </c>
      <c r="F120" s="108"/>
      <c r="G120" s="108">
        <f t="shared" si="3"/>
        <v>0</v>
      </c>
    </row>
    <row r="121" spans="1:7" s="109" customFormat="1" ht="25.5" hidden="1" outlineLevel="1">
      <c r="A121" s="227" t="str">
        <f t="shared" si="2"/>
        <v>D.3.2.1.1.S.29</v>
      </c>
      <c r="B121" s="99" t="s">
        <v>2086</v>
      </c>
      <c r="C121" s="122" t="s">
        <v>2087</v>
      </c>
      <c r="D121" s="123" t="s">
        <v>1640</v>
      </c>
      <c r="E121" s="107">
        <v>1</v>
      </c>
      <c r="F121" s="108"/>
      <c r="G121" s="108">
        <f t="shared" si="3"/>
        <v>0</v>
      </c>
    </row>
    <row r="122" spans="1:7" s="109" customFormat="1" ht="15" hidden="1" outlineLevel="1">
      <c r="A122" s="227" t="str">
        <f t="shared" si="2"/>
        <v>D.3.2.1.1.S.30</v>
      </c>
      <c r="B122" s="99" t="s">
        <v>2088</v>
      </c>
      <c r="C122" s="122" t="s">
        <v>1951</v>
      </c>
      <c r="D122" s="123" t="s">
        <v>1640</v>
      </c>
      <c r="E122" s="107">
        <v>4</v>
      </c>
      <c r="F122" s="108"/>
      <c r="G122" s="108">
        <f t="shared" si="3"/>
        <v>0</v>
      </c>
    </row>
    <row r="123" spans="1:7" s="109" customFormat="1" ht="15" hidden="1" outlineLevel="1">
      <c r="A123" s="227" t="str">
        <f t="shared" si="2"/>
        <v>D.3.2.1.1.S.31</v>
      </c>
      <c r="B123" s="99" t="s">
        <v>2089</v>
      </c>
      <c r="C123" s="122" t="s">
        <v>1952</v>
      </c>
      <c r="D123" s="123" t="s">
        <v>1640</v>
      </c>
      <c r="E123" s="107">
        <v>2</v>
      </c>
      <c r="F123" s="108"/>
      <c r="G123" s="108">
        <f t="shared" si="3"/>
        <v>0</v>
      </c>
    </row>
    <row r="124" spans="1:7" s="109" customFormat="1" ht="15" hidden="1" outlineLevel="1">
      <c r="A124" s="227" t="str">
        <f t="shared" si="2"/>
        <v>D.3.2.1.1.S.32</v>
      </c>
      <c r="B124" s="99" t="s">
        <v>2090</v>
      </c>
      <c r="C124" s="122" t="s">
        <v>1953</v>
      </c>
      <c r="D124" s="123" t="s">
        <v>1640</v>
      </c>
      <c r="E124" s="107">
        <v>2</v>
      </c>
      <c r="F124" s="108"/>
      <c r="G124" s="108">
        <f t="shared" si="3"/>
        <v>0</v>
      </c>
    </row>
    <row r="125" spans="1:7" s="109" customFormat="1" ht="25.5" hidden="1" outlineLevel="1">
      <c r="A125" s="227" t="str">
        <f t="shared" si="2"/>
        <v>D.3.2.1.1.S.33</v>
      </c>
      <c r="B125" s="99" t="s">
        <v>2091</v>
      </c>
      <c r="C125" s="122" t="s">
        <v>2092</v>
      </c>
      <c r="D125" s="123" t="s">
        <v>1640</v>
      </c>
      <c r="E125" s="107">
        <v>2</v>
      </c>
      <c r="F125" s="108"/>
      <c r="G125" s="108">
        <f t="shared" si="3"/>
        <v>0</v>
      </c>
    </row>
    <row r="126" spans="1:7" s="109" customFormat="1" ht="25.5" hidden="1" outlineLevel="1">
      <c r="A126" s="227" t="str">
        <f t="shared" si="2"/>
        <v>D.3.2.1.1.S.34</v>
      </c>
      <c r="B126" s="99" t="s">
        <v>2093</v>
      </c>
      <c r="C126" s="122" t="s">
        <v>2094</v>
      </c>
      <c r="D126" s="123" t="s">
        <v>1640</v>
      </c>
      <c r="E126" s="107">
        <v>1</v>
      </c>
      <c r="F126" s="108"/>
      <c r="G126" s="108">
        <f t="shared" si="3"/>
        <v>0</v>
      </c>
    </row>
    <row r="127" spans="1:7" s="109" customFormat="1" ht="38.25" hidden="1" outlineLevel="1">
      <c r="A127" s="227" t="str">
        <f t="shared" si="2"/>
        <v>D.3.2.1.1.S.35</v>
      </c>
      <c r="B127" s="99" t="s">
        <v>2095</v>
      </c>
      <c r="C127" s="122" t="s">
        <v>2096</v>
      </c>
      <c r="D127" s="123" t="s">
        <v>1640</v>
      </c>
      <c r="E127" s="107">
        <v>2</v>
      </c>
      <c r="F127" s="108"/>
      <c r="G127" s="108">
        <f t="shared" si="3"/>
        <v>0</v>
      </c>
    </row>
    <row r="128" spans="1:7" s="109" customFormat="1" ht="38.25" hidden="1" outlineLevel="1">
      <c r="A128" s="227" t="str">
        <f t="shared" si="2"/>
        <v>D.3.2.1.1.S.36</v>
      </c>
      <c r="B128" s="99" t="s">
        <v>2097</v>
      </c>
      <c r="C128" s="122" t="s">
        <v>2098</v>
      </c>
      <c r="D128" s="123" t="s">
        <v>1640</v>
      </c>
      <c r="E128" s="107">
        <v>1</v>
      </c>
      <c r="F128" s="108"/>
      <c r="G128" s="108">
        <f t="shared" si="3"/>
        <v>0</v>
      </c>
    </row>
    <row r="129" spans="1:7" s="109" customFormat="1" ht="38.25" hidden="1" outlineLevel="1">
      <c r="A129" s="227" t="str">
        <f t="shared" si="2"/>
        <v>D.3.2.1.1.S.37</v>
      </c>
      <c r="B129" s="99" t="s">
        <v>2099</v>
      </c>
      <c r="C129" s="122" t="s">
        <v>2100</v>
      </c>
      <c r="D129" s="123" t="s">
        <v>1640</v>
      </c>
      <c r="E129" s="107">
        <v>1</v>
      </c>
      <c r="F129" s="108"/>
      <c r="G129" s="108">
        <f t="shared" si="3"/>
        <v>0</v>
      </c>
    </row>
    <row r="130" spans="1:7" s="97" customFormat="1" ht="15" collapsed="1">
      <c r="A130" s="90" t="str">
        <f>B130</f>
        <v>D.3.2.1.2</v>
      </c>
      <c r="B130" s="91" t="s">
        <v>2198</v>
      </c>
      <c r="C130" s="92" t="s">
        <v>2102</v>
      </c>
      <c r="D130" s="93"/>
      <c r="E130" s="124"/>
      <c r="F130" s="125"/>
      <c r="G130" s="96"/>
    </row>
    <row r="131" spans="1:7" s="109" customFormat="1" ht="38.25" hidden="1" outlineLevel="1">
      <c r="A131" s="227" t="str">
        <f>""&amp;$B$130&amp;"."&amp;B131&amp;""</f>
        <v>D.3.2.1.2.S.1</v>
      </c>
      <c r="B131" s="99" t="s">
        <v>206</v>
      </c>
      <c r="C131" s="231" t="s">
        <v>2103</v>
      </c>
      <c r="D131" s="128" t="s">
        <v>1657</v>
      </c>
      <c r="E131" s="107">
        <v>25</v>
      </c>
      <c r="F131" s="108"/>
      <c r="G131" s="108">
        <f aca="true" t="shared" si="6" ref="G131:G142">E131*F131</f>
        <v>0</v>
      </c>
    </row>
    <row r="132" spans="1:7" s="109" customFormat="1" ht="25.5" hidden="1" outlineLevel="1">
      <c r="A132" s="227" t="str">
        <f aca="true" t="shared" si="7" ref="A132:A142">""&amp;$B$130&amp;"."&amp;B132&amp;""</f>
        <v>D.3.2.1.2.S.2</v>
      </c>
      <c r="B132" s="99" t="s">
        <v>207</v>
      </c>
      <c r="C132" s="231" t="s">
        <v>2104</v>
      </c>
      <c r="D132" s="128" t="s">
        <v>1657</v>
      </c>
      <c r="E132" s="107">
        <v>50</v>
      </c>
      <c r="F132" s="108"/>
      <c r="G132" s="108">
        <f t="shared" si="6"/>
        <v>0</v>
      </c>
    </row>
    <row r="133" spans="1:7" s="109" customFormat="1" ht="15" hidden="1" outlineLevel="1">
      <c r="A133" s="227" t="str">
        <f t="shared" si="7"/>
        <v>D.3.2.1.2.S.3</v>
      </c>
      <c r="B133" s="99" t="s">
        <v>208</v>
      </c>
      <c r="C133" s="231" t="s">
        <v>2105</v>
      </c>
      <c r="D133" s="128" t="s">
        <v>90</v>
      </c>
      <c r="E133" s="107">
        <v>2</v>
      </c>
      <c r="F133" s="108"/>
      <c r="G133" s="108">
        <f t="shared" si="6"/>
        <v>0</v>
      </c>
    </row>
    <row r="134" spans="1:7" s="109" customFormat="1" ht="38.25" hidden="1" outlineLevel="1">
      <c r="A134" s="227" t="str">
        <f t="shared" si="7"/>
        <v>D.3.2.1.2.S.4</v>
      </c>
      <c r="B134" s="99" t="s">
        <v>209</v>
      </c>
      <c r="C134" s="231" t="s">
        <v>2106</v>
      </c>
      <c r="D134" s="128" t="s">
        <v>90</v>
      </c>
      <c r="E134" s="107">
        <v>2</v>
      </c>
      <c r="F134" s="108"/>
      <c r="G134" s="108">
        <f t="shared" si="6"/>
        <v>0</v>
      </c>
    </row>
    <row r="135" spans="1:7" s="109" customFormat="1" ht="38.25" hidden="1" outlineLevel="1">
      <c r="A135" s="227" t="str">
        <f t="shared" si="7"/>
        <v>D.3.2.1.2.S.5</v>
      </c>
      <c r="B135" s="99" t="s">
        <v>213</v>
      </c>
      <c r="C135" s="231" t="s">
        <v>1672</v>
      </c>
      <c r="D135" s="128" t="s">
        <v>1657</v>
      </c>
      <c r="E135" s="107">
        <v>35</v>
      </c>
      <c r="F135" s="108"/>
      <c r="G135" s="108">
        <f t="shared" si="6"/>
        <v>0</v>
      </c>
    </row>
    <row r="136" spans="1:7" s="109" customFormat="1" ht="25.5" hidden="1" outlineLevel="1">
      <c r="A136" s="227" t="str">
        <f t="shared" si="7"/>
        <v>D.3.2.1.2.S.6</v>
      </c>
      <c r="B136" s="99" t="s">
        <v>214</v>
      </c>
      <c r="C136" s="231" t="s">
        <v>1673</v>
      </c>
      <c r="D136" s="128" t="s">
        <v>90</v>
      </c>
      <c r="E136" s="107">
        <v>20</v>
      </c>
      <c r="F136" s="108"/>
      <c r="G136" s="108">
        <f t="shared" si="6"/>
        <v>0</v>
      </c>
    </row>
    <row r="137" spans="1:7" s="109" customFormat="1" ht="25.5" hidden="1" outlineLevel="1">
      <c r="A137" s="227" t="str">
        <f t="shared" si="7"/>
        <v>D.3.2.1.2.S.7</v>
      </c>
      <c r="B137" s="99" t="s">
        <v>215</v>
      </c>
      <c r="C137" s="231" t="s">
        <v>1674</v>
      </c>
      <c r="D137" s="128"/>
      <c r="E137" s="107"/>
      <c r="F137" s="108"/>
      <c r="G137" s="108">
        <f t="shared" si="6"/>
        <v>0</v>
      </c>
    </row>
    <row r="138" spans="1:7" s="109" customFormat="1" ht="15" hidden="1" outlineLevel="1">
      <c r="A138" s="227" t="str">
        <f t="shared" si="7"/>
        <v>D.3.2.1.2.S.7.1</v>
      </c>
      <c r="B138" s="99" t="s">
        <v>364</v>
      </c>
      <c r="C138" s="232" t="s">
        <v>1675</v>
      </c>
      <c r="D138" s="128" t="s">
        <v>1657</v>
      </c>
      <c r="E138" s="107">
        <v>25</v>
      </c>
      <c r="F138" s="108"/>
      <c r="G138" s="108">
        <f t="shared" si="6"/>
        <v>0</v>
      </c>
    </row>
    <row r="139" spans="1:7" s="109" customFormat="1" ht="15" hidden="1" outlineLevel="1">
      <c r="A139" s="227" t="str">
        <f t="shared" si="7"/>
        <v>D.3.2.1.2.S.7.2</v>
      </c>
      <c r="B139" s="99" t="s">
        <v>365</v>
      </c>
      <c r="C139" s="232" t="s">
        <v>1676</v>
      </c>
      <c r="D139" s="128" t="s">
        <v>1657</v>
      </c>
      <c r="E139" s="107">
        <v>15</v>
      </c>
      <c r="F139" s="108"/>
      <c r="G139" s="108">
        <f t="shared" si="6"/>
        <v>0</v>
      </c>
    </row>
    <row r="140" spans="1:7" s="109" customFormat="1" ht="38.25" hidden="1" outlineLevel="1">
      <c r="A140" s="227" t="str">
        <f t="shared" si="7"/>
        <v>D.3.2.1.2.S.8</v>
      </c>
      <c r="B140" s="99" t="s">
        <v>216</v>
      </c>
      <c r="C140" s="231" t="s">
        <v>1677</v>
      </c>
      <c r="D140" s="128" t="s">
        <v>90</v>
      </c>
      <c r="E140" s="107">
        <v>25</v>
      </c>
      <c r="F140" s="108"/>
      <c r="G140" s="108">
        <f t="shared" si="6"/>
        <v>0</v>
      </c>
    </row>
    <row r="141" spans="1:7" s="109" customFormat="1" ht="38.25" hidden="1" outlineLevel="1">
      <c r="A141" s="227" t="str">
        <f t="shared" si="7"/>
        <v>D.3.2.1.2.S.9</v>
      </c>
      <c r="B141" s="99" t="s">
        <v>217</v>
      </c>
      <c r="C141" s="231" t="s">
        <v>2107</v>
      </c>
      <c r="D141" s="128" t="s">
        <v>90</v>
      </c>
      <c r="E141" s="107">
        <v>25</v>
      </c>
      <c r="F141" s="108"/>
      <c r="G141" s="108">
        <f t="shared" si="6"/>
        <v>0</v>
      </c>
    </row>
    <row r="142" spans="1:7" s="109" customFormat="1" ht="38.25" hidden="1" outlineLevel="1">
      <c r="A142" s="227" t="str">
        <f t="shared" si="7"/>
        <v>D.3.2.1.2.S.10</v>
      </c>
      <c r="B142" s="99" t="s">
        <v>218</v>
      </c>
      <c r="C142" s="231" t="s">
        <v>2108</v>
      </c>
      <c r="D142" s="128" t="s">
        <v>1640</v>
      </c>
      <c r="E142" s="107">
        <v>1</v>
      </c>
      <c r="F142" s="108"/>
      <c r="G142" s="108">
        <f t="shared" si="6"/>
        <v>0</v>
      </c>
    </row>
    <row r="143" spans="1:7" s="97" customFormat="1" ht="15" collapsed="1">
      <c r="A143" s="90" t="str">
        <f>B143</f>
        <v>D.3.2.1.3</v>
      </c>
      <c r="B143" s="91" t="s">
        <v>2199</v>
      </c>
      <c r="C143" s="92" t="s">
        <v>1680</v>
      </c>
      <c r="D143" s="93"/>
      <c r="E143" s="94"/>
      <c r="F143" s="95"/>
      <c r="G143" s="96"/>
    </row>
    <row r="144" spans="1:7" s="109" customFormat="1" ht="89.25" hidden="1" outlineLevel="1">
      <c r="A144" s="227" t="str">
        <f>""&amp;$B$143&amp;"."&amp;B144&amp;""</f>
        <v>D.3.2.1.3.S.1</v>
      </c>
      <c r="B144" s="99" t="s">
        <v>206</v>
      </c>
      <c r="C144" s="122" t="s">
        <v>2110</v>
      </c>
      <c r="D144" s="143" t="s">
        <v>1640</v>
      </c>
      <c r="E144" s="107">
        <v>1</v>
      </c>
      <c r="F144" s="108"/>
      <c r="G144" s="108">
        <f aca="true" t="shared" si="8" ref="G144:G156">E144*F144</f>
        <v>0</v>
      </c>
    </row>
    <row r="145" spans="1:7" s="109" customFormat="1" ht="25.5" hidden="1" outlineLevel="1">
      <c r="A145" s="227" t="str">
        <f aca="true" t="shared" si="9" ref="A145:A156">""&amp;$B$143&amp;"."&amp;B145&amp;""</f>
        <v>D.3.2.1.3.S.2</v>
      </c>
      <c r="B145" s="99" t="s">
        <v>207</v>
      </c>
      <c r="C145" s="122" t="s">
        <v>1682</v>
      </c>
      <c r="D145" s="143"/>
      <c r="E145" s="107"/>
      <c r="F145" s="108"/>
      <c r="G145" s="108"/>
    </row>
    <row r="146" spans="1:7" s="109" customFormat="1" ht="38.25" hidden="1" outlineLevel="1">
      <c r="A146" s="227" t="str">
        <f t="shared" si="9"/>
        <v>D.3.2.1.3.S.2.1</v>
      </c>
      <c r="B146" s="99" t="s">
        <v>228</v>
      </c>
      <c r="C146" s="207" t="s">
        <v>1683</v>
      </c>
      <c r="D146" s="143" t="s">
        <v>90</v>
      </c>
      <c r="E146" s="107">
        <v>1</v>
      </c>
      <c r="F146" s="108"/>
      <c r="G146" s="108">
        <f t="shared" si="8"/>
        <v>0</v>
      </c>
    </row>
    <row r="147" spans="1:7" s="109" customFormat="1" ht="25.5" hidden="1" outlineLevel="1">
      <c r="A147" s="227" t="str">
        <f t="shared" si="9"/>
        <v>D.3.2.1.3.S.2.2</v>
      </c>
      <c r="B147" s="99" t="s">
        <v>261</v>
      </c>
      <c r="C147" s="207" t="s">
        <v>1684</v>
      </c>
      <c r="D147" s="143" t="s">
        <v>90</v>
      </c>
      <c r="E147" s="107">
        <v>1</v>
      </c>
      <c r="F147" s="108"/>
      <c r="G147" s="108">
        <f t="shared" si="8"/>
        <v>0</v>
      </c>
    </row>
    <row r="148" spans="1:7" s="109" customFormat="1" ht="15" hidden="1" outlineLevel="1">
      <c r="A148" s="227" t="str">
        <f t="shared" si="9"/>
        <v>D.3.2.1.3.S.2.3</v>
      </c>
      <c r="B148" s="99" t="s">
        <v>367</v>
      </c>
      <c r="C148" s="207" t="s">
        <v>1685</v>
      </c>
      <c r="D148" s="143" t="s">
        <v>90</v>
      </c>
      <c r="E148" s="107">
        <v>1</v>
      </c>
      <c r="F148" s="108"/>
      <c r="G148" s="108">
        <f t="shared" si="8"/>
        <v>0</v>
      </c>
    </row>
    <row r="149" spans="1:7" s="109" customFormat="1" ht="15" hidden="1" outlineLevel="1">
      <c r="A149" s="227" t="str">
        <f t="shared" si="9"/>
        <v>D.3.2.1.3.S.2.4</v>
      </c>
      <c r="B149" s="99" t="s">
        <v>400</v>
      </c>
      <c r="C149" s="207" t="s">
        <v>1686</v>
      </c>
      <c r="D149" s="143" t="s">
        <v>90</v>
      </c>
      <c r="E149" s="107">
        <v>1</v>
      </c>
      <c r="F149" s="108"/>
      <c r="G149" s="108">
        <f t="shared" si="8"/>
        <v>0</v>
      </c>
    </row>
    <row r="150" spans="1:7" s="109" customFormat="1" ht="15" hidden="1" outlineLevel="1">
      <c r="A150" s="227" t="str">
        <f t="shared" si="9"/>
        <v>D.3.2.1.3.S.2.5</v>
      </c>
      <c r="B150" s="99" t="s">
        <v>1687</v>
      </c>
      <c r="C150" s="207" t="s">
        <v>1688</v>
      </c>
      <c r="D150" s="143" t="s">
        <v>90</v>
      </c>
      <c r="E150" s="107">
        <v>1</v>
      </c>
      <c r="F150" s="108"/>
      <c r="G150" s="108">
        <f t="shared" si="8"/>
        <v>0</v>
      </c>
    </row>
    <row r="151" spans="1:7" s="109" customFormat="1" ht="76.5" hidden="1" outlineLevel="1">
      <c r="A151" s="227"/>
      <c r="B151" s="99" t="s">
        <v>1689</v>
      </c>
      <c r="C151" s="207" t="s">
        <v>2111</v>
      </c>
      <c r="D151" s="143" t="s">
        <v>1640</v>
      </c>
      <c r="E151" s="107">
        <v>1</v>
      </c>
      <c r="F151" s="108"/>
      <c r="G151" s="108"/>
    </row>
    <row r="152" spans="1:7" s="109" customFormat="1" ht="25.5" hidden="1" outlineLevel="1">
      <c r="A152" s="227" t="str">
        <f t="shared" si="9"/>
        <v>D.3.2.1.3.S.2.7</v>
      </c>
      <c r="B152" s="99" t="s">
        <v>1691</v>
      </c>
      <c r="C152" s="207" t="s">
        <v>1690</v>
      </c>
      <c r="D152" s="143" t="s">
        <v>90</v>
      </c>
      <c r="E152" s="107">
        <v>1</v>
      </c>
      <c r="F152" s="108"/>
      <c r="G152" s="108">
        <f t="shared" si="8"/>
        <v>0</v>
      </c>
    </row>
    <row r="153" spans="1:7" s="109" customFormat="1" ht="15" hidden="1" outlineLevel="1">
      <c r="A153" s="227" t="str">
        <f t="shared" si="9"/>
        <v>D.3.2.1.3.S.2.8</v>
      </c>
      <c r="B153" s="99" t="s">
        <v>1779</v>
      </c>
      <c r="C153" s="207" t="s">
        <v>1692</v>
      </c>
      <c r="D153" s="143" t="s">
        <v>90</v>
      </c>
      <c r="E153" s="107">
        <v>1</v>
      </c>
      <c r="F153" s="108"/>
      <c r="G153" s="108">
        <f t="shared" si="8"/>
        <v>0</v>
      </c>
    </row>
    <row r="154" spans="1:7" s="109" customFormat="1" ht="15" hidden="1" outlineLevel="1">
      <c r="A154" s="227" t="str">
        <f t="shared" si="9"/>
        <v>D.3.2.1.3.S.3</v>
      </c>
      <c r="B154" s="99" t="s">
        <v>208</v>
      </c>
      <c r="C154" s="122" t="s">
        <v>1693</v>
      </c>
      <c r="D154" s="143" t="s">
        <v>90</v>
      </c>
      <c r="E154" s="107">
        <v>1</v>
      </c>
      <c r="F154" s="108"/>
      <c r="G154" s="108">
        <f t="shared" si="8"/>
        <v>0</v>
      </c>
    </row>
    <row r="155" spans="1:7" s="109" customFormat="1" ht="15" hidden="1" outlineLevel="1">
      <c r="A155" s="227" t="str">
        <f t="shared" si="9"/>
        <v>D.3.2.1.3.S.4</v>
      </c>
      <c r="B155" s="99" t="s">
        <v>209</v>
      </c>
      <c r="C155" s="122" t="s">
        <v>1694</v>
      </c>
      <c r="D155" s="143" t="s">
        <v>90</v>
      </c>
      <c r="E155" s="107">
        <v>1</v>
      </c>
      <c r="F155" s="108"/>
      <c r="G155" s="108">
        <f t="shared" si="8"/>
        <v>0</v>
      </c>
    </row>
    <row r="156" spans="1:7" s="109" customFormat="1" ht="63.75" hidden="1" outlineLevel="1">
      <c r="A156" s="227" t="str">
        <f t="shared" si="9"/>
        <v>D.3.2.1.3.S.5</v>
      </c>
      <c r="B156" s="99" t="s">
        <v>213</v>
      </c>
      <c r="C156" s="122" t="s">
        <v>1695</v>
      </c>
      <c r="D156" s="143" t="s">
        <v>1640</v>
      </c>
      <c r="E156" s="107">
        <v>1</v>
      </c>
      <c r="F156" s="108"/>
      <c r="G156" s="108">
        <f t="shared" si="8"/>
        <v>0</v>
      </c>
    </row>
    <row r="157" spans="1:7" s="214" customFormat="1" ht="15" collapsed="1">
      <c r="A157" s="352"/>
      <c r="B157" s="209"/>
      <c r="C157" s="210"/>
      <c r="D157" s="211"/>
      <c r="E157" s="212"/>
      <c r="F157" s="213"/>
      <c r="G157" s="213"/>
    </row>
    <row r="158" spans="1:7" s="109" customFormat="1" ht="15">
      <c r="A158" s="319"/>
      <c r="B158" s="215"/>
      <c r="C158" s="216"/>
      <c r="D158" s="217"/>
      <c r="E158" s="107"/>
      <c r="F158" s="218"/>
      <c r="G158"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5"/>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D.4.1</v>
      </c>
      <c r="B2" s="358" t="s">
        <v>514</v>
      </c>
      <c r="C2" s="365" t="s">
        <v>2763</v>
      </c>
      <c r="D2" s="359"/>
      <c r="E2" s="360"/>
      <c r="F2" s="361"/>
      <c r="G2" s="362">
        <f>SUM(G3:G55)</f>
        <v>0</v>
      </c>
    </row>
    <row r="3" spans="1:7" s="89" customFormat="1" ht="15" collapsed="1">
      <c r="A3" s="82" t="str">
        <f aca="true" t="shared" si="0" ref="A3:A4">B3</f>
        <v>D.4.1.1</v>
      </c>
      <c r="B3" s="83" t="s">
        <v>2722</v>
      </c>
      <c r="C3" s="84" t="s">
        <v>2191</v>
      </c>
      <c r="D3" s="85"/>
      <c r="E3" s="86"/>
      <c r="F3" s="87"/>
      <c r="G3" s="88"/>
    </row>
    <row r="4" spans="1:7" s="97" customFormat="1" ht="15">
      <c r="A4" s="90" t="str">
        <f t="shared" si="0"/>
        <v>D.4.1.1.1</v>
      </c>
      <c r="B4" s="91" t="s">
        <v>2723</v>
      </c>
      <c r="C4" s="92" t="s">
        <v>17</v>
      </c>
      <c r="D4" s="93"/>
      <c r="E4" s="94"/>
      <c r="F4" s="95"/>
      <c r="G4" s="96"/>
    </row>
    <row r="5" spans="1:7" s="109" customFormat="1" ht="165.75" hidden="1" outlineLevel="1">
      <c r="A5" s="98" t="str">
        <f>""&amp;$B$4&amp;"."&amp;B5&amp;""</f>
        <v>D.4.1.1.1.S.1</v>
      </c>
      <c r="B5" s="99" t="s">
        <v>206</v>
      </c>
      <c r="C5" s="637" t="s">
        <v>3478</v>
      </c>
      <c r="D5" s="117"/>
      <c r="E5" s="107"/>
      <c r="F5" s="108"/>
      <c r="G5" s="108"/>
    </row>
    <row r="6" spans="1:7" s="109" customFormat="1" ht="76.5" hidden="1" outlineLevel="1">
      <c r="A6" s="98" t="str">
        <f>""&amp;$B$4&amp;"."&amp;B6&amp;""</f>
        <v>D.4.1.1.1.S.2</v>
      </c>
      <c r="B6" s="99" t="s">
        <v>207</v>
      </c>
      <c r="C6" s="105" t="s">
        <v>3024</v>
      </c>
      <c r="D6" s="117" t="s">
        <v>25</v>
      </c>
      <c r="E6" s="107">
        <v>11</v>
      </c>
      <c r="F6" s="108"/>
      <c r="G6" s="108">
        <f aca="true" t="shared" si="1" ref="G6:G18">E6*F6</f>
        <v>0</v>
      </c>
    </row>
    <row r="7" spans="1:7" s="109" customFormat="1" ht="63.75" hidden="1" outlineLevel="1">
      <c r="A7" s="98" t="str">
        <f>""&amp;$B$4&amp;"."&amp;B7&amp;""</f>
        <v>D.4.1.1.1.S.3</v>
      </c>
      <c r="B7" s="99" t="s">
        <v>208</v>
      </c>
      <c r="C7" s="111" t="s">
        <v>443</v>
      </c>
      <c r="D7" s="106" t="s">
        <v>91</v>
      </c>
      <c r="E7" s="107">
        <v>1</v>
      </c>
      <c r="F7" s="108"/>
      <c r="G7" s="108">
        <f t="shared" si="1"/>
        <v>0</v>
      </c>
    </row>
    <row r="8" spans="1:7" s="109" customFormat="1" ht="63.75" hidden="1" outlineLevel="1">
      <c r="A8" s="98" t="str">
        <f aca="true" t="shared" si="2" ref="A8:A18">""&amp;$B$4&amp;"."&amp;B8&amp;""</f>
        <v>D.4.1.1.1.S.4</v>
      </c>
      <c r="B8" s="99" t="s">
        <v>209</v>
      </c>
      <c r="C8" s="112" t="s">
        <v>3162</v>
      </c>
      <c r="D8" s="113"/>
      <c r="E8" s="107"/>
      <c r="F8" s="108"/>
      <c r="G8" s="108"/>
    </row>
    <row r="9" spans="1:7" s="109" customFormat="1" ht="15" hidden="1" outlineLevel="1">
      <c r="A9" s="98" t="str">
        <f t="shared" si="2"/>
        <v>D.4.1.1.1.S.4.1</v>
      </c>
      <c r="B9" s="99" t="s">
        <v>240</v>
      </c>
      <c r="C9" s="133" t="s">
        <v>2724</v>
      </c>
      <c r="D9" s="114" t="s">
        <v>90</v>
      </c>
      <c r="E9" s="107">
        <v>1</v>
      </c>
      <c r="F9" s="108"/>
      <c r="G9" s="108">
        <f aca="true" t="shared" si="3" ref="G9:G12">E9*F9</f>
        <v>0</v>
      </c>
    </row>
    <row r="10" spans="1:7" s="109" customFormat="1" ht="15" hidden="1" outlineLevel="1">
      <c r="A10" s="98" t="str">
        <f t="shared" si="2"/>
        <v>D.4.1.1.1.S.4.2</v>
      </c>
      <c r="B10" s="99" t="s">
        <v>260</v>
      </c>
      <c r="C10" s="133" t="s">
        <v>2544</v>
      </c>
      <c r="D10" s="114" t="s">
        <v>90</v>
      </c>
      <c r="E10" s="107">
        <v>1</v>
      </c>
      <c r="F10" s="108"/>
      <c r="G10" s="108">
        <f t="shared" si="3"/>
        <v>0</v>
      </c>
    </row>
    <row r="11" spans="1:7" s="109" customFormat="1" ht="15" hidden="1" outlineLevel="1">
      <c r="A11" s="98" t="str">
        <f t="shared" si="2"/>
        <v>D.4.1.1.1.S.4.3</v>
      </c>
      <c r="B11" s="99" t="s">
        <v>382</v>
      </c>
      <c r="C11" s="133" t="s">
        <v>290</v>
      </c>
      <c r="D11" s="114" t="s">
        <v>90</v>
      </c>
      <c r="E11" s="107">
        <v>2</v>
      </c>
      <c r="F11" s="108"/>
      <c r="G11" s="108">
        <f t="shared" si="3"/>
        <v>0</v>
      </c>
    </row>
    <row r="12" spans="1:7" s="109" customFormat="1" ht="15" hidden="1" outlineLevel="1">
      <c r="A12" s="98" t="str">
        <f t="shared" si="2"/>
        <v>D.4.1.1.1.S.4.4</v>
      </c>
      <c r="B12" s="99" t="s">
        <v>392</v>
      </c>
      <c r="C12" s="133" t="s">
        <v>2725</v>
      </c>
      <c r="D12" s="114" t="s">
        <v>90</v>
      </c>
      <c r="E12" s="107">
        <v>1</v>
      </c>
      <c r="F12" s="108"/>
      <c r="G12" s="108">
        <f t="shared" si="3"/>
        <v>0</v>
      </c>
    </row>
    <row r="13" spans="1:7" s="109" customFormat="1" ht="102" hidden="1" outlineLevel="1">
      <c r="A13" s="98" t="str">
        <f t="shared" si="2"/>
        <v>D.4.1.1.1.S.5</v>
      </c>
      <c r="B13" s="99" t="s">
        <v>213</v>
      </c>
      <c r="C13" s="110" t="s">
        <v>3525</v>
      </c>
      <c r="D13" s="106" t="s">
        <v>22</v>
      </c>
      <c r="E13" s="107">
        <v>22</v>
      </c>
      <c r="F13" s="108"/>
      <c r="G13" s="108">
        <f t="shared" si="1"/>
        <v>0</v>
      </c>
    </row>
    <row r="14" spans="1:7" s="109" customFormat="1" ht="102" hidden="1" outlineLevel="1">
      <c r="A14" s="98" t="str">
        <f t="shared" si="2"/>
        <v>D.4.1.1.1.S.6</v>
      </c>
      <c r="B14" s="99" t="s">
        <v>214</v>
      </c>
      <c r="C14" s="111" t="s">
        <v>3524</v>
      </c>
      <c r="D14" s="106" t="s">
        <v>91</v>
      </c>
      <c r="E14" s="107">
        <v>1</v>
      </c>
      <c r="F14" s="108"/>
      <c r="G14" s="108">
        <f t="shared" si="1"/>
        <v>0</v>
      </c>
    </row>
    <row r="15" spans="1:7" s="109" customFormat="1" ht="63.75" hidden="1" outlineLevel="1">
      <c r="A15" s="98" t="str">
        <f t="shared" si="2"/>
        <v>D.4.1.1.1.S.7</v>
      </c>
      <c r="B15" s="99" t="s">
        <v>215</v>
      </c>
      <c r="C15" s="115" t="s">
        <v>2726</v>
      </c>
      <c r="D15" s="128" t="s">
        <v>24</v>
      </c>
      <c r="E15" s="107">
        <v>16</v>
      </c>
      <c r="F15" s="108"/>
      <c r="G15" s="108">
        <f t="shared" si="1"/>
        <v>0</v>
      </c>
    </row>
    <row r="16" spans="1:7" s="109" customFormat="1" ht="89.25" hidden="1" outlineLevel="1">
      <c r="A16" s="98" t="str">
        <f t="shared" si="2"/>
        <v>D.4.1.1.1.S.8</v>
      </c>
      <c r="B16" s="99" t="s">
        <v>216</v>
      </c>
      <c r="C16" s="112" t="s">
        <v>2653</v>
      </c>
      <c r="D16" s="113"/>
      <c r="E16" s="107"/>
      <c r="F16" s="108"/>
      <c r="G16" s="108"/>
    </row>
    <row r="17" spans="1:7" s="109" customFormat="1" ht="15" hidden="1" outlineLevel="1">
      <c r="A17" s="98" t="str">
        <f t="shared" si="2"/>
        <v>D.4.1.1.1.S.8.1</v>
      </c>
      <c r="B17" s="99" t="s">
        <v>250</v>
      </c>
      <c r="C17" s="133" t="s">
        <v>3164</v>
      </c>
      <c r="D17" s="114" t="s">
        <v>90</v>
      </c>
      <c r="E17" s="107">
        <v>2</v>
      </c>
      <c r="F17" s="108"/>
      <c r="G17" s="108">
        <f aca="true" t="shared" si="4" ref="G17">E17*F17</f>
        <v>0</v>
      </c>
    </row>
    <row r="18" spans="1:7" s="109" customFormat="1" ht="38.25" hidden="1" outlineLevel="1">
      <c r="A18" s="98" t="str">
        <f t="shared" si="2"/>
        <v>D.4.1.1.1.S.9</v>
      </c>
      <c r="B18" s="99" t="s">
        <v>217</v>
      </c>
      <c r="C18" s="105" t="s">
        <v>2567</v>
      </c>
      <c r="D18" s="114" t="s">
        <v>2568</v>
      </c>
      <c r="E18" s="107">
        <v>50</v>
      </c>
      <c r="F18" s="108"/>
      <c r="G18" s="108">
        <f t="shared" si="1"/>
        <v>0</v>
      </c>
    </row>
    <row r="19" spans="1:7" s="97" customFormat="1" ht="15" collapsed="1">
      <c r="A19" s="90" t="str">
        <f aca="true" t="shared" si="5" ref="A19">B19</f>
        <v>D.4.1.1.2</v>
      </c>
      <c r="B19" s="91" t="s">
        <v>2727</v>
      </c>
      <c r="C19" s="92" t="s">
        <v>19</v>
      </c>
      <c r="D19" s="93"/>
      <c r="E19" s="94"/>
      <c r="F19" s="95"/>
      <c r="G19" s="96"/>
    </row>
    <row r="20" spans="1:7" s="109" customFormat="1" ht="114.75" hidden="1" outlineLevel="1">
      <c r="A20" s="98" t="str">
        <f aca="true" t="shared" si="6" ref="A20:A21">""&amp;$B$19&amp;"."&amp;B20&amp;""</f>
        <v>D.4.1.1.2.S.1</v>
      </c>
      <c r="B20" s="126" t="s">
        <v>206</v>
      </c>
      <c r="C20" s="127" t="s">
        <v>2574</v>
      </c>
      <c r="D20" s="135"/>
      <c r="E20" s="107"/>
      <c r="F20" s="108"/>
      <c r="G20" s="108"/>
    </row>
    <row r="21" spans="1:7" s="109" customFormat="1" ht="15" hidden="1" outlineLevel="1">
      <c r="A21" s="98" t="str">
        <f t="shared" si="6"/>
        <v>D.4.1.1.2.S.1.1</v>
      </c>
      <c r="B21" s="126" t="s">
        <v>226</v>
      </c>
      <c r="C21" s="127" t="s">
        <v>2728</v>
      </c>
      <c r="D21" s="119" t="s">
        <v>90</v>
      </c>
      <c r="E21" s="107">
        <v>1</v>
      </c>
      <c r="F21" s="108"/>
      <c r="G21" s="108">
        <f aca="true" t="shared" si="7" ref="G21">E21*F21</f>
        <v>0</v>
      </c>
    </row>
    <row r="22" spans="1:7" s="97" customFormat="1" ht="15" collapsed="1">
      <c r="A22" s="90" t="str">
        <f aca="true" t="shared" si="8" ref="A22">B22</f>
        <v>D.4.1.1.3</v>
      </c>
      <c r="B22" s="91" t="s">
        <v>2729</v>
      </c>
      <c r="C22" s="92" t="s">
        <v>2577</v>
      </c>
      <c r="D22" s="93"/>
      <c r="E22" s="124"/>
      <c r="F22" s="125"/>
      <c r="G22" s="96"/>
    </row>
    <row r="23" spans="1:7" s="109" customFormat="1" ht="76.5" hidden="1" outlineLevel="1">
      <c r="A23" s="98" t="str">
        <f>""&amp;$B$22&amp;"."&amp;B23&amp;""</f>
        <v>D.4.1.1.3.S.1</v>
      </c>
      <c r="B23" s="126" t="s">
        <v>206</v>
      </c>
      <c r="C23" s="127" t="s">
        <v>3167</v>
      </c>
      <c r="D23" s="113" t="s">
        <v>25</v>
      </c>
      <c r="E23" s="107">
        <v>16</v>
      </c>
      <c r="F23" s="108"/>
      <c r="G23" s="108">
        <f aca="true" t="shared" si="9" ref="G23">E23*F23</f>
        <v>0</v>
      </c>
    </row>
    <row r="24" spans="1:7" s="109" customFormat="1" ht="76.5" hidden="1" outlineLevel="1">
      <c r="A24" s="98" t="str">
        <f>""&amp;$B$22&amp;"."&amp;B24&amp;""</f>
        <v>D.4.1.1.3.S.2</v>
      </c>
      <c r="B24" s="126" t="s">
        <v>207</v>
      </c>
      <c r="C24" s="112" t="s">
        <v>3170</v>
      </c>
      <c r="D24" s="128"/>
      <c r="E24" s="107"/>
      <c r="F24" s="108"/>
      <c r="G24" s="108"/>
    </row>
    <row r="25" spans="1:7" s="109" customFormat="1" ht="15" hidden="1" outlineLevel="1">
      <c r="A25" s="98" t="str">
        <f aca="true" t="shared" si="10" ref="A25:A35">""&amp;$B$22&amp;"."&amp;B25&amp;""</f>
        <v>D.4.1.1.3.S.2.1</v>
      </c>
      <c r="B25" s="126" t="s">
        <v>228</v>
      </c>
      <c r="C25" s="133" t="s">
        <v>3168</v>
      </c>
      <c r="D25" s="119" t="s">
        <v>90</v>
      </c>
      <c r="E25" s="107">
        <v>1</v>
      </c>
      <c r="F25" s="108"/>
      <c r="G25" s="108">
        <f aca="true" t="shared" si="11" ref="G25">E25*F25</f>
        <v>0</v>
      </c>
    </row>
    <row r="26" spans="1:7" s="109" customFormat="1" ht="76.5" hidden="1" outlineLevel="1">
      <c r="A26" s="98" t="str">
        <f>""&amp;$B$22&amp;"."&amp;B26&amp;""</f>
        <v>D.4.1.1.3.S.3</v>
      </c>
      <c r="B26" s="126" t="s">
        <v>208</v>
      </c>
      <c r="C26" s="112" t="s">
        <v>3174</v>
      </c>
      <c r="D26" s="128"/>
      <c r="E26" s="107"/>
      <c r="F26" s="108"/>
      <c r="G26" s="108"/>
    </row>
    <row r="27" spans="1:7" s="109" customFormat="1" ht="15" hidden="1" outlineLevel="1">
      <c r="A27" s="98" t="str">
        <f aca="true" t="shared" si="12" ref="A27">""&amp;$B$22&amp;"."&amp;B27&amp;""</f>
        <v>D.4.1.1.3.S.3.1</v>
      </c>
      <c r="B27" s="126" t="s">
        <v>244</v>
      </c>
      <c r="C27" s="133" t="s">
        <v>3168</v>
      </c>
      <c r="D27" s="119" t="s">
        <v>90</v>
      </c>
      <c r="E27" s="107">
        <v>1</v>
      </c>
      <c r="F27" s="108"/>
      <c r="G27" s="108">
        <f aca="true" t="shared" si="13" ref="G27">E27*F27</f>
        <v>0</v>
      </c>
    </row>
    <row r="28" spans="1:7" s="109" customFormat="1" ht="114.75" hidden="1" outlineLevel="1">
      <c r="A28" s="98" t="str">
        <f t="shared" si="10"/>
        <v>D.4.1.1.3.S.4</v>
      </c>
      <c r="B28" s="126" t="s">
        <v>209</v>
      </c>
      <c r="C28" s="112" t="s">
        <v>3172</v>
      </c>
      <c r="D28" s="128"/>
      <c r="E28" s="107"/>
      <c r="F28" s="108"/>
      <c r="G28" s="108"/>
    </row>
    <row r="29" spans="1:7" s="109" customFormat="1" ht="15" hidden="1" outlineLevel="1">
      <c r="A29" s="98" t="str">
        <f t="shared" si="10"/>
        <v>D.4.1.1.3.S.4.1</v>
      </c>
      <c r="B29" s="126" t="s">
        <v>240</v>
      </c>
      <c r="C29" s="133" t="s">
        <v>2724</v>
      </c>
      <c r="D29" s="119" t="s">
        <v>90</v>
      </c>
      <c r="E29" s="107">
        <v>1</v>
      </c>
      <c r="F29" s="108"/>
      <c r="G29" s="108">
        <f aca="true" t="shared" si="14" ref="G29:G30">E29*F29</f>
        <v>0</v>
      </c>
    </row>
    <row r="30" spans="1:7" s="109" customFormat="1" ht="15" hidden="1" outlineLevel="1">
      <c r="A30" s="98" t="str">
        <f t="shared" si="10"/>
        <v>D.4.1.1.3.S.4.2</v>
      </c>
      <c r="B30" s="126" t="s">
        <v>260</v>
      </c>
      <c r="C30" s="133" t="s">
        <v>2544</v>
      </c>
      <c r="D30" s="119" t="s">
        <v>90</v>
      </c>
      <c r="E30" s="107">
        <v>1</v>
      </c>
      <c r="F30" s="108"/>
      <c r="G30" s="108">
        <f t="shared" si="14"/>
        <v>0</v>
      </c>
    </row>
    <row r="31" spans="1:7" s="109" customFormat="1" ht="63.75" hidden="1" outlineLevel="1">
      <c r="A31" s="98" t="str">
        <f t="shared" si="10"/>
        <v>D.4.1.1.3.S.5</v>
      </c>
      <c r="B31" s="126" t="s">
        <v>213</v>
      </c>
      <c r="C31" s="112" t="s">
        <v>3175</v>
      </c>
      <c r="D31" s="128"/>
      <c r="E31" s="107"/>
      <c r="F31" s="108"/>
      <c r="G31" s="108"/>
    </row>
    <row r="32" spans="1:7" s="109" customFormat="1" ht="15" hidden="1" outlineLevel="1">
      <c r="A32" s="98" t="str">
        <f t="shared" si="10"/>
        <v>D.4.1.1.3.S.5.1</v>
      </c>
      <c r="B32" s="126" t="s">
        <v>315</v>
      </c>
      <c r="C32" s="133" t="s">
        <v>2544</v>
      </c>
      <c r="D32" s="119" t="s">
        <v>90</v>
      </c>
      <c r="E32" s="107">
        <v>2</v>
      </c>
      <c r="F32" s="108"/>
      <c r="G32" s="108">
        <f aca="true" t="shared" si="15" ref="G32">E32*F32</f>
        <v>0</v>
      </c>
    </row>
    <row r="33" spans="1:7" s="109" customFormat="1" ht="51" hidden="1" outlineLevel="1">
      <c r="A33" s="98" t="str">
        <f t="shared" si="10"/>
        <v>D.4.1.1.3.S.6</v>
      </c>
      <c r="B33" s="126" t="s">
        <v>214</v>
      </c>
      <c r="C33" s="112" t="s">
        <v>2580</v>
      </c>
      <c r="D33" s="128"/>
      <c r="E33" s="107"/>
      <c r="F33" s="108"/>
      <c r="G33" s="108"/>
    </row>
    <row r="34" spans="1:7" s="109" customFormat="1" ht="15" hidden="1" outlineLevel="1">
      <c r="A34" s="98" t="str">
        <f t="shared" si="10"/>
        <v>D.4.1.1.3.S.6.1</v>
      </c>
      <c r="B34" s="126" t="s">
        <v>319</v>
      </c>
      <c r="C34" s="133" t="s">
        <v>290</v>
      </c>
      <c r="D34" s="119" t="s">
        <v>90</v>
      </c>
      <c r="E34" s="107">
        <v>2</v>
      </c>
      <c r="F34" s="108"/>
      <c r="G34" s="108">
        <f aca="true" t="shared" si="16" ref="G34:G40">E34*F34</f>
        <v>0</v>
      </c>
    </row>
    <row r="35" spans="1:7" s="109" customFormat="1" ht="15" hidden="1" outlineLevel="1">
      <c r="A35" s="98" t="str">
        <f t="shared" si="10"/>
        <v>D.4.1.1.3.S.6.2</v>
      </c>
      <c r="B35" s="126" t="s">
        <v>320</v>
      </c>
      <c r="C35" s="133" t="s">
        <v>2725</v>
      </c>
      <c r="D35" s="119" t="s">
        <v>90</v>
      </c>
      <c r="E35" s="107">
        <v>1</v>
      </c>
      <c r="F35" s="108"/>
      <c r="G35" s="108">
        <f t="shared" si="16"/>
        <v>0</v>
      </c>
    </row>
    <row r="36" spans="1:7" s="109" customFormat="1" ht="127.5" hidden="1" outlineLevel="1">
      <c r="A36" s="98" t="str">
        <f>""&amp;$B$22&amp;"."&amp;B36&amp;""</f>
        <v>D.4.1.1.3.S.7</v>
      </c>
      <c r="B36" s="126" t="s">
        <v>215</v>
      </c>
      <c r="C36" s="112" t="s">
        <v>3180</v>
      </c>
      <c r="D36" s="113" t="s">
        <v>25</v>
      </c>
      <c r="E36" s="107">
        <v>29</v>
      </c>
      <c r="F36" s="108"/>
      <c r="G36" s="108">
        <f t="shared" si="16"/>
        <v>0</v>
      </c>
    </row>
    <row r="37" spans="1:7" s="109" customFormat="1" ht="153" hidden="1" outlineLevel="1">
      <c r="A37" s="98" t="str">
        <f>""&amp;$B$22&amp;"."&amp;B37&amp;""</f>
        <v>D.4.1.1.3.S.8</v>
      </c>
      <c r="B37" s="126" t="s">
        <v>216</v>
      </c>
      <c r="C37" s="127" t="s">
        <v>3181</v>
      </c>
      <c r="D37" s="113" t="s">
        <v>25</v>
      </c>
      <c r="E37" s="107">
        <v>11</v>
      </c>
      <c r="F37" s="108"/>
      <c r="G37" s="108">
        <f t="shared" si="16"/>
        <v>0</v>
      </c>
    </row>
    <row r="38" spans="1:7" s="109" customFormat="1" ht="89.25" hidden="1" outlineLevel="1">
      <c r="A38" s="98" t="str">
        <f>""&amp;$B$22&amp;"."&amp;B38&amp;""</f>
        <v>D.4.1.1.3.S.9</v>
      </c>
      <c r="B38" s="126" t="s">
        <v>217</v>
      </c>
      <c r="C38" s="127" t="s">
        <v>3177</v>
      </c>
      <c r="D38" s="113" t="s">
        <v>25</v>
      </c>
      <c r="E38" s="107">
        <v>12</v>
      </c>
      <c r="F38" s="108"/>
      <c r="G38" s="108">
        <f t="shared" si="16"/>
        <v>0</v>
      </c>
    </row>
    <row r="39" spans="1:7" s="109" customFormat="1" ht="114.75" hidden="1" outlineLevel="1">
      <c r="A39" s="98" t="str">
        <f>""&amp;$B$22&amp;"."&amp;B39&amp;""</f>
        <v>D.4.1.1.3.S.10</v>
      </c>
      <c r="B39" s="126" t="s">
        <v>218</v>
      </c>
      <c r="C39" s="127" t="s">
        <v>3004</v>
      </c>
      <c r="D39" s="113" t="s">
        <v>25</v>
      </c>
      <c r="E39" s="107">
        <v>12</v>
      </c>
      <c r="F39" s="108"/>
      <c r="G39" s="108">
        <f t="shared" si="16"/>
        <v>0</v>
      </c>
    </row>
    <row r="40" spans="1:7" s="109" customFormat="1" ht="114.75" hidden="1" outlineLevel="1">
      <c r="A40" s="98" t="str">
        <f>""&amp;$B$22&amp;"."&amp;B40&amp;""</f>
        <v>D.4.1.1.3.S.11</v>
      </c>
      <c r="B40" s="126" t="s">
        <v>219</v>
      </c>
      <c r="C40" s="127" t="s">
        <v>3186</v>
      </c>
      <c r="D40" s="113" t="s">
        <v>25</v>
      </c>
      <c r="E40" s="107">
        <v>12</v>
      </c>
      <c r="F40" s="108"/>
      <c r="G40" s="108">
        <f t="shared" si="16"/>
        <v>0</v>
      </c>
    </row>
    <row r="41" spans="1:7" s="97" customFormat="1" ht="15" collapsed="1">
      <c r="A41" s="90" t="str">
        <f aca="true" t="shared" si="17" ref="A41">B41</f>
        <v>D.4.1.1.4</v>
      </c>
      <c r="B41" s="91" t="s">
        <v>2730</v>
      </c>
      <c r="C41" s="92" t="s">
        <v>100</v>
      </c>
      <c r="D41" s="93"/>
      <c r="E41" s="94"/>
      <c r="F41" s="95"/>
      <c r="G41" s="96"/>
    </row>
    <row r="42" spans="1:7" s="109" customFormat="1" ht="191.25" hidden="1" outlineLevel="1">
      <c r="A42" s="98" t="str">
        <f>""&amp;$B$41&amp;"."&amp;B42&amp;""</f>
        <v>D.4.1.1.4.S.1</v>
      </c>
      <c r="B42" s="139" t="s">
        <v>206</v>
      </c>
      <c r="C42" s="112" t="s">
        <v>3193</v>
      </c>
      <c r="D42" s="113"/>
      <c r="E42" s="132"/>
      <c r="F42" s="108"/>
      <c r="G42" s="108"/>
    </row>
    <row r="43" spans="1:7" s="109" customFormat="1" ht="38.25" hidden="1" outlineLevel="1">
      <c r="A43" s="98" t="str">
        <f aca="true" t="shared" si="18" ref="A43:A44">""&amp;$B$41&amp;"."&amp;B43&amp;""</f>
        <v>D.4.1.1.4.S.1.1</v>
      </c>
      <c r="B43" s="139" t="s">
        <v>226</v>
      </c>
      <c r="C43" s="190" t="s">
        <v>3012</v>
      </c>
      <c r="D43" s="119" t="s">
        <v>90</v>
      </c>
      <c r="E43" s="107">
        <v>1</v>
      </c>
      <c r="F43" s="108"/>
      <c r="G43" s="108">
        <f aca="true" t="shared" si="19" ref="G43:G47">E43*F43</f>
        <v>0</v>
      </c>
    </row>
    <row r="44" spans="1:7" s="109" customFormat="1" ht="38.25" hidden="1" outlineLevel="1">
      <c r="A44" s="98" t="str">
        <f t="shared" si="18"/>
        <v>D.4.1.1.4.S.1.2</v>
      </c>
      <c r="B44" s="139" t="s">
        <v>227</v>
      </c>
      <c r="C44" s="190" t="s">
        <v>3013</v>
      </c>
      <c r="D44" s="119" t="s">
        <v>90</v>
      </c>
      <c r="E44" s="107">
        <v>1</v>
      </c>
      <c r="F44" s="108"/>
      <c r="G44" s="108">
        <f t="shared" si="19"/>
        <v>0</v>
      </c>
    </row>
    <row r="45" spans="1:7" s="109" customFormat="1" ht="409.5" hidden="1" outlineLevel="1">
      <c r="A45" s="98" t="str">
        <f>""&amp;$B$41&amp;"."&amp;B45&amp;""</f>
        <v>D.4.1.1.4.S.2</v>
      </c>
      <c r="B45" s="139" t="s">
        <v>207</v>
      </c>
      <c r="C45" s="112" t="s">
        <v>3359</v>
      </c>
      <c r="D45" s="119" t="s">
        <v>90</v>
      </c>
      <c r="E45" s="107">
        <v>1</v>
      </c>
      <c r="F45" s="108"/>
      <c r="G45" s="108">
        <f t="shared" si="19"/>
        <v>0</v>
      </c>
    </row>
    <row r="46" spans="1:7" s="109" customFormat="1" ht="102" hidden="1" outlineLevel="1">
      <c r="A46" s="98" t="str">
        <f aca="true" t="shared" si="20" ref="A46:A47">""&amp;$B$79&amp;"."&amp;B46&amp;""</f>
        <v>.S.3</v>
      </c>
      <c r="B46" s="139" t="s">
        <v>208</v>
      </c>
      <c r="C46" s="112" t="s">
        <v>3360</v>
      </c>
      <c r="D46" s="143" t="s">
        <v>22</v>
      </c>
      <c r="E46" s="107">
        <v>16</v>
      </c>
      <c r="F46" s="108"/>
      <c r="G46" s="108">
        <f t="shared" si="19"/>
        <v>0</v>
      </c>
    </row>
    <row r="47" spans="1:7" s="109" customFormat="1" ht="51" hidden="1" outlineLevel="1">
      <c r="A47" s="98" t="str">
        <f t="shared" si="20"/>
        <v>.S.4</v>
      </c>
      <c r="B47" s="139" t="s">
        <v>209</v>
      </c>
      <c r="C47" s="112" t="s">
        <v>3196</v>
      </c>
      <c r="D47" s="143" t="s">
        <v>22</v>
      </c>
      <c r="E47" s="107">
        <v>3.1</v>
      </c>
      <c r="F47" s="108"/>
      <c r="G47" s="108">
        <f t="shared" si="19"/>
        <v>0</v>
      </c>
    </row>
    <row r="48" spans="1:7" s="97" customFormat="1" ht="15" collapsed="1">
      <c r="A48" s="90" t="str">
        <f aca="true" t="shared" si="21" ref="A48">B48</f>
        <v>D.4.1.1.5</v>
      </c>
      <c r="B48" s="91" t="s">
        <v>2732</v>
      </c>
      <c r="C48" s="92" t="s">
        <v>2835</v>
      </c>
      <c r="D48" s="93"/>
      <c r="E48" s="94"/>
      <c r="F48" s="95"/>
      <c r="G48" s="96"/>
    </row>
    <row r="49" spans="1:7" s="109" customFormat="1" ht="63.75" hidden="1" outlineLevel="1">
      <c r="A49" s="98" t="str">
        <f>""&amp;$B$48&amp;"."&amp;B49&amp;""</f>
        <v>D.4.1.1.5.S.1</v>
      </c>
      <c r="B49" s="139" t="s">
        <v>206</v>
      </c>
      <c r="C49" s="142" t="s">
        <v>2939</v>
      </c>
      <c r="D49" s="233" t="s">
        <v>22</v>
      </c>
      <c r="E49" s="107">
        <v>5</v>
      </c>
      <c r="F49" s="108"/>
      <c r="G49" s="108">
        <f aca="true" t="shared" si="22" ref="G49">E49*F49</f>
        <v>0</v>
      </c>
    </row>
    <row r="50" spans="1:7" s="97" customFormat="1" ht="15" collapsed="1">
      <c r="A50" s="90" t="str">
        <f aca="true" t="shared" si="23" ref="A50">B50</f>
        <v>D.4.1.1.6</v>
      </c>
      <c r="B50" s="91" t="s">
        <v>2733</v>
      </c>
      <c r="C50" s="165" t="s">
        <v>117</v>
      </c>
      <c r="D50" s="166"/>
      <c r="E50" s="94"/>
      <c r="F50" s="95"/>
      <c r="G50" s="96"/>
    </row>
    <row r="51" spans="1:7" s="109" customFormat="1" ht="229.5" hidden="1" outlineLevel="1">
      <c r="A51" s="98" t="str">
        <f aca="true" t="shared" si="24" ref="A51:A52">""&amp;$B$50&amp;"."&amp;B51&amp;""</f>
        <v>D.4.1.1.6.S.1</v>
      </c>
      <c r="B51" s="139" t="s">
        <v>206</v>
      </c>
      <c r="C51" s="112" t="s">
        <v>3198</v>
      </c>
      <c r="D51" s="119" t="s">
        <v>91</v>
      </c>
      <c r="E51" s="107">
        <v>1</v>
      </c>
      <c r="F51" s="108"/>
      <c r="G51" s="108">
        <f aca="true" t="shared" si="25" ref="G51:G52">E51*F51</f>
        <v>0</v>
      </c>
    </row>
    <row r="52" spans="1:7" s="109" customFormat="1" ht="191.25" hidden="1" outlineLevel="1">
      <c r="A52" s="98" t="str">
        <f t="shared" si="24"/>
        <v>D.4.1.1.6.S.2</v>
      </c>
      <c r="B52" s="139" t="s">
        <v>207</v>
      </c>
      <c r="C52" s="112" t="s">
        <v>3197</v>
      </c>
      <c r="D52" s="119" t="s">
        <v>91</v>
      </c>
      <c r="E52" s="107">
        <v>1</v>
      </c>
      <c r="F52" s="108"/>
      <c r="G52" s="108">
        <f t="shared" si="25"/>
        <v>0</v>
      </c>
    </row>
    <row r="53" spans="1:7" s="97" customFormat="1" ht="15" collapsed="1">
      <c r="A53" s="90" t="str">
        <f aca="true" t="shared" si="26" ref="A53">B53</f>
        <v>D.4.1.1.7</v>
      </c>
      <c r="B53" s="91" t="s">
        <v>2734</v>
      </c>
      <c r="C53" s="92" t="s">
        <v>21</v>
      </c>
      <c r="D53" s="93"/>
      <c r="E53" s="94"/>
      <c r="F53" s="95"/>
      <c r="G53" s="96"/>
    </row>
    <row r="54" spans="1:7" s="109" customFormat="1" ht="51" hidden="1" outlineLevel="1">
      <c r="A54" s="98" t="str">
        <f>""&amp;$B$53&amp;"."&amp;B54&amp;""</f>
        <v>D.4.1.1.7.S.1</v>
      </c>
      <c r="B54" s="139" t="s">
        <v>206</v>
      </c>
      <c r="C54" s="142" t="s">
        <v>2641</v>
      </c>
      <c r="D54" s="143" t="s">
        <v>91</v>
      </c>
      <c r="E54" s="107">
        <v>1</v>
      </c>
      <c r="F54" s="108"/>
      <c r="G54" s="108">
        <f aca="true" t="shared" si="27" ref="G54">E54*F54</f>
        <v>0</v>
      </c>
    </row>
    <row r="55" spans="1:7" s="214" customFormat="1" ht="15" collapsed="1">
      <c r="A55" s="208"/>
      <c r="B55" s="209"/>
      <c r="C55" s="210"/>
      <c r="D55" s="211"/>
      <c r="E55" s="212"/>
      <c r="F55" s="213"/>
      <c r="G55"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22"/>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D.4.2</v>
      </c>
      <c r="B2" s="358" t="s">
        <v>515</v>
      </c>
      <c r="C2" s="365" t="s">
        <v>2190</v>
      </c>
      <c r="D2" s="359"/>
      <c r="E2" s="360"/>
      <c r="F2" s="361"/>
      <c r="G2" s="362">
        <f>SUM(G3:G121)</f>
        <v>0</v>
      </c>
    </row>
    <row r="3" spans="1:7" s="89" customFormat="1" ht="15" collapsed="1">
      <c r="A3" s="82" t="str">
        <f>B3</f>
        <v>D.4.2.1</v>
      </c>
      <c r="B3" s="83" t="s">
        <v>2031</v>
      </c>
      <c r="C3" s="84" t="s">
        <v>2191</v>
      </c>
      <c r="D3" s="85"/>
      <c r="E3" s="86"/>
      <c r="F3" s="87"/>
      <c r="G3" s="88"/>
    </row>
    <row r="4" spans="1:7" s="97" customFormat="1" ht="15">
      <c r="A4" s="90" t="str">
        <f>B4</f>
        <v>D.4.2.1.1</v>
      </c>
      <c r="B4" s="91" t="s">
        <v>2032</v>
      </c>
      <c r="C4" s="92" t="s">
        <v>1528</v>
      </c>
      <c r="D4" s="93"/>
      <c r="E4" s="94"/>
      <c r="F4" s="95"/>
      <c r="G4" s="96"/>
    </row>
    <row r="5" spans="1:7" s="109" customFormat="1" ht="38.25" hidden="1" outlineLevel="1">
      <c r="A5" s="227" t="str">
        <f>""&amp;$B$4&amp;"."&amp;B5&amp;""</f>
        <v>D.4.2.1.1.S.1</v>
      </c>
      <c r="B5" s="99" t="s">
        <v>206</v>
      </c>
      <c r="C5" s="122" t="s">
        <v>1964</v>
      </c>
      <c r="D5" s="123"/>
      <c r="E5" s="107"/>
      <c r="F5" s="108"/>
      <c r="G5" s="108"/>
    </row>
    <row r="6" spans="1:7" s="109" customFormat="1" ht="51" hidden="1" outlineLevel="1">
      <c r="A6" s="227" t="str">
        <f>""&amp;$B$4&amp;"."&amp;B6&amp;""</f>
        <v>D.4.2.1.1.S.1.1</v>
      </c>
      <c r="B6" s="99" t="s">
        <v>226</v>
      </c>
      <c r="C6" s="122" t="s">
        <v>1965</v>
      </c>
      <c r="D6" s="123" t="s">
        <v>90</v>
      </c>
      <c r="E6" s="107">
        <v>1</v>
      </c>
      <c r="F6" s="108"/>
      <c r="G6" s="108"/>
    </row>
    <row r="7" spans="1:7" s="109" customFormat="1" ht="63.75" hidden="1" outlineLevel="1">
      <c r="A7" s="227" t="str">
        <f aca="true" t="shared" si="0" ref="A7:A70">""&amp;$B$4&amp;"."&amp;B7&amp;""</f>
        <v>D.4.2.1.1.S.1.2</v>
      </c>
      <c r="B7" s="99" t="s">
        <v>227</v>
      </c>
      <c r="C7" s="122" t="s">
        <v>1531</v>
      </c>
      <c r="D7" s="123" t="s">
        <v>90</v>
      </c>
      <c r="E7" s="107">
        <v>1</v>
      </c>
      <c r="F7" s="108"/>
      <c r="G7" s="108"/>
    </row>
    <row r="8" spans="1:7" s="109" customFormat="1" ht="15" hidden="1" outlineLevel="1">
      <c r="A8" s="227" t="str">
        <f t="shared" si="0"/>
        <v>D.4.2.1.1.S.1.3</v>
      </c>
      <c r="B8" s="99" t="s">
        <v>265</v>
      </c>
      <c r="C8" s="122" t="s">
        <v>1532</v>
      </c>
      <c r="D8" s="123" t="s">
        <v>90</v>
      </c>
      <c r="E8" s="107">
        <v>1</v>
      </c>
      <c r="F8" s="108"/>
      <c r="G8" s="108"/>
    </row>
    <row r="9" spans="1:7" s="109" customFormat="1" ht="15" hidden="1" outlineLevel="1">
      <c r="A9" s="227" t="str">
        <f t="shared" si="0"/>
        <v>D.4.2.1.1.S.1.4</v>
      </c>
      <c r="B9" s="99" t="s">
        <v>627</v>
      </c>
      <c r="C9" s="122" t="s">
        <v>1533</v>
      </c>
      <c r="D9" s="123" t="s">
        <v>90</v>
      </c>
      <c r="E9" s="107">
        <v>2</v>
      </c>
      <c r="F9" s="108"/>
      <c r="G9" s="108"/>
    </row>
    <row r="10" spans="1:7" s="109" customFormat="1" ht="15" hidden="1" outlineLevel="1">
      <c r="A10" s="227" t="str">
        <f t="shared" si="0"/>
        <v>D.4.2.1.1.S.1.5</v>
      </c>
      <c r="B10" s="99" t="s">
        <v>630</v>
      </c>
      <c r="C10" s="122" t="s">
        <v>1892</v>
      </c>
      <c r="D10" s="123" t="s">
        <v>90</v>
      </c>
      <c r="E10" s="107">
        <v>1</v>
      </c>
      <c r="F10" s="108"/>
      <c r="G10" s="108"/>
    </row>
    <row r="11" spans="1:7" s="109" customFormat="1" ht="25.5" hidden="1" outlineLevel="1">
      <c r="A11" s="227" t="str">
        <f t="shared" si="0"/>
        <v>D.4.2.1.1.S.1.6</v>
      </c>
      <c r="B11" s="99" t="s">
        <v>1535</v>
      </c>
      <c r="C11" s="122" t="s">
        <v>1830</v>
      </c>
      <c r="D11" s="123" t="s">
        <v>90</v>
      </c>
      <c r="E11" s="107">
        <v>1</v>
      </c>
      <c r="F11" s="108"/>
      <c r="G11" s="108"/>
    </row>
    <row r="12" spans="1:7" s="109" customFormat="1" ht="25.5" hidden="1" outlineLevel="1">
      <c r="A12" s="227" t="str">
        <f t="shared" si="0"/>
        <v>D.4.2.1.1.S.1.7</v>
      </c>
      <c r="B12" s="99" t="s">
        <v>1537</v>
      </c>
      <c r="C12" s="122" t="s">
        <v>1536</v>
      </c>
      <c r="D12" s="123" t="s">
        <v>90</v>
      </c>
      <c r="E12" s="107">
        <v>2</v>
      </c>
      <c r="F12" s="108"/>
      <c r="G12" s="108"/>
    </row>
    <row r="13" spans="1:7" s="109" customFormat="1" ht="25.5" hidden="1" outlineLevel="1">
      <c r="A13" s="227" t="str">
        <f t="shared" si="0"/>
        <v>D.4.2.1.1.S.1.8</v>
      </c>
      <c r="B13" s="99" t="s">
        <v>1539</v>
      </c>
      <c r="C13" s="122" t="s">
        <v>1538</v>
      </c>
      <c r="D13" s="123" t="s">
        <v>90</v>
      </c>
      <c r="E13" s="107">
        <v>2</v>
      </c>
      <c r="F13" s="108"/>
      <c r="G13" s="108"/>
    </row>
    <row r="14" spans="1:7" s="109" customFormat="1" ht="25.5" hidden="1" outlineLevel="1">
      <c r="A14" s="227" t="str">
        <f t="shared" si="0"/>
        <v>D.4.2.1.1.S.1.9</v>
      </c>
      <c r="B14" s="99" t="s">
        <v>1541</v>
      </c>
      <c r="C14" s="122" t="s">
        <v>1540</v>
      </c>
      <c r="D14" s="123" t="s">
        <v>90</v>
      </c>
      <c r="E14" s="107">
        <v>1</v>
      </c>
      <c r="F14" s="108"/>
      <c r="G14" s="108"/>
    </row>
    <row r="15" spans="1:7" s="109" customFormat="1" ht="25.5" hidden="1" outlineLevel="1">
      <c r="A15" s="227" t="str">
        <f t="shared" si="0"/>
        <v>D.4.2.1.1.S.1.10</v>
      </c>
      <c r="B15" s="99" t="s">
        <v>1543</v>
      </c>
      <c r="C15" s="122" t="s">
        <v>1542</v>
      </c>
      <c r="D15" s="123" t="s">
        <v>90</v>
      </c>
      <c r="E15" s="107">
        <v>1</v>
      </c>
      <c r="F15" s="108"/>
      <c r="G15" s="108"/>
    </row>
    <row r="16" spans="1:7" s="109" customFormat="1" ht="15" hidden="1" outlineLevel="1">
      <c r="A16" s="227" t="str">
        <f t="shared" si="0"/>
        <v>D.4.2.1.1.S.1.11</v>
      </c>
      <c r="B16" s="99" t="s">
        <v>1545</v>
      </c>
      <c r="C16" s="122" t="s">
        <v>1741</v>
      </c>
      <c r="D16" s="123" t="s">
        <v>90</v>
      </c>
      <c r="E16" s="107">
        <v>2</v>
      </c>
      <c r="F16" s="108"/>
      <c r="G16" s="108"/>
    </row>
    <row r="17" spans="1:7" s="109" customFormat="1" ht="15" hidden="1" outlineLevel="1">
      <c r="A17" s="227" t="str">
        <f t="shared" si="0"/>
        <v>D.4.2.1.1.S.1.12</v>
      </c>
      <c r="B17" s="99" t="s">
        <v>1547</v>
      </c>
      <c r="C17" s="122" t="s">
        <v>1546</v>
      </c>
      <c r="D17" s="123" t="s">
        <v>90</v>
      </c>
      <c r="E17" s="107">
        <v>8</v>
      </c>
      <c r="F17" s="108"/>
      <c r="G17" s="108"/>
    </row>
    <row r="18" spans="1:7" s="109" customFormat="1" ht="15" hidden="1" outlineLevel="1">
      <c r="A18" s="227" t="str">
        <f t="shared" si="0"/>
        <v>D.4.2.1.1.S.1.13</v>
      </c>
      <c r="B18" s="99" t="s">
        <v>1549</v>
      </c>
      <c r="C18" s="122" t="s">
        <v>1548</v>
      </c>
      <c r="D18" s="123" t="s">
        <v>90</v>
      </c>
      <c r="E18" s="107">
        <v>1</v>
      </c>
      <c r="F18" s="108"/>
      <c r="G18" s="108"/>
    </row>
    <row r="19" spans="1:7" s="109" customFormat="1" ht="15" hidden="1" outlineLevel="1">
      <c r="A19" s="227" t="str">
        <f t="shared" si="0"/>
        <v>D.4.2.1.1.S.1.14</v>
      </c>
      <c r="B19" s="99" t="s">
        <v>1551</v>
      </c>
      <c r="C19" s="122" t="s">
        <v>1550</v>
      </c>
      <c r="D19" s="123" t="s">
        <v>90</v>
      </c>
      <c r="E19" s="107">
        <v>1</v>
      </c>
      <c r="F19" s="108"/>
      <c r="G19" s="108"/>
    </row>
    <row r="20" spans="1:7" s="109" customFormat="1" ht="15" hidden="1" outlineLevel="1">
      <c r="A20" s="227" t="str">
        <f t="shared" si="0"/>
        <v>D.4.2.1.1.S.1.15</v>
      </c>
      <c r="B20" s="99" t="s">
        <v>1553</v>
      </c>
      <c r="C20" s="122" t="s">
        <v>1552</v>
      </c>
      <c r="D20" s="123" t="s">
        <v>90</v>
      </c>
      <c r="E20" s="107">
        <v>2</v>
      </c>
      <c r="F20" s="108"/>
      <c r="G20" s="108"/>
    </row>
    <row r="21" spans="1:7" s="109" customFormat="1" ht="15" hidden="1" outlineLevel="1">
      <c r="A21" s="227" t="str">
        <f t="shared" si="0"/>
        <v>D.4.2.1.1.S.1.16</v>
      </c>
      <c r="B21" s="99" t="s">
        <v>1555</v>
      </c>
      <c r="C21" s="122" t="s">
        <v>1554</v>
      </c>
      <c r="D21" s="123" t="s">
        <v>90</v>
      </c>
      <c r="E21" s="107">
        <v>1</v>
      </c>
      <c r="F21" s="108"/>
      <c r="G21" s="108"/>
    </row>
    <row r="22" spans="1:7" s="109" customFormat="1" ht="15" hidden="1" outlineLevel="1">
      <c r="A22" s="227" t="str">
        <f t="shared" si="0"/>
        <v>D.4.2.1.1.S.1.17</v>
      </c>
      <c r="B22" s="99" t="s">
        <v>1557</v>
      </c>
      <c r="C22" s="122" t="s">
        <v>1556</v>
      </c>
      <c r="D22" s="123" t="s">
        <v>90</v>
      </c>
      <c r="E22" s="107">
        <v>1</v>
      </c>
      <c r="F22" s="108"/>
      <c r="G22" s="108"/>
    </row>
    <row r="23" spans="1:7" s="109" customFormat="1" ht="15" hidden="1" outlineLevel="1">
      <c r="A23" s="227" t="str">
        <f t="shared" si="0"/>
        <v>D.4.2.1.1.S.1.18</v>
      </c>
      <c r="B23" s="99" t="s">
        <v>1559</v>
      </c>
      <c r="C23" s="122" t="s">
        <v>1558</v>
      </c>
      <c r="D23" s="123" t="s">
        <v>90</v>
      </c>
      <c r="E23" s="107">
        <v>1</v>
      </c>
      <c r="F23" s="108"/>
      <c r="G23" s="108"/>
    </row>
    <row r="24" spans="1:7" s="109" customFormat="1" ht="15" hidden="1" outlineLevel="1">
      <c r="A24" s="227" t="str">
        <f t="shared" si="0"/>
        <v>D.4.2.1.1.S.1.19</v>
      </c>
      <c r="B24" s="99" t="s">
        <v>1561</v>
      </c>
      <c r="C24" s="228" t="s">
        <v>1778</v>
      </c>
      <c r="D24" s="123" t="s">
        <v>90</v>
      </c>
      <c r="E24" s="107">
        <v>3</v>
      </c>
      <c r="F24" s="108"/>
      <c r="G24" s="108"/>
    </row>
    <row r="25" spans="1:7" s="109" customFormat="1" ht="15" hidden="1" outlineLevel="1">
      <c r="A25" s="227" t="str">
        <f t="shared" si="0"/>
        <v>D.4.2.1.1.S.1.20</v>
      </c>
      <c r="B25" s="99" t="s">
        <v>1563</v>
      </c>
      <c r="C25" s="122" t="s">
        <v>1894</v>
      </c>
      <c r="D25" s="123" t="s">
        <v>90</v>
      </c>
      <c r="E25" s="107">
        <v>1</v>
      </c>
      <c r="F25" s="108"/>
      <c r="G25" s="108"/>
    </row>
    <row r="26" spans="1:7" s="109" customFormat="1" ht="15" hidden="1" outlineLevel="1">
      <c r="A26" s="227" t="str">
        <f t="shared" si="0"/>
        <v>D.4.2.1.1.S.1.21</v>
      </c>
      <c r="B26" s="99" t="s">
        <v>1565</v>
      </c>
      <c r="C26" s="122" t="s">
        <v>1895</v>
      </c>
      <c r="D26" s="123" t="s">
        <v>90</v>
      </c>
      <c r="E26" s="107">
        <v>1</v>
      </c>
      <c r="F26" s="108"/>
      <c r="G26" s="108"/>
    </row>
    <row r="27" spans="1:7" s="109" customFormat="1" ht="15" hidden="1" outlineLevel="1">
      <c r="A27" s="227" t="str">
        <f t="shared" si="0"/>
        <v>D.4.2.1.1.S.1.22</v>
      </c>
      <c r="B27" s="99" t="s">
        <v>1567</v>
      </c>
      <c r="C27" s="122" t="s">
        <v>1896</v>
      </c>
      <c r="D27" s="123" t="s">
        <v>90</v>
      </c>
      <c r="E27" s="107">
        <v>1</v>
      </c>
      <c r="F27" s="108"/>
      <c r="G27" s="108"/>
    </row>
    <row r="28" spans="1:7" s="109" customFormat="1" ht="15" hidden="1" outlineLevel="1">
      <c r="A28" s="227" t="str">
        <f t="shared" si="0"/>
        <v>D.4.2.1.1.S.1.23</v>
      </c>
      <c r="B28" s="99" t="s">
        <v>1569</v>
      </c>
      <c r="C28" s="122" t="s">
        <v>1562</v>
      </c>
      <c r="D28" s="123" t="s">
        <v>90</v>
      </c>
      <c r="E28" s="107">
        <v>4</v>
      </c>
      <c r="F28" s="108"/>
      <c r="G28" s="108"/>
    </row>
    <row r="29" spans="1:7" s="109" customFormat="1" ht="15" hidden="1" outlineLevel="1">
      <c r="A29" s="227" t="str">
        <f t="shared" si="0"/>
        <v>D.4.2.1.1.S.1.24</v>
      </c>
      <c r="B29" s="99" t="s">
        <v>1571</v>
      </c>
      <c r="C29" s="122" t="s">
        <v>1897</v>
      </c>
      <c r="D29" s="123" t="s">
        <v>90</v>
      </c>
      <c r="E29" s="107">
        <v>2</v>
      </c>
      <c r="F29" s="108"/>
      <c r="G29" s="108"/>
    </row>
    <row r="30" spans="1:7" s="109" customFormat="1" ht="15" hidden="1" outlineLevel="1">
      <c r="A30" s="227" t="str">
        <f t="shared" si="0"/>
        <v>D.4.2.1.1.S.1.25</v>
      </c>
      <c r="B30" s="99" t="s">
        <v>1573</v>
      </c>
      <c r="C30" s="122" t="s">
        <v>1898</v>
      </c>
      <c r="D30" s="123" t="s">
        <v>90</v>
      </c>
      <c r="E30" s="107">
        <v>10</v>
      </c>
      <c r="F30" s="108"/>
      <c r="G30" s="108"/>
    </row>
    <row r="31" spans="1:7" s="109" customFormat="1" ht="38.25" hidden="1" outlineLevel="1">
      <c r="A31" s="227" t="str">
        <f t="shared" si="0"/>
        <v>D.4.2.1.1.S.1.26</v>
      </c>
      <c r="B31" s="99" t="s">
        <v>1575</v>
      </c>
      <c r="C31" s="122" t="s">
        <v>1564</v>
      </c>
      <c r="D31" s="123" t="s">
        <v>90</v>
      </c>
      <c r="E31" s="107">
        <v>2</v>
      </c>
      <c r="F31" s="108"/>
      <c r="G31" s="108"/>
    </row>
    <row r="32" spans="1:7" s="109" customFormat="1" ht="25.5" hidden="1" outlineLevel="1">
      <c r="A32" s="227" t="str">
        <f t="shared" si="0"/>
        <v>D.4.2.1.1.S.1.27</v>
      </c>
      <c r="B32" s="99" t="s">
        <v>1577</v>
      </c>
      <c r="C32" s="122" t="s">
        <v>1900</v>
      </c>
      <c r="D32" s="123" t="s">
        <v>90</v>
      </c>
      <c r="E32" s="107">
        <v>2</v>
      </c>
      <c r="F32" s="108"/>
      <c r="G32" s="108"/>
    </row>
    <row r="33" spans="1:7" s="109" customFormat="1" ht="25.5" hidden="1" outlineLevel="1">
      <c r="A33" s="227" t="str">
        <f t="shared" si="0"/>
        <v>D.4.2.1.1.S.1.28</v>
      </c>
      <c r="B33" s="99" t="s">
        <v>1579</v>
      </c>
      <c r="C33" s="122" t="s">
        <v>1966</v>
      </c>
      <c r="D33" s="123" t="s">
        <v>90</v>
      </c>
      <c r="E33" s="107">
        <v>2</v>
      </c>
      <c r="F33" s="108"/>
      <c r="G33" s="108"/>
    </row>
    <row r="34" spans="1:7" s="109" customFormat="1" ht="25.5" hidden="1" outlineLevel="1">
      <c r="A34" s="227" t="str">
        <f t="shared" si="0"/>
        <v>D.4.2.1.1.S.1.29</v>
      </c>
      <c r="B34" s="99" t="s">
        <v>1581</v>
      </c>
      <c r="C34" s="122" t="s">
        <v>1570</v>
      </c>
      <c r="D34" s="123" t="s">
        <v>90</v>
      </c>
      <c r="E34" s="107">
        <v>19</v>
      </c>
      <c r="F34" s="108"/>
      <c r="G34" s="108"/>
    </row>
    <row r="35" spans="1:7" s="109" customFormat="1" ht="15" hidden="1" outlineLevel="1">
      <c r="A35" s="227" t="str">
        <f t="shared" si="0"/>
        <v>D.4.2.1.1.S.1.30</v>
      </c>
      <c r="B35" s="99" t="s">
        <v>1583</v>
      </c>
      <c r="C35" s="122" t="s">
        <v>1572</v>
      </c>
      <c r="D35" s="123" t="s">
        <v>90</v>
      </c>
      <c r="E35" s="107">
        <v>4</v>
      </c>
      <c r="F35" s="108"/>
      <c r="G35" s="108"/>
    </row>
    <row r="36" spans="1:7" s="109" customFormat="1" ht="25.5" hidden="1" outlineLevel="1">
      <c r="A36" s="227" t="str">
        <f t="shared" si="0"/>
        <v>D.4.2.1.1.S.1.31</v>
      </c>
      <c r="B36" s="99" t="s">
        <v>1585</v>
      </c>
      <c r="C36" s="122" t="s">
        <v>1574</v>
      </c>
      <c r="D36" s="123" t="s">
        <v>90</v>
      </c>
      <c r="E36" s="107">
        <v>1</v>
      </c>
      <c r="F36" s="108"/>
      <c r="G36" s="108"/>
    </row>
    <row r="37" spans="1:7" s="109" customFormat="1" ht="25.5" hidden="1" outlineLevel="1">
      <c r="A37" s="227" t="str">
        <f t="shared" si="0"/>
        <v>D.4.2.1.1.S.1.32</v>
      </c>
      <c r="B37" s="99" t="s">
        <v>1587</v>
      </c>
      <c r="C37" s="122" t="s">
        <v>1580</v>
      </c>
      <c r="D37" s="123" t="s">
        <v>90</v>
      </c>
      <c r="E37" s="107">
        <v>2</v>
      </c>
      <c r="F37" s="108"/>
      <c r="G37" s="108"/>
    </row>
    <row r="38" spans="1:7" s="109" customFormat="1" ht="38.25" hidden="1" outlineLevel="1">
      <c r="A38" s="227" t="str">
        <f t="shared" si="0"/>
        <v>D.4.2.1.1.S.1.33</v>
      </c>
      <c r="B38" s="99" t="s">
        <v>1589</v>
      </c>
      <c r="C38" s="122" t="s">
        <v>1582</v>
      </c>
      <c r="D38" s="123" t="s">
        <v>90</v>
      </c>
      <c r="E38" s="107">
        <v>1</v>
      </c>
      <c r="F38" s="108"/>
      <c r="G38" s="108"/>
    </row>
    <row r="39" spans="1:7" s="109" customFormat="1" ht="38.25" hidden="1" outlineLevel="1">
      <c r="A39" s="227" t="str">
        <f t="shared" si="0"/>
        <v>D.4.2.1.1.S.1.34</v>
      </c>
      <c r="B39" s="99" t="s">
        <v>1591</v>
      </c>
      <c r="C39" s="122" t="s">
        <v>1902</v>
      </c>
      <c r="D39" s="123" t="s">
        <v>90</v>
      </c>
      <c r="E39" s="107">
        <v>2</v>
      </c>
      <c r="F39" s="108"/>
      <c r="G39" s="108"/>
    </row>
    <row r="40" spans="1:7" s="109" customFormat="1" ht="15" hidden="1" outlineLevel="1">
      <c r="A40" s="227" t="str">
        <f t="shared" si="0"/>
        <v>D.4.2.1.1.S.1.35</v>
      </c>
      <c r="B40" s="99" t="s">
        <v>1593</v>
      </c>
      <c r="C40" s="122" t="s">
        <v>1760</v>
      </c>
      <c r="D40" s="123" t="s">
        <v>90</v>
      </c>
      <c r="E40" s="107">
        <v>2</v>
      </c>
      <c r="F40" s="108"/>
      <c r="G40" s="108"/>
    </row>
    <row r="41" spans="1:7" s="109" customFormat="1" ht="25.5" hidden="1" outlineLevel="1">
      <c r="A41" s="227" t="str">
        <f t="shared" si="0"/>
        <v>D.4.2.1.1.S.1.36</v>
      </c>
      <c r="B41" s="99" t="s">
        <v>1595</v>
      </c>
      <c r="C41" s="122" t="s">
        <v>1588</v>
      </c>
      <c r="D41" s="123" t="s">
        <v>90</v>
      </c>
      <c r="E41" s="107">
        <v>2</v>
      </c>
      <c r="F41" s="108"/>
      <c r="G41" s="108"/>
    </row>
    <row r="42" spans="1:7" s="109" customFormat="1" ht="15" hidden="1" outlineLevel="1">
      <c r="A42" s="227" t="str">
        <f t="shared" si="0"/>
        <v>D.4.2.1.1.S.1.37</v>
      </c>
      <c r="B42" s="99" t="s">
        <v>1597</v>
      </c>
      <c r="C42" s="228" t="s">
        <v>1903</v>
      </c>
      <c r="D42" s="123" t="s">
        <v>90</v>
      </c>
      <c r="E42" s="107">
        <v>1</v>
      </c>
      <c r="F42" s="108"/>
      <c r="G42" s="108"/>
    </row>
    <row r="43" spans="1:7" s="109" customFormat="1" ht="51" hidden="1" outlineLevel="1">
      <c r="A43" s="227" t="str">
        <f t="shared" si="0"/>
        <v>D.4.2.1.1.S.1.38</v>
      </c>
      <c r="B43" s="99" t="s">
        <v>1599</v>
      </c>
      <c r="C43" s="229" t="s">
        <v>1904</v>
      </c>
      <c r="D43" s="123" t="s">
        <v>90</v>
      </c>
      <c r="E43" s="107">
        <v>1</v>
      </c>
      <c r="F43" s="108"/>
      <c r="G43" s="108"/>
    </row>
    <row r="44" spans="1:7" s="109" customFormat="1" ht="25.5" hidden="1" outlineLevel="1">
      <c r="A44" s="227" t="str">
        <f t="shared" si="0"/>
        <v>D.4.2.1.1.S.1.39</v>
      </c>
      <c r="B44" s="99" t="s">
        <v>1601</v>
      </c>
      <c r="C44" s="229" t="s">
        <v>1905</v>
      </c>
      <c r="D44" s="123" t="s">
        <v>90</v>
      </c>
      <c r="E44" s="107">
        <v>1</v>
      </c>
      <c r="F44" s="108"/>
      <c r="G44" s="108"/>
    </row>
    <row r="45" spans="1:7" s="109" customFormat="1" ht="51" hidden="1" outlineLevel="1">
      <c r="A45" s="227" t="str">
        <f t="shared" si="0"/>
        <v>D.4.2.1.1.S.1.40</v>
      </c>
      <c r="B45" s="99" t="s">
        <v>1603</v>
      </c>
      <c r="C45" s="122" t="s">
        <v>1590</v>
      </c>
      <c r="D45" s="123" t="s">
        <v>90</v>
      </c>
      <c r="E45" s="107">
        <v>1</v>
      </c>
      <c r="F45" s="108"/>
      <c r="G45" s="108"/>
    </row>
    <row r="46" spans="1:7" s="109" customFormat="1" ht="15" hidden="1" outlineLevel="1">
      <c r="A46" s="227" t="str">
        <f t="shared" si="0"/>
        <v>D.4.2.1.1.S.1.41</v>
      </c>
      <c r="B46" s="99" t="s">
        <v>1605</v>
      </c>
      <c r="C46" s="122" t="s">
        <v>1592</v>
      </c>
      <c r="D46" s="123" t="s">
        <v>90</v>
      </c>
      <c r="E46" s="107">
        <v>1</v>
      </c>
      <c r="F46" s="108"/>
      <c r="G46" s="108"/>
    </row>
    <row r="47" spans="1:7" s="109" customFormat="1" ht="15" hidden="1" outlineLevel="1">
      <c r="A47" s="227" t="str">
        <f t="shared" si="0"/>
        <v>D.4.2.1.1.S.1.42</v>
      </c>
      <c r="B47" s="99" t="s">
        <v>1607</v>
      </c>
      <c r="C47" s="122" t="s">
        <v>1906</v>
      </c>
      <c r="D47" s="123" t="s">
        <v>90</v>
      </c>
      <c r="E47" s="107">
        <v>1</v>
      </c>
      <c r="F47" s="108"/>
      <c r="G47" s="108"/>
    </row>
    <row r="48" spans="1:7" s="109" customFormat="1" ht="15" hidden="1" outlineLevel="1">
      <c r="A48" s="227" t="str">
        <f t="shared" si="0"/>
        <v>D.4.2.1.1.S.1.43</v>
      </c>
      <c r="B48" s="99" t="s">
        <v>1609</v>
      </c>
      <c r="C48" s="122" t="s">
        <v>1596</v>
      </c>
      <c r="D48" s="123" t="s">
        <v>90</v>
      </c>
      <c r="E48" s="107">
        <v>2</v>
      </c>
      <c r="F48" s="108"/>
      <c r="G48" s="108"/>
    </row>
    <row r="49" spans="1:7" s="109" customFormat="1" ht="15" hidden="1" outlineLevel="1">
      <c r="A49" s="227" t="str">
        <f t="shared" si="0"/>
        <v>D.4.2.1.1.S.1.44</v>
      </c>
      <c r="B49" s="99" t="s">
        <v>1611</v>
      </c>
      <c r="C49" s="122" t="s">
        <v>1598</v>
      </c>
      <c r="D49" s="123" t="s">
        <v>90</v>
      </c>
      <c r="E49" s="107">
        <v>5</v>
      </c>
      <c r="F49" s="108"/>
      <c r="G49" s="108"/>
    </row>
    <row r="50" spans="1:7" s="109" customFormat="1" ht="15" hidden="1" outlineLevel="1">
      <c r="A50" s="227" t="str">
        <f t="shared" si="0"/>
        <v>D.4.2.1.1.S.1.45</v>
      </c>
      <c r="B50" s="99" t="s">
        <v>1613</v>
      </c>
      <c r="C50" s="122" t="s">
        <v>1600</v>
      </c>
      <c r="D50" s="123" t="s">
        <v>90</v>
      </c>
      <c r="E50" s="107">
        <v>1</v>
      </c>
      <c r="F50" s="108"/>
      <c r="G50" s="108"/>
    </row>
    <row r="51" spans="1:7" s="109" customFormat="1" ht="15" hidden="1" outlineLevel="1">
      <c r="A51" s="227" t="str">
        <f t="shared" si="0"/>
        <v>D.4.2.1.1.S.1.46</v>
      </c>
      <c r="B51" s="99" t="s">
        <v>1615</v>
      </c>
      <c r="C51" s="122" t="s">
        <v>1602</v>
      </c>
      <c r="D51" s="123" t="s">
        <v>90</v>
      </c>
      <c r="E51" s="107">
        <v>1</v>
      </c>
      <c r="F51" s="108"/>
      <c r="G51" s="108"/>
    </row>
    <row r="52" spans="1:7" s="109" customFormat="1" ht="25.5" hidden="1" outlineLevel="1">
      <c r="A52" s="227" t="str">
        <f t="shared" si="0"/>
        <v>D.4.2.1.1.S.1.47</v>
      </c>
      <c r="B52" s="99" t="s">
        <v>1617</v>
      </c>
      <c r="C52" s="122" t="s">
        <v>1604</v>
      </c>
      <c r="D52" s="123" t="s">
        <v>90</v>
      </c>
      <c r="E52" s="107">
        <v>1</v>
      </c>
      <c r="F52" s="108"/>
      <c r="G52" s="108"/>
    </row>
    <row r="53" spans="1:7" s="109" customFormat="1" ht="15" hidden="1" outlineLevel="1">
      <c r="A53" s="227" t="str">
        <f t="shared" si="0"/>
        <v>D.4.2.1.1.S.1.48</v>
      </c>
      <c r="B53" s="99" t="s">
        <v>1619</v>
      </c>
      <c r="C53" s="122" t="s">
        <v>1606</v>
      </c>
      <c r="D53" s="123" t="s">
        <v>90</v>
      </c>
      <c r="E53" s="107">
        <v>4</v>
      </c>
      <c r="F53" s="108"/>
      <c r="G53" s="108"/>
    </row>
    <row r="54" spans="1:7" s="109" customFormat="1" ht="15" hidden="1" outlineLevel="1">
      <c r="A54" s="227" t="str">
        <f t="shared" si="0"/>
        <v>D.4.2.1.1.S.1.49</v>
      </c>
      <c r="B54" s="99" t="s">
        <v>1621</v>
      </c>
      <c r="C54" s="122" t="s">
        <v>1608</v>
      </c>
      <c r="D54" s="123" t="s">
        <v>90</v>
      </c>
      <c r="E54" s="107">
        <v>4</v>
      </c>
      <c r="F54" s="108"/>
      <c r="G54" s="108"/>
    </row>
    <row r="55" spans="1:7" s="109" customFormat="1" ht="27.75" hidden="1" outlineLevel="1">
      <c r="A55" s="227" t="str">
        <f t="shared" si="0"/>
        <v>D.4.2.1.1.S.1.50</v>
      </c>
      <c r="B55" s="99" t="s">
        <v>1623</v>
      </c>
      <c r="C55" s="122" t="s">
        <v>2162</v>
      </c>
      <c r="D55" s="123" t="s">
        <v>1640</v>
      </c>
      <c r="E55" s="107">
        <v>1</v>
      </c>
      <c r="F55" s="108"/>
      <c r="G55" s="108"/>
    </row>
    <row r="56" spans="1:7" s="109" customFormat="1" ht="25.5" hidden="1" outlineLevel="1">
      <c r="A56" s="227" t="str">
        <f t="shared" si="0"/>
        <v>D.4.2.1.1.S.1.51</v>
      </c>
      <c r="B56" s="99" t="s">
        <v>1625</v>
      </c>
      <c r="C56" s="122" t="s">
        <v>1610</v>
      </c>
      <c r="D56" s="123" t="s">
        <v>90</v>
      </c>
      <c r="E56" s="107">
        <v>2</v>
      </c>
      <c r="F56" s="108"/>
      <c r="G56" s="108"/>
    </row>
    <row r="57" spans="1:7" s="109" customFormat="1" ht="15" hidden="1" outlineLevel="1">
      <c r="A57" s="227" t="str">
        <f t="shared" si="0"/>
        <v>D.4.2.1.1.S.1.52</v>
      </c>
      <c r="B57" s="99" t="s">
        <v>1627</v>
      </c>
      <c r="C57" s="122" t="s">
        <v>1769</v>
      </c>
      <c r="D57" s="123" t="s">
        <v>90</v>
      </c>
      <c r="E57" s="107">
        <v>1</v>
      </c>
      <c r="F57" s="108"/>
      <c r="G57" s="108"/>
    </row>
    <row r="58" spans="1:7" s="109" customFormat="1" ht="25.5" hidden="1" outlineLevel="1">
      <c r="A58" s="227" t="str">
        <f t="shared" si="0"/>
        <v>D.4.2.1.1.S.1.53</v>
      </c>
      <c r="B58" s="99" t="s">
        <v>1629</v>
      </c>
      <c r="C58" s="122" t="s">
        <v>1614</v>
      </c>
      <c r="D58" s="123" t="s">
        <v>90</v>
      </c>
      <c r="E58" s="107">
        <v>1</v>
      </c>
      <c r="F58" s="108"/>
      <c r="G58" s="108"/>
    </row>
    <row r="59" spans="1:7" s="109" customFormat="1" ht="15" hidden="1" outlineLevel="1">
      <c r="A59" s="227" t="str">
        <f t="shared" si="0"/>
        <v>D.4.2.1.1.S.1.54</v>
      </c>
      <c r="B59" s="99" t="s">
        <v>1772</v>
      </c>
      <c r="C59" s="122" t="s">
        <v>1616</v>
      </c>
      <c r="D59" s="123" t="s">
        <v>90</v>
      </c>
      <c r="E59" s="107">
        <v>1</v>
      </c>
      <c r="F59" s="108"/>
      <c r="G59" s="108"/>
    </row>
    <row r="60" spans="1:7" s="109" customFormat="1" ht="25.5" hidden="1" outlineLevel="1">
      <c r="A60" s="227" t="str">
        <f t="shared" si="0"/>
        <v>D.4.2.1.1.S.1.55</v>
      </c>
      <c r="B60" s="99" t="s">
        <v>1773</v>
      </c>
      <c r="C60" s="122" t="s">
        <v>1911</v>
      </c>
      <c r="D60" s="123" t="s">
        <v>90</v>
      </c>
      <c r="E60" s="107">
        <v>1</v>
      </c>
      <c r="F60" s="108"/>
      <c r="G60" s="108"/>
    </row>
    <row r="61" spans="1:7" s="109" customFormat="1" ht="15" hidden="1" outlineLevel="1">
      <c r="A61" s="227" t="str">
        <f t="shared" si="0"/>
        <v>D.4.2.1.1.S.1.56</v>
      </c>
      <c r="B61" s="99" t="s">
        <v>1908</v>
      </c>
      <c r="C61" s="122" t="s">
        <v>1622</v>
      </c>
      <c r="D61" s="123" t="s">
        <v>90</v>
      </c>
      <c r="E61" s="107">
        <v>1</v>
      </c>
      <c r="F61" s="108"/>
      <c r="G61" s="108"/>
    </row>
    <row r="62" spans="1:7" s="109" customFormat="1" ht="51" hidden="1" outlineLevel="1">
      <c r="A62" s="227" t="str">
        <f t="shared" si="0"/>
        <v>D.4.2.1.1.S.1.57</v>
      </c>
      <c r="B62" s="99" t="s">
        <v>1641</v>
      </c>
      <c r="C62" s="228" t="s">
        <v>1630</v>
      </c>
      <c r="D62" s="123"/>
      <c r="E62" s="107"/>
      <c r="F62" s="108"/>
      <c r="G62" s="108"/>
    </row>
    <row r="63" spans="1:7" s="109" customFormat="1" ht="25.5" hidden="1" outlineLevel="1">
      <c r="A63" s="227" t="str">
        <f t="shared" si="0"/>
        <v>D.4.2.1.1.S.2.57.1</v>
      </c>
      <c r="B63" s="99" t="s">
        <v>1967</v>
      </c>
      <c r="C63" s="230" t="s">
        <v>1632</v>
      </c>
      <c r="D63" s="123" t="s">
        <v>90</v>
      </c>
      <c r="E63" s="107">
        <v>1</v>
      </c>
      <c r="F63" s="108"/>
      <c r="G63" s="108"/>
    </row>
    <row r="64" spans="1:7" s="109" customFormat="1" ht="15" hidden="1" outlineLevel="1">
      <c r="A64" s="227" t="str">
        <f t="shared" si="0"/>
        <v>D.4.2.1.1.S.2.57.2</v>
      </c>
      <c r="B64" s="99" t="s">
        <v>1968</v>
      </c>
      <c r="C64" s="230" t="s">
        <v>1634</v>
      </c>
      <c r="D64" s="123" t="s">
        <v>90</v>
      </c>
      <c r="E64" s="107">
        <v>1</v>
      </c>
      <c r="F64" s="108"/>
      <c r="G64" s="108"/>
    </row>
    <row r="65" spans="1:7" s="109" customFormat="1" ht="15" hidden="1" outlineLevel="1">
      <c r="A65" s="227" t="str">
        <f t="shared" si="0"/>
        <v>D.4.2.1.1.S.2.57.3</v>
      </c>
      <c r="B65" s="99" t="s">
        <v>1969</v>
      </c>
      <c r="C65" s="230" t="s">
        <v>1917</v>
      </c>
      <c r="D65" s="123" t="s">
        <v>90</v>
      </c>
      <c r="E65" s="107">
        <v>2</v>
      </c>
      <c r="F65" s="108"/>
      <c r="G65" s="108"/>
    </row>
    <row r="66" spans="1:7" s="109" customFormat="1" ht="15" hidden="1" outlineLevel="1">
      <c r="A66" s="227" t="str">
        <f t="shared" si="0"/>
        <v>D.4.2.1.1.S.2.57.4</v>
      </c>
      <c r="B66" s="99" t="s">
        <v>1970</v>
      </c>
      <c r="C66" s="230" t="s">
        <v>1638</v>
      </c>
      <c r="D66" s="123" t="s">
        <v>90</v>
      </c>
      <c r="E66" s="107">
        <v>2</v>
      </c>
      <c r="F66" s="108"/>
      <c r="G66" s="108"/>
    </row>
    <row r="67" spans="1:7" s="109" customFormat="1" ht="191.25" hidden="1" outlineLevel="1">
      <c r="A67" s="227" t="str">
        <f t="shared" si="0"/>
        <v>D.4.2.1.1.S.2.57.5</v>
      </c>
      <c r="B67" s="99" t="s">
        <v>1971</v>
      </c>
      <c r="C67" s="666" t="s">
        <v>3596</v>
      </c>
      <c r="D67" s="123" t="s">
        <v>1640</v>
      </c>
      <c r="E67" s="107">
        <v>1</v>
      </c>
      <c r="F67" s="108"/>
      <c r="G67" s="108"/>
    </row>
    <row r="68" spans="1:7" s="109" customFormat="1" ht="38.25" hidden="1" outlineLevel="1">
      <c r="A68" s="227" t="str">
        <f t="shared" si="0"/>
        <v>D.4.2.1.1.S.2.57.6</v>
      </c>
      <c r="B68" s="99" t="s">
        <v>1972</v>
      </c>
      <c r="C68" s="230" t="s">
        <v>1973</v>
      </c>
      <c r="D68" s="123" t="s">
        <v>90</v>
      </c>
      <c r="E68" s="107">
        <v>1</v>
      </c>
      <c r="F68" s="108"/>
      <c r="G68" s="108"/>
    </row>
    <row r="69" spans="1:7" s="109" customFormat="1" ht="15" hidden="1" outlineLevel="1">
      <c r="A69" s="227" t="str">
        <f t="shared" si="0"/>
        <v>D.4.2.1.1.S.2.57.7</v>
      </c>
      <c r="B69" s="99" t="s">
        <v>1974</v>
      </c>
      <c r="C69" s="230" t="s">
        <v>1644</v>
      </c>
      <c r="D69" s="123" t="s">
        <v>1640</v>
      </c>
      <c r="E69" s="107">
        <v>1</v>
      </c>
      <c r="F69" s="108"/>
      <c r="G69" s="108"/>
    </row>
    <row r="70" spans="1:7" s="109" customFormat="1" ht="63.75" hidden="1" outlineLevel="1">
      <c r="A70" s="227" t="str">
        <f t="shared" si="0"/>
        <v>D.4.2.1.1.S.1.58</v>
      </c>
      <c r="B70" s="99" t="s">
        <v>1643</v>
      </c>
      <c r="C70" s="122" t="s">
        <v>1975</v>
      </c>
      <c r="D70" s="123" t="s">
        <v>1640</v>
      </c>
      <c r="E70" s="107">
        <v>1</v>
      </c>
      <c r="F70" s="108"/>
      <c r="G70" s="108"/>
    </row>
    <row r="71" spans="1:7" s="109" customFormat="1" ht="38.25" hidden="1" outlineLevel="1">
      <c r="A71" s="227" t="str">
        <f aca="true" t="shared" si="1" ref="A71:A98">""&amp;$B$4&amp;"."&amp;B71&amp;""</f>
        <v>D.4.2.1.1.S.1.59</v>
      </c>
      <c r="B71" s="99" t="s">
        <v>1645</v>
      </c>
      <c r="C71" s="228" t="s">
        <v>1646</v>
      </c>
      <c r="D71" s="123" t="s">
        <v>1640</v>
      </c>
      <c r="E71" s="107">
        <v>1</v>
      </c>
      <c r="F71" s="108"/>
      <c r="G71" s="108"/>
    </row>
    <row r="72" spans="1:7" s="109" customFormat="1" ht="102" hidden="1" outlineLevel="1">
      <c r="A72" s="227" t="str">
        <f t="shared" si="1"/>
        <v>D.4.2.1.1.S.2</v>
      </c>
      <c r="B72" s="99" t="s">
        <v>207</v>
      </c>
      <c r="C72" s="228" t="s">
        <v>1976</v>
      </c>
      <c r="D72" s="123" t="s">
        <v>1640</v>
      </c>
      <c r="E72" s="107">
        <v>1</v>
      </c>
      <c r="F72" s="108"/>
      <c r="G72" s="108"/>
    </row>
    <row r="73" spans="1:7" s="109" customFormat="1" ht="25.5" hidden="1" outlineLevel="1">
      <c r="A73" s="227" t="str">
        <f t="shared" si="1"/>
        <v>D.4.2.1.1.S.3</v>
      </c>
      <c r="B73" s="99" t="s">
        <v>208</v>
      </c>
      <c r="C73" s="228" t="s">
        <v>1648</v>
      </c>
      <c r="D73" s="123" t="s">
        <v>1640</v>
      </c>
      <c r="E73" s="107">
        <v>1</v>
      </c>
      <c r="F73" s="108"/>
      <c r="G73" s="108"/>
    </row>
    <row r="74" spans="1:7" s="109" customFormat="1" ht="76.5" hidden="1" outlineLevel="1">
      <c r="A74" s="227" t="str">
        <f t="shared" si="1"/>
        <v>D.4.2.1.1.S.4</v>
      </c>
      <c r="B74" s="99" t="s">
        <v>209</v>
      </c>
      <c r="C74" s="122" t="s">
        <v>1977</v>
      </c>
      <c r="D74" s="123" t="s">
        <v>1640</v>
      </c>
      <c r="E74" s="107">
        <v>1</v>
      </c>
      <c r="F74" s="108"/>
      <c r="G74" s="108"/>
    </row>
    <row r="75" spans="1:7" s="109" customFormat="1" ht="25.5" hidden="1" outlineLevel="1">
      <c r="A75" s="227" t="str">
        <f t="shared" si="1"/>
        <v>D.4.2.1.1.S.5</v>
      </c>
      <c r="B75" s="99" t="s">
        <v>213</v>
      </c>
      <c r="C75" s="122" t="s">
        <v>1650</v>
      </c>
      <c r="D75" s="123" t="s">
        <v>90</v>
      </c>
      <c r="E75" s="107">
        <v>2</v>
      </c>
      <c r="F75" s="108"/>
      <c r="G75" s="108"/>
    </row>
    <row r="76" spans="1:7" s="109" customFormat="1" ht="15" hidden="1" outlineLevel="1">
      <c r="A76" s="227" t="str">
        <f t="shared" si="1"/>
        <v>D.4.2.1.1.S.6</v>
      </c>
      <c r="B76" s="99" t="s">
        <v>214</v>
      </c>
      <c r="C76" s="122" t="s">
        <v>1651</v>
      </c>
      <c r="D76" s="123" t="s">
        <v>1640</v>
      </c>
      <c r="E76" s="107">
        <v>1</v>
      </c>
      <c r="F76" s="108"/>
      <c r="G76" s="108"/>
    </row>
    <row r="77" spans="1:7" s="109" customFormat="1" ht="51" hidden="1" outlineLevel="1">
      <c r="A77" s="227" t="str">
        <f t="shared" si="1"/>
        <v>D.4.2.1.1.S.7</v>
      </c>
      <c r="B77" s="99" t="s">
        <v>215</v>
      </c>
      <c r="C77" s="122" t="s">
        <v>1652</v>
      </c>
      <c r="D77" s="123" t="s">
        <v>1640</v>
      </c>
      <c r="E77" s="107">
        <v>1</v>
      </c>
      <c r="F77" s="108"/>
      <c r="G77" s="108"/>
    </row>
    <row r="78" spans="1:7" s="109" customFormat="1" ht="38.25" hidden="1" outlineLevel="1">
      <c r="A78" s="227" t="str">
        <f t="shared" si="1"/>
        <v>D.4.2.1.1.S.8</v>
      </c>
      <c r="B78" s="99" t="s">
        <v>216</v>
      </c>
      <c r="C78" s="122" t="s">
        <v>1978</v>
      </c>
      <c r="D78" s="123"/>
      <c r="E78" s="107"/>
      <c r="F78" s="108"/>
      <c r="G78" s="108"/>
    </row>
    <row r="79" spans="1:7" s="109" customFormat="1" ht="15" hidden="1" outlineLevel="1">
      <c r="A79" s="227" t="str">
        <f t="shared" si="1"/>
        <v>D.4.2.1.1.S.8.1</v>
      </c>
      <c r="B79" s="99" t="s">
        <v>250</v>
      </c>
      <c r="C79" s="230" t="s">
        <v>1656</v>
      </c>
      <c r="D79" s="123" t="s">
        <v>1657</v>
      </c>
      <c r="E79" s="107">
        <v>12</v>
      </c>
      <c r="F79" s="108"/>
      <c r="G79" s="108"/>
    </row>
    <row r="80" spans="1:7" s="109" customFormat="1" ht="15" hidden="1" outlineLevel="1">
      <c r="A80" s="227" t="str">
        <f t="shared" si="1"/>
        <v>D.4.2.1.1.S.8.2</v>
      </c>
      <c r="B80" s="99" t="s">
        <v>251</v>
      </c>
      <c r="C80" s="230" t="s">
        <v>1725</v>
      </c>
      <c r="D80" s="123" t="s">
        <v>1657</v>
      </c>
      <c r="E80" s="107">
        <v>10</v>
      </c>
      <c r="F80" s="108"/>
      <c r="G80" s="108"/>
    </row>
    <row r="81" spans="1:7" s="109" customFormat="1" ht="15" hidden="1" outlineLevel="1">
      <c r="A81" s="227" t="str">
        <f t="shared" si="1"/>
        <v>D.4.2.1.1.S.8.3</v>
      </c>
      <c r="B81" s="99" t="s">
        <v>252</v>
      </c>
      <c r="C81" s="230" t="s">
        <v>1979</v>
      </c>
      <c r="D81" s="123" t="s">
        <v>1657</v>
      </c>
      <c r="E81" s="107">
        <v>15</v>
      </c>
      <c r="F81" s="108"/>
      <c r="G81" s="108"/>
    </row>
    <row r="82" spans="1:7" s="109" customFormat="1" ht="15" hidden="1" outlineLevel="1">
      <c r="A82" s="227" t="str">
        <f t="shared" si="1"/>
        <v>D.4.2.1.1.S.8.4</v>
      </c>
      <c r="B82" s="99" t="s">
        <v>375</v>
      </c>
      <c r="C82" s="230" t="s">
        <v>1660</v>
      </c>
      <c r="D82" s="123" t="s">
        <v>1657</v>
      </c>
      <c r="E82" s="107">
        <v>20</v>
      </c>
      <c r="F82" s="108"/>
      <c r="G82" s="108"/>
    </row>
    <row r="83" spans="1:7" s="109" customFormat="1" ht="15" hidden="1" outlineLevel="1">
      <c r="A83" s="227" t="str">
        <f t="shared" si="1"/>
        <v>D.4.2.1.1.S.8.5</v>
      </c>
      <c r="B83" s="99" t="s">
        <v>1927</v>
      </c>
      <c r="C83" s="230" t="s">
        <v>1980</v>
      </c>
      <c r="D83" s="123" t="s">
        <v>1657</v>
      </c>
      <c r="E83" s="107">
        <v>8</v>
      </c>
      <c r="F83" s="108"/>
      <c r="G83" s="108"/>
    </row>
    <row r="84" spans="1:7" s="109" customFormat="1" ht="15" hidden="1" outlineLevel="1">
      <c r="A84" s="227" t="str">
        <f t="shared" si="1"/>
        <v>D.4.2.1.1.S.8.6</v>
      </c>
      <c r="B84" s="99" t="s">
        <v>1929</v>
      </c>
      <c r="C84" s="230" t="s">
        <v>1661</v>
      </c>
      <c r="D84" s="123" t="s">
        <v>1657</v>
      </c>
      <c r="E84" s="107">
        <v>24</v>
      </c>
      <c r="F84" s="108"/>
      <c r="G84" s="108"/>
    </row>
    <row r="85" spans="1:7" s="109" customFormat="1" ht="15" hidden="1" outlineLevel="1">
      <c r="A85" s="227" t="str">
        <f t="shared" si="1"/>
        <v>D.4.2.1.1.S.8.7</v>
      </c>
      <c r="B85" s="99" t="s">
        <v>1930</v>
      </c>
      <c r="C85" s="230" t="s">
        <v>1662</v>
      </c>
      <c r="D85" s="123" t="s">
        <v>1657</v>
      </c>
      <c r="E85" s="107">
        <v>5</v>
      </c>
      <c r="F85" s="108"/>
      <c r="G85" s="108"/>
    </row>
    <row r="86" spans="1:7" s="109" customFormat="1" ht="25.5" hidden="1" outlineLevel="1">
      <c r="A86" s="227" t="str">
        <f t="shared" si="1"/>
        <v>D.4.2.1.1.S.9</v>
      </c>
      <c r="B86" s="99" t="s">
        <v>217</v>
      </c>
      <c r="C86" s="122" t="s">
        <v>1663</v>
      </c>
      <c r="D86" s="123" t="s">
        <v>1657</v>
      </c>
      <c r="E86" s="107">
        <v>25</v>
      </c>
      <c r="F86" s="108"/>
      <c r="G86" s="108"/>
    </row>
    <row r="87" spans="1:7" s="109" customFormat="1" ht="25.5" hidden="1" outlineLevel="1">
      <c r="A87" s="227" t="str">
        <f t="shared" si="1"/>
        <v>D.4.2.1.1.S.10</v>
      </c>
      <c r="B87" s="99" t="s">
        <v>218</v>
      </c>
      <c r="C87" s="122" t="s">
        <v>1664</v>
      </c>
      <c r="D87" s="123" t="s">
        <v>1657</v>
      </c>
      <c r="E87" s="107">
        <v>10</v>
      </c>
      <c r="F87" s="108"/>
      <c r="G87" s="108"/>
    </row>
    <row r="88" spans="1:7" s="109" customFormat="1" ht="25.5" hidden="1" outlineLevel="1">
      <c r="A88" s="227" t="str">
        <f t="shared" si="1"/>
        <v>D.4.2.1.1.S.11</v>
      </c>
      <c r="B88" s="99" t="s">
        <v>219</v>
      </c>
      <c r="C88" s="122" t="s">
        <v>1665</v>
      </c>
      <c r="D88" s="123" t="s">
        <v>90</v>
      </c>
      <c r="E88" s="107">
        <v>2</v>
      </c>
      <c r="F88" s="108"/>
      <c r="G88" s="108"/>
    </row>
    <row r="89" spans="1:7" s="109" customFormat="1" ht="76.5" hidden="1" outlineLevel="1">
      <c r="A89" s="227" t="str">
        <f t="shared" si="1"/>
        <v>D.4.2.1.1.S.12</v>
      </c>
      <c r="B89" s="99" t="s">
        <v>220</v>
      </c>
      <c r="C89" s="122" t="s">
        <v>1666</v>
      </c>
      <c r="D89" s="123" t="s">
        <v>1640</v>
      </c>
      <c r="E89" s="107">
        <v>4</v>
      </c>
      <c r="F89" s="108"/>
      <c r="G89" s="108"/>
    </row>
    <row r="90" spans="1:7" s="109" customFormat="1" ht="25.5" hidden="1" outlineLevel="1">
      <c r="A90" s="227" t="str">
        <f t="shared" si="1"/>
        <v>D.4.2.1.1.S.13</v>
      </c>
      <c r="B90" s="99" t="s">
        <v>221</v>
      </c>
      <c r="C90" s="122" t="s">
        <v>1710</v>
      </c>
      <c r="D90" s="123" t="s">
        <v>90</v>
      </c>
      <c r="E90" s="107">
        <v>3</v>
      </c>
      <c r="F90" s="108"/>
      <c r="G90" s="108"/>
    </row>
    <row r="91" spans="1:7" s="109" customFormat="1" ht="15" hidden="1" outlineLevel="1">
      <c r="A91" s="227" t="str">
        <f t="shared" si="1"/>
        <v>D.4.2.1.1.S.14</v>
      </c>
      <c r="B91" s="99" t="s">
        <v>222</v>
      </c>
      <c r="C91" s="122" t="s">
        <v>1668</v>
      </c>
      <c r="D91" s="123" t="s">
        <v>1640</v>
      </c>
      <c r="E91" s="107">
        <v>2</v>
      </c>
      <c r="F91" s="108"/>
      <c r="G91" s="108"/>
    </row>
    <row r="92" spans="1:7" s="109" customFormat="1" ht="38.25" hidden="1" outlineLevel="1">
      <c r="A92" s="227" t="str">
        <f t="shared" si="1"/>
        <v>D.4.2.1.1.S.15</v>
      </c>
      <c r="B92" s="99" t="s">
        <v>223</v>
      </c>
      <c r="C92" s="122" t="s">
        <v>1945</v>
      </c>
      <c r="D92" s="123" t="s">
        <v>1640</v>
      </c>
      <c r="E92" s="107">
        <v>1</v>
      </c>
      <c r="F92" s="108"/>
      <c r="G92" s="108"/>
    </row>
    <row r="93" spans="1:7" s="109" customFormat="1" ht="15" hidden="1" outlineLevel="1">
      <c r="A93" s="227" t="str">
        <f t="shared" si="1"/>
        <v>D.4.2.1.1.S.16</v>
      </c>
      <c r="B93" s="99" t="s">
        <v>224</v>
      </c>
      <c r="C93" s="122" t="s">
        <v>1951</v>
      </c>
      <c r="D93" s="123" t="s">
        <v>1640</v>
      </c>
      <c r="E93" s="107">
        <v>1</v>
      </c>
      <c r="F93" s="108"/>
      <c r="G93" s="108"/>
    </row>
    <row r="94" spans="1:7" s="109" customFormat="1" ht="15" hidden="1" outlineLevel="1">
      <c r="A94" s="227" t="str">
        <f t="shared" si="1"/>
        <v>D.4.2.1.1.S.17</v>
      </c>
      <c r="B94" s="99" t="s">
        <v>225</v>
      </c>
      <c r="C94" s="122" t="s">
        <v>1952</v>
      </c>
      <c r="D94" s="123" t="s">
        <v>1640</v>
      </c>
      <c r="E94" s="107">
        <v>1</v>
      </c>
      <c r="F94" s="108"/>
      <c r="G94" s="108"/>
    </row>
    <row r="95" spans="1:7" s="109" customFormat="1" ht="25.5" hidden="1" outlineLevel="1">
      <c r="A95" s="227" t="str">
        <f t="shared" si="1"/>
        <v>D.4.2.1.1.S.18</v>
      </c>
      <c r="B95" s="99" t="s">
        <v>259</v>
      </c>
      <c r="C95" s="122" t="s">
        <v>1981</v>
      </c>
      <c r="D95" s="123" t="s">
        <v>1640</v>
      </c>
      <c r="E95" s="107">
        <v>1</v>
      </c>
      <c r="F95" s="108"/>
      <c r="G95" s="108"/>
    </row>
    <row r="96" spans="1:7" s="109" customFormat="1" ht="25.5" hidden="1" outlineLevel="1">
      <c r="A96" s="227" t="str">
        <f t="shared" si="1"/>
        <v>D.4.2.1.1.S.19</v>
      </c>
      <c r="B96" s="99" t="s">
        <v>332</v>
      </c>
      <c r="C96" s="122" t="s">
        <v>1982</v>
      </c>
      <c r="D96" s="123" t="s">
        <v>1640</v>
      </c>
      <c r="E96" s="107">
        <v>1</v>
      </c>
      <c r="F96" s="108"/>
      <c r="G96" s="108"/>
    </row>
    <row r="97" spans="1:7" s="109" customFormat="1" ht="38.25" hidden="1" outlineLevel="1">
      <c r="A97" s="227" t="str">
        <f t="shared" si="1"/>
        <v>D.4.2.1.1.S.20</v>
      </c>
      <c r="B97" s="99" t="s">
        <v>333</v>
      </c>
      <c r="C97" s="122" t="s">
        <v>1983</v>
      </c>
      <c r="D97" s="123" t="s">
        <v>1640</v>
      </c>
      <c r="E97" s="107">
        <v>1</v>
      </c>
      <c r="F97" s="108"/>
      <c r="G97" s="108"/>
    </row>
    <row r="98" spans="1:7" s="109" customFormat="1" ht="25.5" hidden="1" outlineLevel="1">
      <c r="A98" s="227" t="str">
        <f t="shared" si="1"/>
        <v>D.4.2.1.1.S.21</v>
      </c>
      <c r="B98" s="99" t="s">
        <v>335</v>
      </c>
      <c r="C98" s="234" t="s">
        <v>1984</v>
      </c>
      <c r="D98" s="123" t="s">
        <v>1640</v>
      </c>
      <c r="E98" s="107">
        <v>1</v>
      </c>
      <c r="F98" s="108"/>
      <c r="G98" s="108"/>
    </row>
    <row r="99" spans="1:7" s="97" customFormat="1" ht="15" collapsed="1">
      <c r="A99" s="90" t="str">
        <f>B99</f>
        <v>D.4.2.1.2</v>
      </c>
      <c r="B99" s="91" t="s">
        <v>2101</v>
      </c>
      <c r="C99" s="92" t="s">
        <v>1670</v>
      </c>
      <c r="D99" s="93"/>
      <c r="E99" s="124"/>
      <c r="F99" s="125"/>
      <c r="G99" s="96"/>
    </row>
    <row r="100" spans="1:7" s="109" customFormat="1" ht="25.5" hidden="1" outlineLevel="1">
      <c r="A100" s="227" t="str">
        <f>""&amp;$B$99&amp;"."&amp;B100&amp;""</f>
        <v>D.4.2.1.2.S.1</v>
      </c>
      <c r="B100" s="99" t="s">
        <v>206</v>
      </c>
      <c r="C100" s="231" t="s">
        <v>1986</v>
      </c>
      <c r="D100" s="128" t="s">
        <v>1657</v>
      </c>
      <c r="E100" s="107">
        <v>15</v>
      </c>
      <c r="F100" s="108"/>
      <c r="G100" s="108"/>
    </row>
    <row r="101" spans="1:7" s="109" customFormat="1" ht="38.25" hidden="1" outlineLevel="1">
      <c r="A101" s="227" t="str">
        <f aca="true" t="shared" si="2" ref="A101:A107">""&amp;$B$99&amp;"."&amp;B101&amp;""</f>
        <v>D.4.2.1.2.S.2</v>
      </c>
      <c r="B101" s="99" t="s">
        <v>207</v>
      </c>
      <c r="C101" s="231" t="s">
        <v>1672</v>
      </c>
      <c r="D101" s="128" t="s">
        <v>1657</v>
      </c>
      <c r="E101" s="107">
        <v>25</v>
      </c>
      <c r="F101" s="108"/>
      <c r="G101" s="108"/>
    </row>
    <row r="102" spans="1:7" s="109" customFormat="1" ht="25.5" hidden="1" outlineLevel="1">
      <c r="A102" s="227" t="str">
        <f t="shared" si="2"/>
        <v>D.4.2.1.2.S.3</v>
      </c>
      <c r="B102" s="99" t="s">
        <v>208</v>
      </c>
      <c r="C102" s="231" t="s">
        <v>1673</v>
      </c>
      <c r="D102" s="128" t="s">
        <v>90</v>
      </c>
      <c r="E102" s="107">
        <v>12</v>
      </c>
      <c r="F102" s="108"/>
      <c r="G102" s="108"/>
    </row>
    <row r="103" spans="1:7" s="109" customFormat="1" ht="25.5" hidden="1" outlineLevel="1">
      <c r="A103" s="227" t="str">
        <f t="shared" si="2"/>
        <v>D.4.2.1.2.S.4</v>
      </c>
      <c r="B103" s="99" t="s">
        <v>209</v>
      </c>
      <c r="C103" s="231" t="s">
        <v>1674</v>
      </c>
      <c r="D103" s="128"/>
      <c r="E103" s="107"/>
      <c r="F103" s="108"/>
      <c r="G103" s="108"/>
    </row>
    <row r="104" spans="1:7" s="109" customFormat="1" ht="15" hidden="1" outlineLevel="1">
      <c r="A104" s="227" t="str">
        <f t="shared" si="2"/>
        <v>D.4.2.1.2.S.4.1</v>
      </c>
      <c r="B104" s="99" t="s">
        <v>240</v>
      </c>
      <c r="C104" s="232" t="s">
        <v>1675</v>
      </c>
      <c r="D104" s="128" t="s">
        <v>1657</v>
      </c>
      <c r="E104" s="107">
        <v>15</v>
      </c>
      <c r="F104" s="108"/>
      <c r="G104" s="108"/>
    </row>
    <row r="105" spans="1:7" s="109" customFormat="1" ht="15" hidden="1" outlineLevel="1">
      <c r="A105" s="227" t="str">
        <f t="shared" si="2"/>
        <v>D.4.2.1.2.S.4.2</v>
      </c>
      <c r="B105" s="99" t="s">
        <v>260</v>
      </c>
      <c r="C105" s="232" t="s">
        <v>1676</v>
      </c>
      <c r="D105" s="128" t="s">
        <v>1657</v>
      </c>
      <c r="E105" s="107">
        <v>10</v>
      </c>
      <c r="F105" s="108"/>
      <c r="G105" s="108"/>
    </row>
    <row r="106" spans="1:7" s="109" customFormat="1" ht="38.25" hidden="1" outlineLevel="1">
      <c r="A106" s="227" t="str">
        <f t="shared" si="2"/>
        <v>D.4.2.1.2.S.5</v>
      </c>
      <c r="B106" s="99" t="s">
        <v>213</v>
      </c>
      <c r="C106" s="231" t="s">
        <v>1677</v>
      </c>
      <c r="D106" s="128" t="s">
        <v>90</v>
      </c>
      <c r="E106" s="107">
        <v>25</v>
      </c>
      <c r="F106" s="108"/>
      <c r="G106" s="108"/>
    </row>
    <row r="107" spans="1:7" s="109" customFormat="1" ht="51" hidden="1" outlineLevel="1">
      <c r="A107" s="227" t="str">
        <f t="shared" si="2"/>
        <v>D.4.2.1.2.S.6</v>
      </c>
      <c r="B107" s="99" t="s">
        <v>214</v>
      </c>
      <c r="C107" s="231" t="s">
        <v>1987</v>
      </c>
      <c r="D107" s="128" t="s">
        <v>90</v>
      </c>
      <c r="E107" s="107">
        <v>30</v>
      </c>
      <c r="F107" s="108"/>
      <c r="G107" s="108"/>
    </row>
    <row r="108" spans="1:7" s="97" customFormat="1" ht="15" collapsed="1">
      <c r="A108" s="90" t="str">
        <f>B108</f>
        <v>D.4.2.1.3</v>
      </c>
      <c r="B108" s="91" t="s">
        <v>2109</v>
      </c>
      <c r="C108" s="92" t="s">
        <v>1680</v>
      </c>
      <c r="D108" s="93"/>
      <c r="E108" s="94"/>
      <c r="F108" s="95"/>
      <c r="G108" s="96"/>
    </row>
    <row r="109" spans="1:7" s="109" customFormat="1" ht="76.5" hidden="1" outlineLevel="1">
      <c r="A109" s="227" t="str">
        <f>""&amp;$B$108&amp;"."&amp;B109&amp;""</f>
        <v>D.4.2.1.3.S.1</v>
      </c>
      <c r="B109" s="99" t="s">
        <v>206</v>
      </c>
      <c r="C109" s="122" t="s">
        <v>1961</v>
      </c>
      <c r="D109" s="143" t="s">
        <v>1640</v>
      </c>
      <c r="E109" s="107">
        <v>1</v>
      </c>
      <c r="F109" s="108"/>
      <c r="G109" s="108">
        <f aca="true" t="shared" si="3" ref="G109:G120">E109*F109</f>
        <v>0</v>
      </c>
    </row>
    <row r="110" spans="1:7" s="109" customFormat="1" ht="25.5" hidden="1" outlineLevel="1">
      <c r="A110" s="227" t="str">
        <f aca="true" t="shared" si="4" ref="A110:A120">""&amp;$B$108&amp;"."&amp;B110&amp;""</f>
        <v>D.4.2.1.3.S.2</v>
      </c>
      <c r="B110" s="99" t="s">
        <v>207</v>
      </c>
      <c r="C110" s="122" t="s">
        <v>1682</v>
      </c>
      <c r="D110" s="143"/>
      <c r="E110" s="107"/>
      <c r="F110" s="108"/>
      <c r="G110" s="108"/>
    </row>
    <row r="111" spans="1:7" s="109" customFormat="1" ht="38.25" hidden="1" outlineLevel="1">
      <c r="A111" s="227" t="str">
        <f t="shared" si="4"/>
        <v>D.4.2.1.3.S.2.1</v>
      </c>
      <c r="B111" s="99" t="s">
        <v>228</v>
      </c>
      <c r="C111" s="207" t="s">
        <v>1683</v>
      </c>
      <c r="D111" s="143" t="s">
        <v>90</v>
      </c>
      <c r="E111" s="107">
        <v>1</v>
      </c>
      <c r="F111" s="108"/>
      <c r="G111" s="108">
        <f t="shared" si="3"/>
        <v>0</v>
      </c>
    </row>
    <row r="112" spans="1:7" s="109" customFormat="1" ht="25.5" hidden="1" outlineLevel="1">
      <c r="A112" s="227" t="str">
        <f t="shared" si="4"/>
        <v>D.4.2.1.3.S.2.2</v>
      </c>
      <c r="B112" s="99" t="s">
        <v>261</v>
      </c>
      <c r="C112" s="207" t="s">
        <v>1684</v>
      </c>
      <c r="D112" s="143" t="s">
        <v>90</v>
      </c>
      <c r="E112" s="107">
        <v>1</v>
      </c>
      <c r="F112" s="108"/>
      <c r="G112" s="108">
        <f t="shared" si="3"/>
        <v>0</v>
      </c>
    </row>
    <row r="113" spans="1:7" s="109" customFormat="1" ht="15" hidden="1" outlineLevel="1">
      <c r="A113" s="227" t="str">
        <f t="shared" si="4"/>
        <v>D.4.2.1.3.S.2.3</v>
      </c>
      <c r="B113" s="99" t="s">
        <v>367</v>
      </c>
      <c r="C113" s="207" t="s">
        <v>1685</v>
      </c>
      <c r="D113" s="143" t="s">
        <v>90</v>
      </c>
      <c r="E113" s="107">
        <v>1</v>
      </c>
      <c r="F113" s="108"/>
      <c r="G113" s="108">
        <f t="shared" si="3"/>
        <v>0</v>
      </c>
    </row>
    <row r="114" spans="1:7" s="109" customFormat="1" ht="15" hidden="1" outlineLevel="1">
      <c r="A114" s="227" t="str">
        <f t="shared" si="4"/>
        <v>D.4.2.1.3.S.2.4</v>
      </c>
      <c r="B114" s="99" t="s">
        <v>400</v>
      </c>
      <c r="C114" s="207" t="s">
        <v>1686</v>
      </c>
      <c r="D114" s="143" t="s">
        <v>90</v>
      </c>
      <c r="E114" s="107">
        <v>1</v>
      </c>
      <c r="F114" s="108"/>
      <c r="G114" s="108">
        <f t="shared" si="3"/>
        <v>0</v>
      </c>
    </row>
    <row r="115" spans="1:7" s="109" customFormat="1" ht="15" hidden="1" outlineLevel="1">
      <c r="A115" s="227" t="str">
        <f t="shared" si="4"/>
        <v>D.4.2.1.3.S.2.5</v>
      </c>
      <c r="B115" s="99" t="s">
        <v>1687</v>
      </c>
      <c r="C115" s="207" t="s">
        <v>1688</v>
      </c>
      <c r="D115" s="143" t="s">
        <v>90</v>
      </c>
      <c r="E115" s="107">
        <v>1</v>
      </c>
      <c r="F115" s="108"/>
      <c r="G115" s="108">
        <f t="shared" si="3"/>
        <v>0</v>
      </c>
    </row>
    <row r="116" spans="1:7" s="109" customFormat="1" ht="25.5" hidden="1" outlineLevel="1">
      <c r="A116" s="227" t="str">
        <f t="shared" si="4"/>
        <v>D.4.2.1.3.S.2.6</v>
      </c>
      <c r="B116" s="99" t="s">
        <v>1689</v>
      </c>
      <c r="C116" s="207" t="s">
        <v>1690</v>
      </c>
      <c r="D116" s="143" t="s">
        <v>90</v>
      </c>
      <c r="E116" s="107">
        <v>1</v>
      </c>
      <c r="F116" s="108"/>
      <c r="G116" s="108">
        <f t="shared" si="3"/>
        <v>0</v>
      </c>
    </row>
    <row r="117" spans="1:7" s="109" customFormat="1" ht="15" hidden="1" outlineLevel="1">
      <c r="A117" s="227" t="str">
        <f t="shared" si="4"/>
        <v>D.4.2.1.3.S.2.7</v>
      </c>
      <c r="B117" s="99" t="s">
        <v>1691</v>
      </c>
      <c r="C117" s="207" t="s">
        <v>1692</v>
      </c>
      <c r="D117" s="143" t="s">
        <v>90</v>
      </c>
      <c r="E117" s="107">
        <v>1</v>
      </c>
      <c r="F117" s="108"/>
      <c r="G117" s="108">
        <f t="shared" si="3"/>
        <v>0</v>
      </c>
    </row>
    <row r="118" spans="1:7" s="109" customFormat="1" ht="15" hidden="1" outlineLevel="1">
      <c r="A118" s="227" t="str">
        <f t="shared" si="4"/>
        <v>D.4.2.1.3.S.3</v>
      </c>
      <c r="B118" s="99" t="s">
        <v>208</v>
      </c>
      <c r="C118" s="122" t="s">
        <v>1693</v>
      </c>
      <c r="D118" s="143" t="s">
        <v>90</v>
      </c>
      <c r="E118" s="107">
        <v>1</v>
      </c>
      <c r="F118" s="108"/>
      <c r="G118" s="108">
        <f t="shared" si="3"/>
        <v>0</v>
      </c>
    </row>
    <row r="119" spans="1:7" s="109" customFormat="1" ht="15" hidden="1" outlineLevel="1">
      <c r="A119" s="227" t="str">
        <f t="shared" si="4"/>
        <v>D.4.2.1.3.S.4</v>
      </c>
      <c r="B119" s="99" t="s">
        <v>209</v>
      </c>
      <c r="C119" s="122" t="s">
        <v>1694</v>
      </c>
      <c r="D119" s="143" t="s">
        <v>90</v>
      </c>
      <c r="E119" s="107">
        <v>1</v>
      </c>
      <c r="F119" s="108"/>
      <c r="G119" s="108">
        <f t="shared" si="3"/>
        <v>0</v>
      </c>
    </row>
    <row r="120" spans="1:7" s="109" customFormat="1" ht="63.75" hidden="1" outlineLevel="1">
      <c r="A120" s="227" t="str">
        <f t="shared" si="4"/>
        <v>D.4.2.1.3.S.5</v>
      </c>
      <c r="B120" s="99" t="s">
        <v>213</v>
      </c>
      <c r="C120" s="122" t="s">
        <v>1695</v>
      </c>
      <c r="D120" s="143" t="s">
        <v>1640</v>
      </c>
      <c r="E120" s="107">
        <v>1</v>
      </c>
      <c r="F120" s="108"/>
      <c r="G120" s="108">
        <f t="shared" si="3"/>
        <v>0</v>
      </c>
    </row>
    <row r="121" spans="1:7" s="214" customFormat="1" ht="15" collapsed="1">
      <c r="A121" s="352"/>
      <c r="B121" s="209"/>
      <c r="C121" s="210"/>
      <c r="D121" s="211"/>
      <c r="E121" s="212"/>
      <c r="F121" s="213"/>
      <c r="G121" s="213"/>
    </row>
    <row r="122" spans="1:7" s="109" customFormat="1" ht="15">
      <c r="A122" s="319"/>
      <c r="B122" s="215"/>
      <c r="C122" s="216"/>
      <c r="D122" s="217"/>
      <c r="E122" s="107"/>
      <c r="F122" s="218"/>
      <c r="G122"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18"/>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A.1.1</v>
      </c>
      <c r="B2" s="358" t="s">
        <v>243</v>
      </c>
      <c r="C2" s="365" t="s">
        <v>1501</v>
      </c>
      <c r="D2" s="359"/>
      <c r="E2" s="360"/>
      <c r="F2" s="361"/>
      <c r="G2" s="362">
        <f>SUM(G3:G493)</f>
        <v>0</v>
      </c>
    </row>
    <row r="3" spans="1:7" s="89" customFormat="1" ht="15" collapsed="1">
      <c r="A3" s="82" t="str">
        <f aca="true" t="shared" si="0" ref="A3:A4">B3</f>
        <v>A.1.1.1</v>
      </c>
      <c r="B3" s="83" t="s">
        <v>1415</v>
      </c>
      <c r="C3" s="84" t="s">
        <v>135</v>
      </c>
      <c r="D3" s="85"/>
      <c r="E3" s="86"/>
      <c r="F3" s="87"/>
      <c r="G3" s="88"/>
    </row>
    <row r="4" spans="1:7" s="97" customFormat="1" ht="15">
      <c r="A4" s="90" t="str">
        <f t="shared" si="0"/>
        <v>A.1.1.1.1</v>
      </c>
      <c r="B4" s="91" t="s">
        <v>1416</v>
      </c>
      <c r="C4" s="92" t="s">
        <v>17</v>
      </c>
      <c r="D4" s="93"/>
      <c r="E4" s="94"/>
      <c r="F4" s="95"/>
      <c r="G4" s="96"/>
    </row>
    <row r="5" spans="1:7" s="104" customFormat="1" ht="15" hidden="1" outlineLevel="1">
      <c r="A5" s="98" t="str">
        <f>""&amp;$B$4&amp;"."&amp;B5&amp;""</f>
        <v>A.1.1.1.1.S.1</v>
      </c>
      <c r="B5" s="99" t="s">
        <v>206</v>
      </c>
      <c r="C5" s="100" t="s">
        <v>193</v>
      </c>
      <c r="D5" s="101"/>
      <c r="E5" s="102"/>
      <c r="F5" s="103"/>
      <c r="G5" s="103"/>
    </row>
    <row r="6" spans="1:7" s="109" customFormat="1" ht="89.25" hidden="1" outlineLevel="1">
      <c r="A6" s="98" t="str">
        <f>""&amp;$B$4&amp;"."&amp;B6&amp;""</f>
        <v>A.1.1.1.1.S.2</v>
      </c>
      <c r="B6" s="99" t="s">
        <v>207</v>
      </c>
      <c r="C6" s="105" t="s">
        <v>3597</v>
      </c>
      <c r="D6" s="106" t="s">
        <v>90</v>
      </c>
      <c r="E6" s="107">
        <v>1</v>
      </c>
      <c r="F6" s="108"/>
      <c r="G6" s="108">
        <f aca="true" t="shared" si="1" ref="G6:G60">E6*F6</f>
        <v>0</v>
      </c>
    </row>
    <row r="7" spans="1:7" s="109" customFormat="1" ht="140.25" hidden="1" outlineLevel="1">
      <c r="A7" s="98" t="str">
        <f>""&amp;$B$4&amp;"."&amp;B7&amp;""</f>
        <v>A.1.1.1.1.S.3</v>
      </c>
      <c r="B7" s="99" t="s">
        <v>208</v>
      </c>
      <c r="C7" s="105" t="s">
        <v>3134</v>
      </c>
      <c r="D7" s="106" t="s">
        <v>90</v>
      </c>
      <c r="E7" s="107">
        <v>1</v>
      </c>
      <c r="F7" s="108"/>
      <c r="G7" s="108">
        <f t="shared" si="1"/>
        <v>0</v>
      </c>
    </row>
    <row r="8" spans="1:7" s="109" customFormat="1" ht="102" hidden="1" outlineLevel="1">
      <c r="A8" s="98" t="str">
        <f aca="true" t="shared" si="2" ref="A8:A30">""&amp;$B$4&amp;"."&amp;B8&amp;""</f>
        <v>A.1.1.1.1.S.4</v>
      </c>
      <c r="B8" s="99" t="s">
        <v>209</v>
      </c>
      <c r="C8" s="105" t="s">
        <v>3135</v>
      </c>
      <c r="D8" s="106" t="s">
        <v>90</v>
      </c>
      <c r="E8" s="107">
        <v>1</v>
      </c>
      <c r="F8" s="108"/>
      <c r="G8" s="108">
        <f t="shared" si="1"/>
        <v>0</v>
      </c>
    </row>
    <row r="9" spans="1:7" s="109" customFormat="1" ht="165.75" hidden="1" outlineLevel="1">
      <c r="A9" s="98" t="str">
        <f t="shared" si="2"/>
        <v>A.1.1.1.1.S.5</v>
      </c>
      <c r="B9" s="99" t="s">
        <v>213</v>
      </c>
      <c r="C9" s="482" t="s">
        <v>3229</v>
      </c>
      <c r="D9" s="106" t="s">
        <v>91</v>
      </c>
      <c r="E9" s="107">
        <v>1</v>
      </c>
      <c r="F9" s="108"/>
      <c r="G9" s="108">
        <f t="shared" si="1"/>
        <v>0</v>
      </c>
    </row>
    <row r="10" spans="1:7" s="109" customFormat="1" ht="165.75" hidden="1" outlineLevel="1">
      <c r="A10" s="98" t="str">
        <f t="shared" si="2"/>
        <v>A.1.1.1.1.S.6</v>
      </c>
      <c r="B10" s="99" t="s">
        <v>214</v>
      </c>
      <c r="C10" s="111" t="s">
        <v>3528</v>
      </c>
      <c r="D10" s="106" t="s">
        <v>91</v>
      </c>
      <c r="E10" s="107">
        <v>1</v>
      </c>
      <c r="F10" s="108"/>
      <c r="G10" s="108">
        <f t="shared" si="1"/>
        <v>0</v>
      </c>
    </row>
    <row r="11" spans="1:7" s="109" customFormat="1" ht="76.5" hidden="1" outlineLevel="1">
      <c r="A11" s="98" t="str">
        <f t="shared" si="2"/>
        <v>A.1.1.1.1.S.7</v>
      </c>
      <c r="B11" s="99" t="s">
        <v>215</v>
      </c>
      <c r="C11" s="111" t="s">
        <v>3529</v>
      </c>
      <c r="D11" s="106" t="s">
        <v>91</v>
      </c>
      <c r="E11" s="107">
        <v>1</v>
      </c>
      <c r="F11" s="108"/>
      <c r="G11" s="108">
        <f t="shared" si="1"/>
        <v>0</v>
      </c>
    </row>
    <row r="12" spans="1:7" s="109" customFormat="1" ht="89.25" hidden="1" outlineLevel="1">
      <c r="A12" s="98" t="str">
        <f t="shared" si="2"/>
        <v>A.1.1.1.1.S.8</v>
      </c>
      <c r="B12" s="99" t="s">
        <v>216</v>
      </c>
      <c r="C12" s="112" t="s">
        <v>175</v>
      </c>
      <c r="D12" s="113"/>
      <c r="E12" s="107"/>
      <c r="F12" s="108"/>
      <c r="G12" s="108"/>
    </row>
    <row r="13" spans="1:7" s="109" customFormat="1" ht="15" hidden="1" outlineLevel="1">
      <c r="A13" s="98" t="str">
        <f t="shared" si="2"/>
        <v>A.1.1.1.1.S.8.1</v>
      </c>
      <c r="B13" s="99" t="s">
        <v>250</v>
      </c>
      <c r="C13" s="112" t="s">
        <v>190</v>
      </c>
      <c r="D13" s="113" t="s">
        <v>22</v>
      </c>
      <c r="E13" s="107">
        <v>2457</v>
      </c>
      <c r="F13" s="108"/>
      <c r="G13" s="108">
        <f aca="true" t="shared" si="3" ref="G13:G15">E13*F13</f>
        <v>0</v>
      </c>
    </row>
    <row r="14" spans="1:7" s="109" customFormat="1" ht="15" hidden="1" outlineLevel="1">
      <c r="A14" s="98" t="str">
        <f t="shared" si="2"/>
        <v>A.1.1.1.1.S.8.2</v>
      </c>
      <c r="B14" s="99" t="s">
        <v>251</v>
      </c>
      <c r="C14" s="112" t="s">
        <v>191</v>
      </c>
      <c r="D14" s="113" t="s">
        <v>22</v>
      </c>
      <c r="E14" s="107">
        <v>488</v>
      </c>
      <c r="F14" s="108"/>
      <c r="G14" s="108">
        <f t="shared" si="3"/>
        <v>0</v>
      </c>
    </row>
    <row r="15" spans="1:7" s="109" customFormat="1" ht="15" hidden="1" outlineLevel="1">
      <c r="A15" s="98" t="str">
        <f t="shared" si="2"/>
        <v>A.1.1.1.1.S.8.3</v>
      </c>
      <c r="B15" s="99" t="s">
        <v>252</v>
      </c>
      <c r="C15" s="112" t="s">
        <v>192</v>
      </c>
      <c r="D15" s="113" t="s">
        <v>22</v>
      </c>
      <c r="E15" s="107">
        <v>158</v>
      </c>
      <c r="F15" s="108"/>
      <c r="G15" s="108">
        <f t="shared" si="3"/>
        <v>0</v>
      </c>
    </row>
    <row r="16" spans="1:7" s="109" customFormat="1" ht="140.25" hidden="1" outlineLevel="1">
      <c r="A16" s="98" t="str">
        <f t="shared" si="2"/>
        <v>A.1.1.1.1.S.9</v>
      </c>
      <c r="B16" s="99" t="s">
        <v>217</v>
      </c>
      <c r="C16" s="483" t="s">
        <v>3230</v>
      </c>
      <c r="D16" s="114" t="s">
        <v>91</v>
      </c>
      <c r="E16" s="107">
        <v>1</v>
      </c>
      <c r="F16" s="108"/>
      <c r="G16" s="108">
        <f t="shared" si="1"/>
        <v>0</v>
      </c>
    </row>
    <row r="17" spans="1:7" s="109" customFormat="1" ht="63.75" hidden="1" outlineLevel="1">
      <c r="A17" s="98" t="str">
        <f t="shared" si="2"/>
        <v>A.1.1.1.1.S.10</v>
      </c>
      <c r="B17" s="99" t="s">
        <v>218</v>
      </c>
      <c r="C17" s="115" t="s">
        <v>92</v>
      </c>
      <c r="D17" s="113" t="s">
        <v>22</v>
      </c>
      <c r="E17" s="107">
        <v>2457</v>
      </c>
      <c r="F17" s="108"/>
      <c r="G17" s="108">
        <f t="shared" si="1"/>
        <v>0</v>
      </c>
    </row>
    <row r="18" spans="1:7" s="109" customFormat="1" ht="63.75" hidden="1" outlineLevel="1">
      <c r="A18" s="98" t="str">
        <f t="shared" si="2"/>
        <v>A.1.1.1.1.S.11</v>
      </c>
      <c r="B18" s="99" t="s">
        <v>219</v>
      </c>
      <c r="C18" s="105" t="s">
        <v>168</v>
      </c>
      <c r="D18" s="114" t="s">
        <v>90</v>
      </c>
      <c r="E18" s="107">
        <v>49</v>
      </c>
      <c r="F18" s="108"/>
      <c r="G18" s="108">
        <f t="shared" si="1"/>
        <v>0</v>
      </c>
    </row>
    <row r="19" spans="1:7" s="109" customFormat="1" ht="63.75" hidden="1" outlineLevel="1">
      <c r="A19" s="98" t="str">
        <f t="shared" si="2"/>
        <v>A.1.1.1.1.S.12</v>
      </c>
      <c r="B19" s="99" t="s">
        <v>220</v>
      </c>
      <c r="C19" s="112" t="s">
        <v>3530</v>
      </c>
      <c r="D19" s="113" t="s">
        <v>22</v>
      </c>
      <c r="E19" s="107">
        <v>5185</v>
      </c>
      <c r="F19" s="108"/>
      <c r="G19" s="108">
        <f t="shared" si="1"/>
        <v>0</v>
      </c>
    </row>
    <row r="20" spans="1:7" s="109" customFormat="1" ht="76.5" hidden="1" outlineLevel="1">
      <c r="A20" s="98" t="str">
        <f t="shared" si="2"/>
        <v>A.1.1.1.1.S.13</v>
      </c>
      <c r="B20" s="99" t="s">
        <v>221</v>
      </c>
      <c r="C20" s="105" t="s">
        <v>174</v>
      </c>
      <c r="D20" s="114"/>
      <c r="E20" s="107"/>
      <c r="F20" s="108"/>
      <c r="G20" s="108"/>
    </row>
    <row r="21" spans="1:7" s="109" customFormat="1" ht="15" hidden="1" outlineLevel="1">
      <c r="A21" s="98" t="str">
        <f t="shared" si="2"/>
        <v>A.1.1.1.1.S.13.1</v>
      </c>
      <c r="B21" s="99" t="s">
        <v>253</v>
      </c>
      <c r="C21" s="105" t="s">
        <v>276</v>
      </c>
      <c r="D21" s="114" t="s">
        <v>90</v>
      </c>
      <c r="E21" s="107">
        <v>123</v>
      </c>
      <c r="F21" s="108"/>
      <c r="G21" s="108">
        <f t="shared" si="1"/>
        <v>0</v>
      </c>
    </row>
    <row r="22" spans="1:7" s="109" customFormat="1" ht="15" hidden="1" outlineLevel="1">
      <c r="A22" s="98" t="str">
        <f t="shared" si="2"/>
        <v>A.1.1.1.1.S.13.2</v>
      </c>
      <c r="B22" s="99" t="s">
        <v>254</v>
      </c>
      <c r="C22" s="105" t="s">
        <v>277</v>
      </c>
      <c r="D22" s="114" t="s">
        <v>90</v>
      </c>
      <c r="E22" s="107"/>
      <c r="F22" s="108"/>
      <c r="G22" s="108">
        <f t="shared" si="1"/>
        <v>0</v>
      </c>
    </row>
    <row r="23" spans="1:7" s="109" customFormat="1" ht="51" hidden="1" outlineLevel="1">
      <c r="A23" s="98" t="str">
        <f t="shared" si="2"/>
        <v>A.1.1.1.1.S.14</v>
      </c>
      <c r="B23" s="99" t="s">
        <v>222</v>
      </c>
      <c r="C23" s="105" t="s">
        <v>411</v>
      </c>
      <c r="D23" s="114" t="s">
        <v>90</v>
      </c>
      <c r="E23" s="107">
        <v>10</v>
      </c>
      <c r="F23" s="108"/>
      <c r="G23" s="108">
        <f t="shared" si="1"/>
        <v>0</v>
      </c>
    </row>
    <row r="24" spans="1:7" s="109" customFormat="1" ht="63.75" hidden="1" outlineLevel="1">
      <c r="A24" s="98" t="str">
        <f t="shared" si="2"/>
        <v>A.1.1.1.1.S.15</v>
      </c>
      <c r="B24" s="99" t="s">
        <v>223</v>
      </c>
      <c r="C24" s="105" t="s">
        <v>3532</v>
      </c>
      <c r="D24" s="114" t="s">
        <v>90</v>
      </c>
      <c r="E24" s="107">
        <v>20</v>
      </c>
      <c r="F24" s="108"/>
      <c r="G24" s="108">
        <f t="shared" si="1"/>
        <v>0</v>
      </c>
    </row>
    <row r="25" spans="1:7" s="109" customFormat="1" ht="165.75" hidden="1" outlineLevel="1">
      <c r="A25" s="98" t="str">
        <f t="shared" si="2"/>
        <v>A.1.1.1.1.S.16</v>
      </c>
      <c r="B25" s="99" t="s">
        <v>224</v>
      </c>
      <c r="C25" s="112" t="s">
        <v>3533</v>
      </c>
      <c r="D25" s="113"/>
      <c r="E25" s="107"/>
      <c r="F25" s="108"/>
      <c r="G25" s="108"/>
    </row>
    <row r="26" spans="1:7" s="109" customFormat="1" ht="15" hidden="1" outlineLevel="1">
      <c r="A26" s="98" t="str">
        <f t="shared" si="2"/>
        <v>A.1.1.1.1.S.16.1</v>
      </c>
      <c r="B26" s="99" t="s">
        <v>255</v>
      </c>
      <c r="C26" s="116" t="s">
        <v>278</v>
      </c>
      <c r="D26" s="117" t="s">
        <v>25</v>
      </c>
      <c r="E26" s="107">
        <v>270</v>
      </c>
      <c r="F26" s="108"/>
      <c r="G26" s="108">
        <f t="shared" si="1"/>
        <v>0</v>
      </c>
    </row>
    <row r="27" spans="1:7" s="109" customFormat="1" ht="15" hidden="1" outlineLevel="1">
      <c r="A27" s="98" t="str">
        <f t="shared" si="2"/>
        <v>A.1.1.1.1.S.16.2</v>
      </c>
      <c r="B27" s="99" t="s">
        <v>256</v>
      </c>
      <c r="C27" s="118" t="s">
        <v>280</v>
      </c>
      <c r="D27" s="119" t="s">
        <v>90</v>
      </c>
      <c r="E27" s="107">
        <v>5</v>
      </c>
      <c r="F27" s="108"/>
      <c r="G27" s="108">
        <f t="shared" si="1"/>
        <v>0</v>
      </c>
    </row>
    <row r="28" spans="1:7" s="109" customFormat="1" ht="15" hidden="1" outlineLevel="1">
      <c r="A28" s="98" t="str">
        <f t="shared" si="2"/>
        <v>A.1.1.1.1.S.16.3</v>
      </c>
      <c r="B28" s="99" t="s">
        <v>257</v>
      </c>
      <c r="C28" s="118" t="s">
        <v>281</v>
      </c>
      <c r="D28" s="119" t="s">
        <v>90</v>
      </c>
      <c r="E28" s="107">
        <v>2</v>
      </c>
      <c r="F28" s="108"/>
      <c r="G28" s="108">
        <f t="shared" si="1"/>
        <v>0</v>
      </c>
    </row>
    <row r="29" spans="1:7" s="109" customFormat="1" ht="76.5" hidden="1" outlineLevel="1">
      <c r="A29" s="98" t="str">
        <f t="shared" si="2"/>
        <v>A.1.1.1.1.S.17</v>
      </c>
      <c r="B29" s="99" t="s">
        <v>225</v>
      </c>
      <c r="C29" s="120" t="s">
        <v>3136</v>
      </c>
      <c r="D29" s="121" t="s">
        <v>91</v>
      </c>
      <c r="E29" s="107">
        <v>3</v>
      </c>
      <c r="F29" s="108"/>
      <c r="G29" s="108">
        <f t="shared" si="1"/>
        <v>0</v>
      </c>
    </row>
    <row r="30" spans="1:7" s="109" customFormat="1" ht="102" hidden="1" outlineLevel="1">
      <c r="A30" s="98" t="str">
        <f t="shared" si="2"/>
        <v>A.1.1.1.1.S.18</v>
      </c>
      <c r="B30" s="99" t="s">
        <v>259</v>
      </c>
      <c r="C30" s="122" t="s">
        <v>3534</v>
      </c>
      <c r="D30" s="128" t="s">
        <v>24</v>
      </c>
      <c r="E30" s="107">
        <v>20</v>
      </c>
      <c r="F30" s="108"/>
      <c r="G30" s="108">
        <f t="shared" si="1"/>
        <v>0</v>
      </c>
    </row>
    <row r="31" spans="1:7" s="97" customFormat="1" ht="15" collapsed="1">
      <c r="A31" s="90" t="str">
        <f aca="true" t="shared" si="4" ref="A31">B31</f>
        <v>A.1.1.1.2</v>
      </c>
      <c r="B31" s="91" t="s">
        <v>1417</v>
      </c>
      <c r="C31" s="92" t="s">
        <v>18</v>
      </c>
      <c r="D31" s="93"/>
      <c r="E31" s="124"/>
      <c r="F31" s="125"/>
      <c r="G31" s="96"/>
    </row>
    <row r="32" spans="1:7" s="109" customFormat="1" ht="76.5" hidden="1" outlineLevel="1">
      <c r="A32" s="98" t="str">
        <f>""&amp;$B$31&amp;"."&amp;B32&amp;""</f>
        <v>A.1.1.1.2.S.1</v>
      </c>
      <c r="B32" s="126" t="s">
        <v>206</v>
      </c>
      <c r="C32" s="115" t="s">
        <v>198</v>
      </c>
      <c r="D32" s="113"/>
      <c r="E32" s="107"/>
      <c r="F32" s="108"/>
      <c r="G32" s="108"/>
    </row>
    <row r="33" spans="1:7" s="109" customFormat="1" ht="15" hidden="1" outlineLevel="1">
      <c r="A33" s="98" t="str">
        <f aca="true" t="shared" si="5" ref="A33:A60">""&amp;$B$31&amp;"."&amp;B33&amp;""</f>
        <v>A.1.1.1.2.S.1.1</v>
      </c>
      <c r="B33" s="126" t="s">
        <v>226</v>
      </c>
      <c r="C33" s="115" t="s">
        <v>196</v>
      </c>
      <c r="D33" s="113" t="s">
        <v>22</v>
      </c>
      <c r="E33" s="107">
        <v>9062</v>
      </c>
      <c r="F33" s="108"/>
      <c r="G33" s="108">
        <f aca="true" t="shared" si="6" ref="G33:G34">E33*F33</f>
        <v>0</v>
      </c>
    </row>
    <row r="34" spans="1:7" s="109" customFormat="1" ht="15" hidden="1" outlineLevel="1">
      <c r="A34" s="98" t="str">
        <f t="shared" si="5"/>
        <v>A.1.1.1.2.S.1.2</v>
      </c>
      <c r="B34" s="126" t="s">
        <v>227</v>
      </c>
      <c r="C34" s="115" t="s">
        <v>197</v>
      </c>
      <c r="D34" s="113" t="s">
        <v>22</v>
      </c>
      <c r="E34" s="107">
        <v>529</v>
      </c>
      <c r="F34" s="108"/>
      <c r="G34" s="108">
        <f t="shared" si="6"/>
        <v>0</v>
      </c>
    </row>
    <row r="35" spans="1:7" s="109" customFormat="1" ht="153" hidden="1" outlineLevel="1">
      <c r="A35" s="98" t="str">
        <f t="shared" si="5"/>
        <v>A.1.1.1.2.S.2</v>
      </c>
      <c r="B35" s="126" t="s">
        <v>207</v>
      </c>
      <c r="C35" s="115" t="s">
        <v>425</v>
      </c>
      <c r="D35" s="113"/>
      <c r="E35" s="107"/>
      <c r="F35" s="108"/>
      <c r="G35" s="108"/>
    </row>
    <row r="36" spans="1:7" s="109" customFormat="1" ht="15" hidden="1" outlineLevel="1">
      <c r="A36" s="98" t="str">
        <f t="shared" si="5"/>
        <v>A.1.1.1.2.S.2.1</v>
      </c>
      <c r="B36" s="126" t="s">
        <v>228</v>
      </c>
      <c r="C36" s="115" t="s">
        <v>282</v>
      </c>
      <c r="D36" s="113"/>
      <c r="E36" s="107"/>
      <c r="F36" s="108"/>
      <c r="G36" s="108"/>
    </row>
    <row r="37" spans="1:7" s="109" customFormat="1" ht="15" hidden="1" outlineLevel="1">
      <c r="A37" s="98" t="str">
        <f t="shared" si="5"/>
        <v>A.1.1.1.2.S.2.1.1</v>
      </c>
      <c r="B37" s="126" t="s">
        <v>229</v>
      </c>
      <c r="C37" s="115" t="s">
        <v>194</v>
      </c>
      <c r="D37" s="113" t="s">
        <v>25</v>
      </c>
      <c r="E37" s="107">
        <v>6675</v>
      </c>
      <c r="F37" s="108"/>
      <c r="G37" s="108">
        <f aca="true" t="shared" si="7" ref="G37:G41">E37*F37</f>
        <v>0</v>
      </c>
    </row>
    <row r="38" spans="1:7" s="109" customFormat="1" ht="15" hidden="1" outlineLevel="1">
      <c r="A38" s="98" t="str">
        <f t="shared" si="5"/>
        <v>A.1.1.1.2.S.2.1.2</v>
      </c>
      <c r="B38" s="126" t="s">
        <v>230</v>
      </c>
      <c r="C38" s="115" t="s">
        <v>192</v>
      </c>
      <c r="D38" s="113" t="s">
        <v>25</v>
      </c>
      <c r="E38" s="107">
        <v>89.5</v>
      </c>
      <c r="F38" s="108"/>
      <c r="G38" s="108">
        <f t="shared" si="7"/>
        <v>0</v>
      </c>
    </row>
    <row r="39" spans="1:7" s="109" customFormat="1" ht="15" hidden="1" outlineLevel="1">
      <c r="A39" s="98" t="str">
        <f t="shared" si="5"/>
        <v>A.1.1.1.2.S.2.2</v>
      </c>
      <c r="B39" s="126" t="s">
        <v>261</v>
      </c>
      <c r="C39" s="115" t="s">
        <v>283</v>
      </c>
      <c r="D39" s="113"/>
      <c r="E39" s="107"/>
      <c r="F39" s="108"/>
      <c r="G39" s="108"/>
    </row>
    <row r="40" spans="1:7" s="109" customFormat="1" ht="15" hidden="1" outlineLevel="1">
      <c r="A40" s="98" t="str">
        <f t="shared" si="5"/>
        <v>A.1.1.1.2.S.2.2.1</v>
      </c>
      <c r="B40" s="126" t="s">
        <v>1071</v>
      </c>
      <c r="C40" s="115" t="s">
        <v>194</v>
      </c>
      <c r="D40" s="113" t="s">
        <v>25</v>
      </c>
      <c r="E40" s="107">
        <v>700.1</v>
      </c>
      <c r="F40" s="108"/>
      <c r="G40" s="108">
        <f t="shared" si="7"/>
        <v>0</v>
      </c>
    </row>
    <row r="41" spans="1:7" s="109" customFormat="1" ht="15" hidden="1" outlineLevel="1">
      <c r="A41" s="98" t="str">
        <f t="shared" si="5"/>
        <v>A.1.1.1.2.S.2.2.2</v>
      </c>
      <c r="B41" s="126" t="s">
        <v>1073</v>
      </c>
      <c r="C41" s="115" t="s">
        <v>192</v>
      </c>
      <c r="D41" s="113" t="s">
        <v>25</v>
      </c>
      <c r="E41" s="107">
        <v>55.9</v>
      </c>
      <c r="F41" s="108"/>
      <c r="G41" s="108">
        <f t="shared" si="7"/>
        <v>0</v>
      </c>
    </row>
    <row r="42" spans="1:7" s="109" customFormat="1" ht="63.75" hidden="1" outlineLevel="1">
      <c r="A42" s="98" t="str">
        <f t="shared" si="5"/>
        <v>A.1.1.1.2.S.3</v>
      </c>
      <c r="B42" s="126" t="s">
        <v>208</v>
      </c>
      <c r="C42" s="127" t="s">
        <v>3535</v>
      </c>
      <c r="D42" s="113" t="s">
        <v>22</v>
      </c>
      <c r="E42" s="107">
        <v>110</v>
      </c>
      <c r="F42" s="108"/>
      <c r="G42" s="108">
        <f t="shared" si="1"/>
        <v>0</v>
      </c>
    </row>
    <row r="43" spans="1:7" s="109" customFormat="1" ht="178.5" hidden="1" outlineLevel="1">
      <c r="A43" s="98" t="str">
        <f t="shared" si="5"/>
        <v>A.1.1.1.2.S.4</v>
      </c>
      <c r="B43" s="126" t="s">
        <v>209</v>
      </c>
      <c r="C43" s="115" t="s">
        <v>427</v>
      </c>
      <c r="D43" s="128" t="s">
        <v>24</v>
      </c>
      <c r="E43" s="107">
        <v>5145.2</v>
      </c>
      <c r="F43" s="108"/>
      <c r="G43" s="108">
        <f t="shared" si="1"/>
        <v>0</v>
      </c>
    </row>
    <row r="44" spans="1:7" s="109" customFormat="1" ht="191.25" hidden="1" outlineLevel="1">
      <c r="A44" s="98" t="str">
        <f t="shared" si="5"/>
        <v>A.1.1.1.2.S.5</v>
      </c>
      <c r="B44" s="126" t="s">
        <v>213</v>
      </c>
      <c r="C44" s="115" t="s">
        <v>426</v>
      </c>
      <c r="D44" s="128" t="s">
        <v>24</v>
      </c>
      <c r="E44" s="107">
        <v>907.9</v>
      </c>
      <c r="F44" s="108"/>
      <c r="G44" s="108">
        <f t="shared" si="1"/>
        <v>0</v>
      </c>
    </row>
    <row r="45" spans="1:7" s="109" customFormat="1" ht="89.25" hidden="1" outlineLevel="1">
      <c r="A45" s="98" t="str">
        <f t="shared" si="5"/>
        <v>A.1.1.1.2.S.6</v>
      </c>
      <c r="B45" s="126" t="s">
        <v>214</v>
      </c>
      <c r="C45" s="115" t="s">
        <v>429</v>
      </c>
      <c r="D45" s="128" t="s">
        <v>24</v>
      </c>
      <c r="E45" s="107">
        <v>1085.2</v>
      </c>
      <c r="F45" s="108"/>
      <c r="G45" s="108">
        <f t="shared" si="1"/>
        <v>0</v>
      </c>
    </row>
    <row r="46" spans="1:7" s="109" customFormat="1" ht="89.25" hidden="1" outlineLevel="1">
      <c r="A46" s="98" t="str">
        <f t="shared" si="5"/>
        <v>A.1.1.1.2.S.7</v>
      </c>
      <c r="B46" s="126" t="s">
        <v>215</v>
      </c>
      <c r="C46" s="129" t="s">
        <v>199</v>
      </c>
      <c r="D46" s="128"/>
      <c r="E46" s="107"/>
      <c r="F46" s="108"/>
      <c r="G46" s="108"/>
    </row>
    <row r="47" spans="1:7" s="109" customFormat="1" ht="15" hidden="1" outlineLevel="1">
      <c r="A47" s="98" t="str">
        <f t="shared" si="5"/>
        <v>A.1.1.1.2.S.7.1</v>
      </c>
      <c r="B47" s="126" t="s">
        <v>364</v>
      </c>
      <c r="C47" s="115" t="s">
        <v>196</v>
      </c>
      <c r="D47" s="128" t="s">
        <v>24</v>
      </c>
      <c r="E47" s="107">
        <v>1720</v>
      </c>
      <c r="F47" s="108"/>
      <c r="G47" s="108">
        <f aca="true" t="shared" si="8" ref="G47:G48">E47*F47</f>
        <v>0</v>
      </c>
    </row>
    <row r="48" spans="1:7" s="109" customFormat="1" ht="15" hidden="1" outlineLevel="1">
      <c r="A48" s="98" t="str">
        <f t="shared" si="5"/>
        <v>A.1.1.1.2.S.7.2</v>
      </c>
      <c r="B48" s="126" t="s">
        <v>365</v>
      </c>
      <c r="C48" s="115" t="s">
        <v>197</v>
      </c>
      <c r="D48" s="128" t="s">
        <v>24</v>
      </c>
      <c r="E48" s="107">
        <v>85</v>
      </c>
      <c r="F48" s="108"/>
      <c r="G48" s="108">
        <f t="shared" si="8"/>
        <v>0</v>
      </c>
    </row>
    <row r="49" spans="1:7" s="109" customFormat="1" ht="51" hidden="1" outlineLevel="1">
      <c r="A49" s="98" t="str">
        <f t="shared" si="5"/>
        <v>A.1.1.1.2.S.8</v>
      </c>
      <c r="B49" s="126" t="s">
        <v>216</v>
      </c>
      <c r="C49" s="112" t="s">
        <v>2845</v>
      </c>
      <c r="D49" s="128" t="s">
        <v>24</v>
      </c>
      <c r="E49" s="107">
        <v>609</v>
      </c>
      <c r="F49" s="108"/>
      <c r="G49" s="108">
        <f t="shared" si="1"/>
        <v>0</v>
      </c>
    </row>
    <row r="50" spans="1:7" s="109" customFormat="1" ht="51" hidden="1" outlineLevel="1">
      <c r="A50" s="98" t="str">
        <f t="shared" si="5"/>
        <v>A.1.1.1.2.S.9</v>
      </c>
      <c r="B50" s="126" t="s">
        <v>217</v>
      </c>
      <c r="C50" s="127" t="s">
        <v>3137</v>
      </c>
      <c r="D50" s="128" t="s">
        <v>24</v>
      </c>
      <c r="E50" s="107">
        <v>1538.3</v>
      </c>
      <c r="F50" s="108"/>
      <c r="G50" s="108">
        <f t="shared" si="1"/>
        <v>0</v>
      </c>
    </row>
    <row r="51" spans="1:7" s="109" customFormat="1" ht="89.25" hidden="1" outlineLevel="1">
      <c r="A51" s="98" t="str">
        <f t="shared" si="5"/>
        <v>A.1.1.1.2.S.10</v>
      </c>
      <c r="B51" s="126" t="s">
        <v>218</v>
      </c>
      <c r="C51" s="129" t="s">
        <v>3556</v>
      </c>
      <c r="D51" s="128"/>
      <c r="E51" s="130"/>
      <c r="F51" s="108"/>
      <c r="G51" s="108"/>
    </row>
    <row r="52" spans="1:7" s="109" customFormat="1" ht="15" hidden="1" outlineLevel="1">
      <c r="A52" s="98" t="str">
        <f t="shared" si="5"/>
        <v>A.1.1.1.2.S.10.1</v>
      </c>
      <c r="B52" s="126" t="s">
        <v>312</v>
      </c>
      <c r="C52" s="112" t="s">
        <v>177</v>
      </c>
      <c r="D52" s="128" t="s">
        <v>24</v>
      </c>
      <c r="E52" s="107">
        <v>3974.3</v>
      </c>
      <c r="F52" s="108"/>
      <c r="G52" s="108">
        <f t="shared" si="1"/>
        <v>0</v>
      </c>
    </row>
    <row r="53" spans="1:7" s="109" customFormat="1" ht="76.5" hidden="1" outlineLevel="1">
      <c r="A53" s="98" t="str">
        <f t="shared" si="5"/>
        <v>A.1.1.1.2.S.11</v>
      </c>
      <c r="B53" s="126" t="s">
        <v>219</v>
      </c>
      <c r="C53" s="112" t="s">
        <v>2896</v>
      </c>
      <c r="D53" s="128" t="s">
        <v>24</v>
      </c>
      <c r="E53" s="107">
        <v>19</v>
      </c>
      <c r="F53" s="108"/>
      <c r="G53" s="108">
        <f t="shared" si="1"/>
        <v>0</v>
      </c>
    </row>
    <row r="54" spans="1:7" s="109" customFormat="1" ht="114.75" hidden="1" outlineLevel="1">
      <c r="A54" s="98" t="str">
        <f t="shared" si="5"/>
        <v>A.1.1.1.2.S.12</v>
      </c>
      <c r="B54" s="126" t="s">
        <v>220</v>
      </c>
      <c r="C54" s="112" t="s">
        <v>3560</v>
      </c>
      <c r="D54" s="128"/>
      <c r="E54" s="130"/>
      <c r="F54" s="108"/>
      <c r="G54" s="108"/>
    </row>
    <row r="55" spans="1:7" s="109" customFormat="1" ht="15" hidden="1" outlineLevel="1">
      <c r="A55" s="98" t="str">
        <f t="shared" si="5"/>
        <v>A.1.1.1.2.S.12.1</v>
      </c>
      <c r="B55" s="126" t="s">
        <v>300</v>
      </c>
      <c r="C55" s="112" t="s">
        <v>170</v>
      </c>
      <c r="D55" s="128" t="s">
        <v>24</v>
      </c>
      <c r="E55" s="107">
        <v>2425</v>
      </c>
      <c r="F55" s="108"/>
      <c r="G55" s="108">
        <f t="shared" si="1"/>
        <v>0</v>
      </c>
    </row>
    <row r="56" spans="1:7" s="109" customFormat="1" ht="15" hidden="1" outlineLevel="1">
      <c r="A56" s="98" t="str">
        <f t="shared" si="5"/>
        <v>A.1.1.1.2.S.12.2</v>
      </c>
      <c r="B56" s="126" t="s">
        <v>301</v>
      </c>
      <c r="C56" s="112" t="s">
        <v>171</v>
      </c>
      <c r="D56" s="128" t="s">
        <v>24</v>
      </c>
      <c r="E56" s="107">
        <v>30</v>
      </c>
      <c r="F56" s="108"/>
      <c r="G56" s="108">
        <f t="shared" si="1"/>
        <v>0</v>
      </c>
    </row>
    <row r="57" spans="1:7" s="109" customFormat="1" ht="76.5" hidden="1" outlineLevel="1">
      <c r="A57" s="98" t="str">
        <f t="shared" si="5"/>
        <v>A.1.1.1.2.S.13</v>
      </c>
      <c r="B57" s="126" t="s">
        <v>221</v>
      </c>
      <c r="C57" s="122" t="s">
        <v>409</v>
      </c>
      <c r="D57" s="123" t="s">
        <v>24</v>
      </c>
      <c r="E57" s="107">
        <v>30</v>
      </c>
      <c r="F57" s="108"/>
      <c r="G57" s="108">
        <f t="shared" si="1"/>
        <v>0</v>
      </c>
    </row>
    <row r="58" spans="1:7" s="109" customFormat="1" ht="51" hidden="1" outlineLevel="1">
      <c r="A58" s="98" t="str">
        <f t="shared" si="5"/>
        <v>A.1.1.1.2.S.14</v>
      </c>
      <c r="B58" s="126" t="s">
        <v>222</v>
      </c>
      <c r="C58" s="129" t="s">
        <v>212</v>
      </c>
      <c r="D58" s="128" t="s">
        <v>25</v>
      </c>
      <c r="E58" s="107">
        <v>110</v>
      </c>
      <c r="F58" s="108"/>
      <c r="G58" s="108">
        <f t="shared" si="1"/>
        <v>0</v>
      </c>
    </row>
    <row r="59" spans="1:7" s="109" customFormat="1" ht="63.75" hidden="1" outlineLevel="1">
      <c r="A59" s="98" t="str">
        <f t="shared" si="5"/>
        <v>A.1.1.1.2.S.15</v>
      </c>
      <c r="B59" s="126" t="s">
        <v>223</v>
      </c>
      <c r="C59" s="129" t="s">
        <v>179</v>
      </c>
      <c r="D59" s="128" t="s">
        <v>25</v>
      </c>
      <c r="E59" s="107">
        <v>82</v>
      </c>
      <c r="F59" s="108"/>
      <c r="G59" s="108">
        <f t="shared" si="1"/>
        <v>0</v>
      </c>
    </row>
    <row r="60" spans="1:7" s="109" customFormat="1" ht="153" hidden="1" outlineLevel="1">
      <c r="A60" s="98" t="str">
        <f t="shared" si="5"/>
        <v>A.1.1.1.2.S.16</v>
      </c>
      <c r="B60" s="126" t="s">
        <v>224</v>
      </c>
      <c r="C60" s="129" t="s">
        <v>211</v>
      </c>
      <c r="D60" s="128" t="s">
        <v>24</v>
      </c>
      <c r="E60" s="107">
        <v>7137.9</v>
      </c>
      <c r="F60" s="131"/>
      <c r="G60" s="108">
        <f t="shared" si="1"/>
        <v>0</v>
      </c>
    </row>
    <row r="61" spans="1:7" s="97" customFormat="1" ht="15" collapsed="1">
      <c r="A61" s="90" t="str">
        <f aca="true" t="shared" si="9" ref="A61">B61</f>
        <v>A.1.1.1.3</v>
      </c>
      <c r="B61" s="91" t="s">
        <v>1418</v>
      </c>
      <c r="C61" s="92" t="s">
        <v>19</v>
      </c>
      <c r="D61" s="93"/>
      <c r="E61" s="94"/>
      <c r="F61" s="95"/>
      <c r="G61" s="96"/>
    </row>
    <row r="62" spans="1:7" s="109" customFormat="1" ht="178.5" hidden="1" outlineLevel="1">
      <c r="A62" s="98" t="str">
        <f aca="true" t="shared" si="10" ref="A62:A93">""&amp;$B$61&amp;"."&amp;B62&amp;""</f>
        <v>A.1.1.1.3.S.1</v>
      </c>
      <c r="B62" s="126" t="s">
        <v>206</v>
      </c>
      <c r="C62" s="120" t="s">
        <v>3118</v>
      </c>
      <c r="D62" s="119"/>
      <c r="E62" s="132"/>
      <c r="F62" s="108"/>
      <c r="G62" s="108"/>
    </row>
    <row r="63" spans="1:7" s="109" customFormat="1" ht="15" hidden="1" outlineLevel="1">
      <c r="A63" s="98" t="str">
        <f t="shared" si="10"/>
        <v>A.1.1.1.3.S.1.1</v>
      </c>
      <c r="B63" s="126" t="s">
        <v>226</v>
      </c>
      <c r="C63" s="120" t="s">
        <v>452</v>
      </c>
      <c r="D63" s="119"/>
      <c r="E63" s="132"/>
      <c r="F63" s="108"/>
      <c r="G63" s="108"/>
    </row>
    <row r="64" spans="1:7" s="109" customFormat="1" ht="25.5" hidden="1" outlineLevel="1">
      <c r="A64" s="98" t="str">
        <f t="shared" si="10"/>
        <v>A.1.1.1.3.S.1.1.1</v>
      </c>
      <c r="B64" s="126" t="s">
        <v>237</v>
      </c>
      <c r="C64" s="112" t="s">
        <v>418</v>
      </c>
      <c r="D64" s="119" t="s">
        <v>90</v>
      </c>
      <c r="E64" s="107">
        <v>9</v>
      </c>
      <c r="F64" s="108"/>
      <c r="G64" s="108">
        <f aca="true" t="shared" si="11" ref="G64:G67">E64*F64</f>
        <v>0</v>
      </c>
    </row>
    <row r="65" spans="1:7" s="109" customFormat="1" ht="25.5" hidden="1" outlineLevel="1">
      <c r="A65" s="98" t="str">
        <f t="shared" si="10"/>
        <v>A.1.1.1.3.S.1.1.2</v>
      </c>
      <c r="B65" s="126" t="s">
        <v>238</v>
      </c>
      <c r="C65" s="112" t="s">
        <v>417</v>
      </c>
      <c r="D65" s="119" t="s">
        <v>90</v>
      </c>
      <c r="E65" s="107">
        <v>27</v>
      </c>
      <c r="F65" s="108"/>
      <c r="G65" s="108">
        <f t="shared" si="11"/>
        <v>0</v>
      </c>
    </row>
    <row r="66" spans="1:7" s="109" customFormat="1" ht="38.25" hidden="1" outlineLevel="1">
      <c r="A66" s="98" t="str">
        <f t="shared" si="10"/>
        <v>A.1.1.1.3.S.1.1.3</v>
      </c>
      <c r="B66" s="126" t="s">
        <v>239</v>
      </c>
      <c r="C66" s="112" t="s">
        <v>419</v>
      </c>
      <c r="D66" s="119" t="s">
        <v>90</v>
      </c>
      <c r="E66" s="107">
        <v>26</v>
      </c>
      <c r="F66" s="108"/>
      <c r="G66" s="108">
        <f t="shared" si="11"/>
        <v>0</v>
      </c>
    </row>
    <row r="67" spans="1:7" s="109" customFormat="1" ht="38.25" hidden="1" outlineLevel="1">
      <c r="A67" s="98" t="str">
        <f t="shared" si="10"/>
        <v>A.1.1.1.3.S.1.1.4</v>
      </c>
      <c r="B67" s="126" t="s">
        <v>420</v>
      </c>
      <c r="C67" s="112" t="s">
        <v>421</v>
      </c>
      <c r="D67" s="119" t="s">
        <v>90</v>
      </c>
      <c r="E67" s="107">
        <v>24</v>
      </c>
      <c r="F67" s="108"/>
      <c r="G67" s="108">
        <f t="shared" si="11"/>
        <v>0</v>
      </c>
    </row>
    <row r="68" spans="1:7" s="109" customFormat="1" ht="216.75" hidden="1" outlineLevel="1">
      <c r="A68" s="98" t="str">
        <f t="shared" si="10"/>
        <v>A.1.1.1.3.S.2</v>
      </c>
      <c r="B68" s="126" t="s">
        <v>207</v>
      </c>
      <c r="C68" s="366" t="s">
        <v>3117</v>
      </c>
      <c r="D68" s="119"/>
      <c r="E68" s="107"/>
      <c r="F68" s="108"/>
      <c r="G68" s="108"/>
    </row>
    <row r="69" spans="1:7" s="109" customFormat="1" ht="15" hidden="1" outlineLevel="1">
      <c r="A69" s="98" t="str">
        <f t="shared" si="10"/>
        <v>A.1.1.1.3.S.2.1</v>
      </c>
      <c r="B69" s="126" t="s">
        <v>228</v>
      </c>
      <c r="C69" s="120" t="s">
        <v>422</v>
      </c>
      <c r="D69" s="119"/>
      <c r="E69" s="107"/>
      <c r="F69" s="108"/>
      <c r="G69" s="108"/>
    </row>
    <row r="70" spans="1:7" s="109" customFormat="1" ht="15" hidden="1" outlineLevel="1">
      <c r="A70" s="98" t="str">
        <f t="shared" si="10"/>
        <v>A.1.1.1.3.S.2.1.1</v>
      </c>
      <c r="B70" s="126" t="s">
        <v>229</v>
      </c>
      <c r="C70" s="133" t="s">
        <v>1419</v>
      </c>
      <c r="D70" s="119" t="s">
        <v>90</v>
      </c>
      <c r="E70" s="107">
        <v>1</v>
      </c>
      <c r="F70" s="108"/>
      <c r="G70" s="108">
        <f aca="true" t="shared" si="12" ref="G70:G71">E70*F70</f>
        <v>0</v>
      </c>
    </row>
    <row r="71" spans="1:7" s="109" customFormat="1" ht="15" hidden="1" outlineLevel="1">
      <c r="A71" s="98" t="str">
        <f t="shared" si="10"/>
        <v>A.1.1.1.3.S.2.1.2</v>
      </c>
      <c r="B71" s="126" t="s">
        <v>230</v>
      </c>
      <c r="C71" s="133" t="s">
        <v>1420</v>
      </c>
      <c r="D71" s="119" t="s">
        <v>90</v>
      </c>
      <c r="E71" s="107">
        <v>1</v>
      </c>
      <c r="F71" s="108"/>
      <c r="G71" s="108">
        <f t="shared" si="12"/>
        <v>0</v>
      </c>
    </row>
    <row r="72" spans="1:7" s="109" customFormat="1" ht="76.5" hidden="1" outlineLevel="1">
      <c r="A72" s="98" t="str">
        <f t="shared" si="10"/>
        <v>A.1.1.1.3.S.3</v>
      </c>
      <c r="B72" s="126" t="s">
        <v>208</v>
      </c>
      <c r="C72" s="112" t="s">
        <v>3458</v>
      </c>
      <c r="D72" s="113"/>
      <c r="E72" s="107"/>
      <c r="F72" s="108"/>
      <c r="G72" s="108"/>
    </row>
    <row r="73" spans="1:7" s="109" customFormat="1" ht="15" hidden="1" outlineLevel="1">
      <c r="A73" s="98" t="str">
        <f t="shared" si="10"/>
        <v>A.1.1.1.3.S.3.1</v>
      </c>
      <c r="B73" s="126" t="s">
        <v>244</v>
      </c>
      <c r="C73" s="112" t="s">
        <v>289</v>
      </c>
      <c r="D73" s="119" t="s">
        <v>90</v>
      </c>
      <c r="E73" s="107">
        <v>116</v>
      </c>
      <c r="F73" s="108"/>
      <c r="G73" s="108">
        <f aca="true" t="shared" si="13" ref="G73:G93">E73*F73</f>
        <v>0</v>
      </c>
    </row>
    <row r="74" spans="1:7" s="109" customFormat="1" ht="15" hidden="1" outlineLevel="1">
      <c r="A74" s="98" t="str">
        <f t="shared" si="10"/>
        <v>A.1.1.1.3.S.3.2</v>
      </c>
      <c r="B74" s="126" t="s">
        <v>245</v>
      </c>
      <c r="C74" s="112" t="s">
        <v>1421</v>
      </c>
      <c r="D74" s="119" t="s">
        <v>90</v>
      </c>
      <c r="E74" s="107">
        <v>2</v>
      </c>
      <c r="F74" s="108"/>
      <c r="G74" s="108">
        <f t="shared" si="13"/>
        <v>0</v>
      </c>
    </row>
    <row r="75" spans="1:7" s="109" customFormat="1" ht="38.25" hidden="1" outlineLevel="1">
      <c r="A75" s="98" t="str">
        <f t="shared" si="10"/>
        <v>A.1.1.1.3.S.4</v>
      </c>
      <c r="B75" s="126" t="s">
        <v>209</v>
      </c>
      <c r="C75" s="120" t="s">
        <v>2915</v>
      </c>
      <c r="D75" s="134" t="s">
        <v>24</v>
      </c>
      <c r="E75" s="107">
        <v>99</v>
      </c>
      <c r="F75" s="108"/>
      <c r="G75" s="108">
        <f>E75*F75</f>
        <v>0</v>
      </c>
    </row>
    <row r="76" spans="1:7" s="109" customFormat="1" ht="89.25" hidden="1" outlineLevel="1">
      <c r="A76" s="98" t="str">
        <f t="shared" si="10"/>
        <v>A.1.1.1.3.S.5</v>
      </c>
      <c r="B76" s="126" t="s">
        <v>213</v>
      </c>
      <c r="C76" s="127" t="s">
        <v>3554</v>
      </c>
      <c r="D76" s="134" t="s">
        <v>24</v>
      </c>
      <c r="E76" s="107">
        <v>33</v>
      </c>
      <c r="F76" s="108"/>
      <c r="G76" s="108">
        <f t="shared" si="13"/>
        <v>0</v>
      </c>
    </row>
    <row r="77" spans="1:7" s="109" customFormat="1" ht="76.5" hidden="1" outlineLevel="1">
      <c r="A77" s="98" t="str">
        <f t="shared" si="10"/>
        <v>A.1.1.1.3.S.6</v>
      </c>
      <c r="B77" s="126" t="s">
        <v>214</v>
      </c>
      <c r="C77" s="127" t="s">
        <v>412</v>
      </c>
      <c r="D77" s="135" t="s">
        <v>90</v>
      </c>
      <c r="E77" s="107">
        <v>12</v>
      </c>
      <c r="F77" s="108"/>
      <c r="G77" s="108">
        <f t="shared" si="13"/>
        <v>0</v>
      </c>
    </row>
    <row r="78" spans="1:7" s="109" customFormat="1" ht="76.5" hidden="1" outlineLevel="1">
      <c r="A78" s="98" t="str">
        <f t="shared" si="10"/>
        <v>A.1.1.1.3.S.7</v>
      </c>
      <c r="B78" s="126" t="s">
        <v>215</v>
      </c>
      <c r="C78" s="120" t="s">
        <v>169</v>
      </c>
      <c r="D78" s="119" t="s">
        <v>91</v>
      </c>
      <c r="E78" s="107">
        <v>1</v>
      </c>
      <c r="F78" s="108"/>
      <c r="G78" s="108">
        <f t="shared" si="13"/>
        <v>0</v>
      </c>
    </row>
    <row r="79" spans="1:7" s="109" customFormat="1" ht="153" hidden="1" outlineLevel="1">
      <c r="A79" s="98" t="str">
        <f t="shared" si="10"/>
        <v>A.1.1.1.3.S.8</v>
      </c>
      <c r="B79" s="126" t="s">
        <v>216</v>
      </c>
      <c r="C79" s="127" t="s">
        <v>3550</v>
      </c>
      <c r="D79" s="135" t="s">
        <v>25</v>
      </c>
      <c r="E79" s="107">
        <v>710</v>
      </c>
      <c r="F79" s="108"/>
      <c r="G79" s="108">
        <f t="shared" si="13"/>
        <v>0</v>
      </c>
    </row>
    <row r="80" spans="1:7" s="109" customFormat="1" ht="140.25" hidden="1" outlineLevel="1">
      <c r="A80" s="98" t="str">
        <f t="shared" si="10"/>
        <v>A.1.1.1.3.S.9</v>
      </c>
      <c r="B80" s="126" t="s">
        <v>217</v>
      </c>
      <c r="C80" s="127" t="s">
        <v>3552</v>
      </c>
      <c r="D80" s="135"/>
      <c r="E80" s="107"/>
      <c r="F80" s="108"/>
      <c r="G80" s="108"/>
    </row>
    <row r="81" spans="1:7" s="109" customFormat="1" ht="15" hidden="1" outlineLevel="1">
      <c r="A81" s="98" t="str">
        <f t="shared" si="10"/>
        <v>A.1.1.1.3.S.9.1</v>
      </c>
      <c r="B81" s="126" t="s">
        <v>309</v>
      </c>
      <c r="C81" s="127" t="s">
        <v>286</v>
      </c>
      <c r="D81" s="135" t="s">
        <v>25</v>
      </c>
      <c r="E81" s="107">
        <v>83.5</v>
      </c>
      <c r="F81" s="108"/>
      <c r="G81" s="108">
        <f aca="true" t="shared" si="14" ref="G81">E81*F81</f>
        <v>0</v>
      </c>
    </row>
    <row r="82" spans="1:7" s="109" customFormat="1" ht="89.25" hidden="1" outlineLevel="1">
      <c r="A82" s="98" t="str">
        <f t="shared" si="10"/>
        <v>A.1.1.1.3.S.10</v>
      </c>
      <c r="B82" s="126" t="s">
        <v>218</v>
      </c>
      <c r="C82" s="127" t="s">
        <v>3541</v>
      </c>
      <c r="D82" s="113"/>
      <c r="E82" s="107"/>
      <c r="F82" s="108"/>
      <c r="G82" s="108"/>
    </row>
    <row r="83" spans="1:7" s="109" customFormat="1" ht="15" hidden="1" outlineLevel="1">
      <c r="A83" s="98" t="str">
        <f t="shared" si="10"/>
        <v>A.1.1.1.3.S.10.1</v>
      </c>
      <c r="B83" s="126" t="s">
        <v>312</v>
      </c>
      <c r="C83" s="133" t="s">
        <v>3543</v>
      </c>
      <c r="D83" s="113" t="s">
        <v>22</v>
      </c>
      <c r="E83" s="107">
        <v>110</v>
      </c>
      <c r="F83" s="108"/>
      <c r="G83" s="108">
        <f t="shared" si="13"/>
        <v>0</v>
      </c>
    </row>
    <row r="84" spans="1:7" s="109" customFormat="1" ht="89.25" hidden="1" outlineLevel="1">
      <c r="A84" s="98" t="str">
        <f t="shared" si="10"/>
        <v>A.1.1.1.3.S.11</v>
      </c>
      <c r="B84" s="126" t="s">
        <v>219</v>
      </c>
      <c r="C84" s="127" t="s">
        <v>2899</v>
      </c>
      <c r="D84" s="113"/>
      <c r="E84" s="107"/>
      <c r="F84" s="108"/>
      <c r="G84" s="108"/>
    </row>
    <row r="85" spans="1:7" s="654" customFormat="1" ht="15" hidden="1" outlineLevel="1">
      <c r="A85" s="98" t="str">
        <f t="shared" si="10"/>
        <v>A.1.1.1.3.S.11.1</v>
      </c>
      <c r="B85" s="126" t="s">
        <v>298</v>
      </c>
      <c r="C85" s="653" t="s">
        <v>3547</v>
      </c>
      <c r="D85" s="113" t="s">
        <v>22</v>
      </c>
      <c r="E85" s="107">
        <v>7</v>
      </c>
      <c r="F85" s="108"/>
      <c r="G85" s="108">
        <f aca="true" t="shared" si="15" ref="G85">E85*F85</f>
        <v>0</v>
      </c>
    </row>
    <row r="86" spans="1:7" s="654" customFormat="1" ht="15" hidden="1" outlineLevel="1">
      <c r="A86" s="98" t="str">
        <f t="shared" si="10"/>
        <v>A.1.1.1.3.S.11.2</v>
      </c>
      <c r="B86" s="126" t="s">
        <v>299</v>
      </c>
      <c r="C86" s="653" t="s">
        <v>3548</v>
      </c>
      <c r="D86" s="113" t="s">
        <v>22</v>
      </c>
      <c r="E86" s="107">
        <v>7</v>
      </c>
      <c r="F86" s="108"/>
      <c r="G86" s="108">
        <f aca="true" t="shared" si="16" ref="G86:G87">E86*F86</f>
        <v>0</v>
      </c>
    </row>
    <row r="87" spans="1:7" s="654" customFormat="1" ht="15" hidden="1" outlineLevel="1">
      <c r="A87" s="98" t="str">
        <f t="shared" si="10"/>
        <v>A.1.1.1.3.S.11.3</v>
      </c>
      <c r="B87" s="126" t="s">
        <v>387</v>
      </c>
      <c r="C87" s="653" t="s">
        <v>3549</v>
      </c>
      <c r="D87" s="113" t="s">
        <v>22</v>
      </c>
      <c r="E87" s="107">
        <v>7</v>
      </c>
      <c r="F87" s="108"/>
      <c r="G87" s="108">
        <f t="shared" si="16"/>
        <v>0</v>
      </c>
    </row>
    <row r="88" spans="1:7" s="109" customFormat="1" ht="127.5" hidden="1" outlineLevel="1">
      <c r="A88" s="98" t="str">
        <f t="shared" si="10"/>
        <v>A.1.1.1.3.S.12</v>
      </c>
      <c r="B88" s="126" t="s">
        <v>220</v>
      </c>
      <c r="C88" s="120" t="s">
        <v>203</v>
      </c>
      <c r="D88" s="136" t="s">
        <v>22</v>
      </c>
      <c r="E88" s="107">
        <v>309</v>
      </c>
      <c r="F88" s="108"/>
      <c r="G88" s="108">
        <f t="shared" si="13"/>
        <v>0</v>
      </c>
    </row>
    <row r="89" spans="1:7" s="109" customFormat="1" ht="140.25" hidden="1" outlineLevel="1">
      <c r="A89" s="98" t="str">
        <f t="shared" si="10"/>
        <v>A.1.1.1.3.S.13</v>
      </c>
      <c r="B89" s="126" t="s">
        <v>221</v>
      </c>
      <c r="C89" s="120" t="s">
        <v>415</v>
      </c>
      <c r="D89" s="123" t="s">
        <v>24</v>
      </c>
      <c r="E89" s="107">
        <v>160</v>
      </c>
      <c r="F89" s="108"/>
      <c r="G89" s="108">
        <f t="shared" si="13"/>
        <v>0</v>
      </c>
    </row>
    <row r="90" spans="1:7" s="109" customFormat="1" ht="204" hidden="1" outlineLevel="1">
      <c r="A90" s="98" t="str">
        <f t="shared" si="10"/>
        <v>A.1.1.1.3.S.14</v>
      </c>
      <c r="B90" s="126" t="s">
        <v>222</v>
      </c>
      <c r="C90" s="120" t="s">
        <v>264</v>
      </c>
      <c r="D90" s="136"/>
      <c r="E90" s="107"/>
      <c r="F90" s="108"/>
      <c r="G90" s="108"/>
    </row>
    <row r="91" spans="1:7" s="109" customFormat="1" ht="15" hidden="1" outlineLevel="1">
      <c r="A91" s="98" t="str">
        <f t="shared" si="10"/>
        <v>A.1.1.1.3.S.14.1</v>
      </c>
      <c r="B91" s="126" t="s">
        <v>406</v>
      </c>
      <c r="C91" s="120" t="s">
        <v>166</v>
      </c>
      <c r="D91" s="123" t="s">
        <v>24</v>
      </c>
      <c r="E91" s="107">
        <v>24</v>
      </c>
      <c r="F91" s="108"/>
      <c r="G91" s="108">
        <f t="shared" si="13"/>
        <v>0</v>
      </c>
    </row>
    <row r="92" spans="1:7" s="109" customFormat="1" ht="25.5" hidden="1" outlineLevel="1">
      <c r="A92" s="98" t="str">
        <f t="shared" si="10"/>
        <v>A.1.1.1.3.S.14.2</v>
      </c>
      <c r="B92" s="126" t="s">
        <v>407</v>
      </c>
      <c r="C92" s="120" t="s">
        <v>167</v>
      </c>
      <c r="D92" s="123" t="s">
        <v>24</v>
      </c>
      <c r="E92" s="107">
        <v>45</v>
      </c>
      <c r="F92" s="108"/>
      <c r="G92" s="108">
        <f t="shared" si="13"/>
        <v>0</v>
      </c>
    </row>
    <row r="93" spans="1:7" s="109" customFormat="1" ht="78.75" hidden="1" outlineLevel="1">
      <c r="A93" s="98" t="str">
        <f t="shared" si="10"/>
        <v>A.1.1.1.3.S.15</v>
      </c>
      <c r="B93" s="126" t="s">
        <v>223</v>
      </c>
      <c r="C93" s="137" t="s">
        <v>3201</v>
      </c>
      <c r="D93" s="123" t="s">
        <v>91</v>
      </c>
      <c r="E93" s="107">
        <v>1</v>
      </c>
      <c r="F93" s="108"/>
      <c r="G93" s="108">
        <f t="shared" si="13"/>
        <v>0</v>
      </c>
    </row>
    <row r="94" spans="1:7" s="97" customFormat="1" ht="15" collapsed="1">
      <c r="A94" s="90" t="str">
        <f aca="true" t="shared" si="17" ref="A94">B94</f>
        <v>A.1.1.1.4</v>
      </c>
      <c r="B94" s="91" t="s">
        <v>1422</v>
      </c>
      <c r="C94" s="92" t="s">
        <v>20</v>
      </c>
      <c r="D94" s="93"/>
      <c r="E94" s="124"/>
      <c r="F94" s="125"/>
      <c r="G94" s="96"/>
    </row>
    <row r="95" spans="1:7" s="109" customFormat="1" ht="153" hidden="1" outlineLevel="1">
      <c r="A95" s="98" t="str">
        <f>""&amp;$B$94&amp;"."&amp;B95&amp;""</f>
        <v>A.1.1.1.4.S.1</v>
      </c>
      <c r="B95" s="126" t="s">
        <v>206</v>
      </c>
      <c r="C95" s="112" t="s">
        <v>3140</v>
      </c>
      <c r="D95" s="128"/>
      <c r="E95" s="107"/>
      <c r="F95" s="108"/>
      <c r="G95" s="108"/>
    </row>
    <row r="96" spans="1:7" s="109" customFormat="1" ht="15" hidden="1" outlineLevel="1">
      <c r="A96" s="98" t="str">
        <f aca="true" t="shared" si="18" ref="A96:A105">""&amp;$B$94&amp;"."&amp;B96&amp;""</f>
        <v>A.1.1.1.4.S.1.1</v>
      </c>
      <c r="B96" s="126" t="s">
        <v>226</v>
      </c>
      <c r="C96" s="112" t="s">
        <v>394</v>
      </c>
      <c r="D96" s="128"/>
      <c r="E96" s="107"/>
      <c r="F96" s="108"/>
      <c r="G96" s="108"/>
    </row>
    <row r="97" spans="1:7" s="109" customFormat="1" ht="15" hidden="1" outlineLevel="1">
      <c r="A97" s="98" t="str">
        <f t="shared" si="18"/>
        <v>A.1.1.1.4.S.1.1.1</v>
      </c>
      <c r="B97" s="126" t="s">
        <v>237</v>
      </c>
      <c r="C97" s="138" t="s">
        <v>430</v>
      </c>
      <c r="D97" s="128" t="s">
        <v>25</v>
      </c>
      <c r="E97" s="107">
        <v>95</v>
      </c>
      <c r="F97" s="108"/>
      <c r="G97" s="108">
        <f aca="true" t="shared" si="19" ref="G97:G98">E97*F97</f>
        <v>0</v>
      </c>
    </row>
    <row r="98" spans="1:7" s="109" customFormat="1" ht="15" hidden="1" outlineLevel="1">
      <c r="A98" s="98" t="str">
        <f t="shared" si="18"/>
        <v>A.1.1.1.4.S.1.1.2</v>
      </c>
      <c r="B98" s="126" t="s">
        <v>238</v>
      </c>
      <c r="C98" s="138" t="s">
        <v>336</v>
      </c>
      <c r="D98" s="128" t="s">
        <v>25</v>
      </c>
      <c r="E98" s="107">
        <v>95</v>
      </c>
      <c r="F98" s="108"/>
      <c r="G98" s="108">
        <f t="shared" si="19"/>
        <v>0</v>
      </c>
    </row>
    <row r="99" spans="1:7" s="109" customFormat="1" ht="15" hidden="1" outlineLevel="1">
      <c r="A99" s="98" t="str">
        <f t="shared" si="18"/>
        <v>A.1.1.1.4.S.1.2</v>
      </c>
      <c r="B99" s="126" t="s">
        <v>227</v>
      </c>
      <c r="C99" s="112" t="s">
        <v>395</v>
      </c>
      <c r="D99" s="128"/>
      <c r="E99" s="107"/>
      <c r="F99" s="108"/>
      <c r="G99" s="108"/>
    </row>
    <row r="100" spans="1:7" s="109" customFormat="1" ht="15" hidden="1" outlineLevel="1">
      <c r="A100" s="98" t="str">
        <f t="shared" si="18"/>
        <v>A.1.1.1.4.S.1.2.1</v>
      </c>
      <c r="B100" s="126" t="s">
        <v>262</v>
      </c>
      <c r="C100" s="138" t="s">
        <v>431</v>
      </c>
      <c r="D100" s="128" t="s">
        <v>25</v>
      </c>
      <c r="E100" s="107">
        <v>375</v>
      </c>
      <c r="F100" s="108"/>
      <c r="G100" s="108">
        <f aca="true" t="shared" si="20" ref="G100:G101">E100*F100</f>
        <v>0</v>
      </c>
    </row>
    <row r="101" spans="1:7" s="109" customFormat="1" ht="15" hidden="1" outlineLevel="1">
      <c r="A101" s="98" t="str">
        <f t="shared" si="18"/>
        <v>A.1.1.1.4.S.1.2.2</v>
      </c>
      <c r="B101" s="126" t="s">
        <v>263</v>
      </c>
      <c r="C101" s="138" t="s">
        <v>337</v>
      </c>
      <c r="D101" s="128" t="s">
        <v>25</v>
      </c>
      <c r="E101" s="107">
        <v>375</v>
      </c>
      <c r="F101" s="108"/>
      <c r="G101" s="108">
        <f t="shared" si="20"/>
        <v>0</v>
      </c>
    </row>
    <row r="102" spans="1:7" s="109" customFormat="1" ht="127.5" hidden="1" outlineLevel="1">
      <c r="A102" s="98" t="str">
        <f t="shared" si="18"/>
        <v>A.1.1.1.4.S.2</v>
      </c>
      <c r="B102" s="126" t="s">
        <v>207</v>
      </c>
      <c r="C102" s="112" t="s">
        <v>2890</v>
      </c>
      <c r="D102" s="128"/>
      <c r="E102" s="107"/>
      <c r="F102" s="108"/>
      <c r="G102" s="108"/>
    </row>
    <row r="103" spans="1:7" s="109" customFormat="1" ht="25.5" hidden="1" outlineLevel="1">
      <c r="A103" s="98" t="str">
        <f t="shared" si="18"/>
        <v>A.1.1.1.4.S.2.1</v>
      </c>
      <c r="B103" s="126" t="s">
        <v>228</v>
      </c>
      <c r="C103" s="112" t="s">
        <v>432</v>
      </c>
      <c r="D103" s="128" t="s">
        <v>25</v>
      </c>
      <c r="E103" s="107">
        <v>6675</v>
      </c>
      <c r="F103" s="108"/>
      <c r="G103" s="108">
        <f aca="true" t="shared" si="21" ref="G103">E103*F103</f>
        <v>0</v>
      </c>
    </row>
    <row r="104" spans="1:7" s="109" customFormat="1" ht="114.75" hidden="1" outlineLevel="1">
      <c r="A104" s="98" t="str">
        <f t="shared" si="18"/>
        <v>A.1.1.1.4.S.3</v>
      </c>
      <c r="B104" s="126" t="s">
        <v>208</v>
      </c>
      <c r="C104" s="112" t="s">
        <v>2891</v>
      </c>
      <c r="D104" s="128"/>
      <c r="E104" s="107"/>
      <c r="F104" s="108"/>
      <c r="G104" s="108"/>
    </row>
    <row r="105" spans="1:7" s="109" customFormat="1" ht="25.5" hidden="1" outlineLevel="1">
      <c r="A105" s="98" t="str">
        <f t="shared" si="18"/>
        <v>A.1.1.1.4.S.3.1</v>
      </c>
      <c r="B105" s="126" t="s">
        <v>244</v>
      </c>
      <c r="C105" s="112" t="s">
        <v>338</v>
      </c>
      <c r="D105" s="128" t="s">
        <v>25</v>
      </c>
      <c r="E105" s="107">
        <v>90</v>
      </c>
      <c r="F105" s="108"/>
      <c r="G105" s="108">
        <f aca="true" t="shared" si="22" ref="G105">E105*F105</f>
        <v>0</v>
      </c>
    </row>
    <row r="106" spans="1:7" s="97" customFormat="1" ht="15" collapsed="1">
      <c r="A106" s="90" t="str">
        <f aca="true" t="shared" si="23" ref="A106">B106</f>
        <v>A.1.1.1.5</v>
      </c>
      <c r="B106" s="91" t="s">
        <v>1423</v>
      </c>
      <c r="C106" s="92" t="s">
        <v>2835</v>
      </c>
      <c r="D106" s="93"/>
      <c r="E106" s="94"/>
      <c r="F106" s="95"/>
      <c r="G106" s="96"/>
    </row>
    <row r="107" spans="1:7" s="109" customFormat="1" ht="63.75" hidden="1" outlineLevel="1">
      <c r="A107" s="98" t="str">
        <f aca="true" t="shared" si="24" ref="A107:A165">""&amp;$B$106&amp;"."&amp;B107&amp;""</f>
        <v>A.1.1.1.5.S.1</v>
      </c>
      <c r="B107" s="139" t="s">
        <v>206</v>
      </c>
      <c r="C107" s="140" t="s">
        <v>438</v>
      </c>
      <c r="D107" s="113"/>
      <c r="E107" s="132"/>
      <c r="F107" s="108"/>
      <c r="G107" s="108"/>
    </row>
    <row r="108" spans="1:7" s="109" customFormat="1" ht="127.5" hidden="1" outlineLevel="1">
      <c r="A108" s="98" t="str">
        <f t="shared" si="24"/>
        <v>A.1.1.1.5.S.2</v>
      </c>
      <c r="B108" s="139" t="s">
        <v>207</v>
      </c>
      <c r="C108" s="112" t="s">
        <v>3509</v>
      </c>
      <c r="D108" s="113"/>
      <c r="E108" s="132"/>
      <c r="F108" s="108"/>
      <c r="G108" s="108"/>
    </row>
    <row r="109" spans="1:7" s="109" customFormat="1" ht="15" hidden="1" outlineLevel="1">
      <c r="A109" s="98" t="str">
        <f t="shared" si="24"/>
        <v>A.1.1.1.5.S.2.1</v>
      </c>
      <c r="B109" s="139" t="s">
        <v>228</v>
      </c>
      <c r="C109" s="112" t="s">
        <v>133</v>
      </c>
      <c r="D109" s="119" t="s">
        <v>90</v>
      </c>
      <c r="E109" s="107">
        <v>22</v>
      </c>
      <c r="F109" s="108"/>
      <c r="G109" s="108">
        <f aca="true" t="shared" si="25" ref="G109:G113">E109*F109</f>
        <v>0</v>
      </c>
    </row>
    <row r="110" spans="1:7" s="109" customFormat="1" ht="15" hidden="1" outlineLevel="1">
      <c r="A110" s="98" t="str">
        <f t="shared" si="24"/>
        <v>A.1.1.1.5.S.2.2</v>
      </c>
      <c r="B110" s="139" t="s">
        <v>261</v>
      </c>
      <c r="C110" s="133" t="s">
        <v>134</v>
      </c>
      <c r="D110" s="119" t="s">
        <v>90</v>
      </c>
      <c r="E110" s="107">
        <v>8</v>
      </c>
      <c r="F110" s="108"/>
      <c r="G110" s="108">
        <f t="shared" si="25"/>
        <v>0</v>
      </c>
    </row>
    <row r="111" spans="1:7" s="109" customFormat="1" ht="102" hidden="1" outlineLevel="1">
      <c r="A111" s="98" t="str">
        <f t="shared" si="24"/>
        <v>A.1.1.1.5.S.3</v>
      </c>
      <c r="B111" s="139" t="s">
        <v>208</v>
      </c>
      <c r="C111" s="112" t="s">
        <v>3486</v>
      </c>
      <c r="D111" s="113"/>
      <c r="E111" s="107"/>
      <c r="F111" s="108"/>
      <c r="G111" s="108"/>
    </row>
    <row r="112" spans="1:7" s="109" customFormat="1" ht="15" hidden="1" outlineLevel="1">
      <c r="A112" s="98" t="str">
        <f t="shared" si="24"/>
        <v>A.1.1.1.5.S.3.1</v>
      </c>
      <c r="B112" s="139" t="s">
        <v>244</v>
      </c>
      <c r="C112" s="141" t="s">
        <v>266</v>
      </c>
      <c r="D112" s="123" t="s">
        <v>22</v>
      </c>
      <c r="E112" s="107">
        <v>48</v>
      </c>
      <c r="F112" s="108"/>
      <c r="G112" s="108">
        <f t="shared" si="25"/>
        <v>0</v>
      </c>
    </row>
    <row r="113" spans="1:7" s="109" customFormat="1" ht="15" hidden="1" outlineLevel="1">
      <c r="A113" s="98" t="str">
        <f t="shared" si="24"/>
        <v>A.1.1.1.5.S.3.2</v>
      </c>
      <c r="B113" s="139" t="s">
        <v>245</v>
      </c>
      <c r="C113" s="141" t="s">
        <v>267</v>
      </c>
      <c r="D113" s="123" t="s">
        <v>22</v>
      </c>
      <c r="E113" s="107">
        <v>2410</v>
      </c>
      <c r="F113" s="108"/>
      <c r="G113" s="108">
        <f t="shared" si="25"/>
        <v>0</v>
      </c>
    </row>
    <row r="114" spans="1:7" s="109" customFormat="1" ht="127.5" hidden="1" outlineLevel="1">
      <c r="A114" s="98" t="str">
        <f t="shared" si="24"/>
        <v>A.1.1.1.5.S.4</v>
      </c>
      <c r="B114" s="139" t="s">
        <v>209</v>
      </c>
      <c r="C114" s="142" t="s">
        <v>3491</v>
      </c>
      <c r="D114" s="143"/>
      <c r="E114" s="107"/>
      <c r="F114" s="108"/>
      <c r="G114" s="108"/>
    </row>
    <row r="115" spans="1:7" s="109" customFormat="1" ht="15" hidden="1" outlineLevel="1">
      <c r="A115" s="98" t="str">
        <f t="shared" si="24"/>
        <v>A.1.1.1.5.S.4.1</v>
      </c>
      <c r="B115" s="139" t="s">
        <v>240</v>
      </c>
      <c r="C115" s="142" t="s">
        <v>1424</v>
      </c>
      <c r="D115" s="143" t="s">
        <v>22</v>
      </c>
      <c r="E115" s="107">
        <v>488</v>
      </c>
      <c r="F115" s="108"/>
      <c r="G115" s="108">
        <f aca="true" t="shared" si="26" ref="G115">E115*F115</f>
        <v>0</v>
      </c>
    </row>
    <row r="116" spans="1:7" s="109" customFormat="1" ht="76.5" hidden="1" outlineLevel="1">
      <c r="A116" s="98" t="str">
        <f t="shared" si="24"/>
        <v>A.1.1.1.5.S.5</v>
      </c>
      <c r="B116" s="139" t="s">
        <v>213</v>
      </c>
      <c r="C116" s="112" t="s">
        <v>3143</v>
      </c>
      <c r="D116" s="113"/>
      <c r="E116" s="107"/>
      <c r="F116" s="108"/>
      <c r="G116" s="108"/>
    </row>
    <row r="117" spans="1:7" s="109" customFormat="1" ht="15" hidden="1" outlineLevel="1">
      <c r="A117" s="98" t="str">
        <f t="shared" si="24"/>
        <v>A.1.1.1.5.S.5.1</v>
      </c>
      <c r="B117" s="139" t="s">
        <v>315</v>
      </c>
      <c r="C117" s="138" t="s">
        <v>551</v>
      </c>
      <c r="D117" s="128" t="s">
        <v>90</v>
      </c>
      <c r="E117" s="107">
        <v>3</v>
      </c>
      <c r="F117" s="108"/>
      <c r="G117" s="108">
        <f aca="true" t="shared" si="27" ref="G117:G118">E117*F117</f>
        <v>0</v>
      </c>
    </row>
    <row r="118" spans="1:7" s="109" customFormat="1" ht="15" hidden="1" outlineLevel="1">
      <c r="A118" s="98" t="str">
        <f t="shared" si="24"/>
        <v>A.1.1.1.5.S.5.2</v>
      </c>
      <c r="B118" s="139" t="s">
        <v>316</v>
      </c>
      <c r="C118" s="138" t="s">
        <v>305</v>
      </c>
      <c r="D118" s="128" t="s">
        <v>90</v>
      </c>
      <c r="E118" s="107">
        <v>12</v>
      </c>
      <c r="F118" s="108"/>
      <c r="G118" s="108">
        <f t="shared" si="27"/>
        <v>0</v>
      </c>
    </row>
    <row r="119" spans="1:7" s="109" customFormat="1" ht="114.75" hidden="1" outlineLevel="1">
      <c r="A119" s="98" t="str">
        <f t="shared" si="24"/>
        <v>A.1.1.1.5.S.6</v>
      </c>
      <c r="B119" s="139" t="s">
        <v>214</v>
      </c>
      <c r="C119" s="142" t="s">
        <v>2917</v>
      </c>
      <c r="D119" s="143"/>
      <c r="E119" s="107"/>
      <c r="F119" s="108"/>
      <c r="G119" s="108"/>
    </row>
    <row r="120" spans="1:7" s="109" customFormat="1" ht="15" hidden="1" outlineLevel="1">
      <c r="A120" s="98" t="str">
        <f t="shared" si="24"/>
        <v>A.1.1.1.5.S.6.1</v>
      </c>
      <c r="B120" s="139" t="s">
        <v>319</v>
      </c>
      <c r="C120" s="144" t="s">
        <v>105</v>
      </c>
      <c r="D120" s="143"/>
      <c r="E120" s="107"/>
      <c r="F120" s="108"/>
      <c r="G120" s="108"/>
    </row>
    <row r="121" spans="1:7" s="109" customFormat="1" ht="15" hidden="1" outlineLevel="1">
      <c r="A121" s="98" t="str">
        <f t="shared" si="24"/>
        <v>A.1.1.1.5.S.6.1.1</v>
      </c>
      <c r="B121" s="139" t="s">
        <v>373</v>
      </c>
      <c r="C121" s="145" t="s">
        <v>1425</v>
      </c>
      <c r="D121" s="143"/>
      <c r="E121" s="107"/>
      <c r="F121" s="108"/>
      <c r="G121" s="108"/>
    </row>
    <row r="122" spans="1:7" s="109" customFormat="1" ht="15" hidden="1" outlineLevel="1">
      <c r="A122" s="98" t="str">
        <f t="shared" si="24"/>
        <v>A.1.1.1.5.S.6.1.1.1</v>
      </c>
      <c r="B122" s="139" t="s">
        <v>926</v>
      </c>
      <c r="C122" s="142" t="s">
        <v>113</v>
      </c>
      <c r="D122" s="143" t="s">
        <v>90</v>
      </c>
      <c r="E122" s="107">
        <v>4</v>
      </c>
      <c r="F122" s="108"/>
      <c r="G122" s="108">
        <f aca="true" t="shared" si="28" ref="G122:G128">E122*F122</f>
        <v>0</v>
      </c>
    </row>
    <row r="123" spans="1:7" s="109" customFormat="1" ht="15" hidden="1" outlineLevel="1">
      <c r="A123" s="98" t="str">
        <f t="shared" si="24"/>
        <v>A.1.1.1.5.S.6.1.1.2</v>
      </c>
      <c r="B123" s="139" t="s">
        <v>1023</v>
      </c>
      <c r="C123" s="142" t="s">
        <v>114</v>
      </c>
      <c r="D123" s="143" t="s">
        <v>90</v>
      </c>
      <c r="E123" s="107">
        <v>4</v>
      </c>
      <c r="F123" s="108"/>
      <c r="G123" s="108">
        <f t="shared" si="28"/>
        <v>0</v>
      </c>
    </row>
    <row r="124" spans="1:7" s="109" customFormat="1" ht="15" hidden="1" outlineLevel="1">
      <c r="A124" s="98" t="str">
        <f t="shared" si="24"/>
        <v>A.1.1.1.5.S.6.1.1.3</v>
      </c>
      <c r="B124" s="139" t="s">
        <v>1269</v>
      </c>
      <c r="C124" s="142" t="s">
        <v>376</v>
      </c>
      <c r="D124" s="143" t="s">
        <v>90</v>
      </c>
      <c r="E124" s="107">
        <v>18</v>
      </c>
      <c r="F124" s="108"/>
      <c r="G124" s="108">
        <f t="shared" si="28"/>
        <v>0</v>
      </c>
    </row>
    <row r="125" spans="1:7" s="109" customFormat="1" ht="15" hidden="1" outlineLevel="1">
      <c r="A125" s="98" t="str">
        <f t="shared" si="24"/>
        <v>A.1.1.1.5.S.6.1.1.4</v>
      </c>
      <c r="B125" s="139" t="s">
        <v>1270</v>
      </c>
      <c r="C125" s="142" t="s">
        <v>377</v>
      </c>
      <c r="D125" s="143" t="s">
        <v>90</v>
      </c>
      <c r="E125" s="107">
        <v>7</v>
      </c>
      <c r="F125" s="108"/>
      <c r="G125" s="108">
        <f t="shared" si="28"/>
        <v>0</v>
      </c>
    </row>
    <row r="126" spans="1:7" s="109" customFormat="1" ht="15" hidden="1" outlineLevel="1">
      <c r="A126" s="98" t="str">
        <f t="shared" si="24"/>
        <v>A.1.1.1.5.S.6.1.1.5</v>
      </c>
      <c r="B126" s="139" t="s">
        <v>1271</v>
      </c>
      <c r="C126" s="142" t="s">
        <v>378</v>
      </c>
      <c r="D126" s="143" t="s">
        <v>90</v>
      </c>
      <c r="E126" s="107">
        <v>5</v>
      </c>
      <c r="F126" s="108"/>
      <c r="G126" s="108">
        <f t="shared" si="28"/>
        <v>0</v>
      </c>
    </row>
    <row r="127" spans="1:7" s="109" customFormat="1" ht="15" hidden="1" outlineLevel="1">
      <c r="A127" s="98" t="str">
        <f t="shared" si="24"/>
        <v>A.1.1.1.5.S.6.1.1.6</v>
      </c>
      <c r="B127" s="139" t="s">
        <v>1272</v>
      </c>
      <c r="C127" s="142" t="s">
        <v>379</v>
      </c>
      <c r="D127" s="143" t="s">
        <v>90</v>
      </c>
      <c r="E127" s="107">
        <v>7</v>
      </c>
      <c r="F127" s="108"/>
      <c r="G127" s="108">
        <f t="shared" si="28"/>
        <v>0</v>
      </c>
    </row>
    <row r="128" spans="1:7" s="109" customFormat="1" ht="15" hidden="1" outlineLevel="1">
      <c r="A128" s="98" t="str">
        <f t="shared" si="24"/>
        <v>A.1.1.1.5.S.6.1.1.7</v>
      </c>
      <c r="B128" s="139" t="s">
        <v>1273</v>
      </c>
      <c r="C128" s="142" t="s">
        <v>380</v>
      </c>
      <c r="D128" s="143" t="s">
        <v>90</v>
      </c>
      <c r="E128" s="107">
        <v>1</v>
      </c>
      <c r="F128" s="108"/>
      <c r="G128" s="108">
        <f t="shared" si="28"/>
        <v>0</v>
      </c>
    </row>
    <row r="129" spans="1:7" s="109" customFormat="1" ht="89.25" hidden="1" outlineLevel="1">
      <c r="A129" s="98" t="str">
        <f aca="true" t="shared" si="29" ref="A129:A139">""&amp;$B$104&amp;"."&amp;B129&amp;""</f>
        <v>S.3.S.7</v>
      </c>
      <c r="B129" s="139" t="s">
        <v>215</v>
      </c>
      <c r="C129" s="142" t="s">
        <v>2918</v>
      </c>
      <c r="D129" s="143"/>
      <c r="E129" s="107"/>
      <c r="F129" s="108"/>
      <c r="G129" s="108"/>
    </row>
    <row r="130" spans="1:7" s="109" customFormat="1" ht="15" hidden="1" outlineLevel="1">
      <c r="A130" s="98" t="str">
        <f t="shared" si="29"/>
        <v>S.3.S.7.1</v>
      </c>
      <c r="B130" s="139" t="s">
        <v>364</v>
      </c>
      <c r="C130" s="146" t="s">
        <v>105</v>
      </c>
      <c r="D130" s="143"/>
      <c r="E130" s="107"/>
      <c r="F130" s="108"/>
      <c r="G130" s="108"/>
    </row>
    <row r="131" spans="1:7" s="109" customFormat="1" ht="15" hidden="1" outlineLevel="1">
      <c r="A131" s="98" t="str">
        <f t="shared" si="29"/>
        <v>S.3.S.7.1.1</v>
      </c>
      <c r="B131" s="139" t="s">
        <v>552</v>
      </c>
      <c r="C131" s="145" t="s">
        <v>123</v>
      </c>
      <c r="D131" s="143"/>
      <c r="E131" s="107"/>
      <c r="F131" s="108"/>
      <c r="G131" s="108"/>
    </row>
    <row r="132" spans="1:7" s="109" customFormat="1" ht="15" hidden="1" outlineLevel="1">
      <c r="A132" s="98" t="str">
        <f t="shared" si="29"/>
        <v>S.3.S.7.1.1.1</v>
      </c>
      <c r="B132" s="139" t="s">
        <v>553</v>
      </c>
      <c r="C132" s="142" t="s">
        <v>102</v>
      </c>
      <c r="D132" s="143" t="s">
        <v>90</v>
      </c>
      <c r="E132" s="107">
        <v>4</v>
      </c>
      <c r="F132" s="108"/>
      <c r="G132" s="108">
        <f aca="true" t="shared" si="30" ref="G132:G133">E132*F132</f>
        <v>0</v>
      </c>
    </row>
    <row r="133" spans="1:7" s="109" customFormat="1" ht="15" hidden="1" outlineLevel="1">
      <c r="A133" s="98" t="str">
        <f t="shared" si="29"/>
        <v>S.3.S.7.1.1.2</v>
      </c>
      <c r="B133" s="139" t="s">
        <v>1035</v>
      </c>
      <c r="C133" s="142" t="s">
        <v>103</v>
      </c>
      <c r="D133" s="143" t="s">
        <v>90</v>
      </c>
      <c r="E133" s="107">
        <v>3</v>
      </c>
      <c r="F133" s="108"/>
      <c r="G133" s="108">
        <f t="shared" si="30"/>
        <v>0</v>
      </c>
    </row>
    <row r="134" spans="1:7" s="109" customFormat="1" ht="15" hidden="1" outlineLevel="1">
      <c r="A134" s="98" t="str">
        <f t="shared" si="29"/>
        <v>S.3.S.7.1.2</v>
      </c>
      <c r="B134" s="139" t="s">
        <v>555</v>
      </c>
      <c r="C134" s="145" t="s">
        <v>1426</v>
      </c>
      <c r="D134" s="143"/>
      <c r="E134" s="107"/>
      <c r="F134" s="108"/>
      <c r="G134" s="108"/>
    </row>
    <row r="135" spans="1:7" s="109" customFormat="1" ht="15" hidden="1" outlineLevel="1">
      <c r="A135" s="98" t="str">
        <f t="shared" si="29"/>
        <v>S.3.S.7.1.2.1</v>
      </c>
      <c r="B135" s="139" t="s">
        <v>556</v>
      </c>
      <c r="C135" s="142" t="s">
        <v>1427</v>
      </c>
      <c r="D135" s="143" t="s">
        <v>90</v>
      </c>
      <c r="E135" s="107">
        <v>7</v>
      </c>
      <c r="F135" s="108"/>
      <c r="G135" s="108">
        <f aca="true" t="shared" si="31" ref="G135">E135*F135</f>
        <v>0</v>
      </c>
    </row>
    <row r="136" spans="1:7" s="109" customFormat="1" ht="15" hidden="1" outlineLevel="1">
      <c r="A136" s="98" t="str">
        <f t="shared" si="29"/>
        <v>S.3.S.7.1.3</v>
      </c>
      <c r="B136" s="139" t="s">
        <v>557</v>
      </c>
      <c r="C136" s="145" t="s">
        <v>576</v>
      </c>
      <c r="D136" s="143"/>
      <c r="E136" s="107"/>
      <c r="F136" s="108"/>
      <c r="G136" s="108"/>
    </row>
    <row r="137" spans="1:7" s="109" customFormat="1" ht="15" hidden="1" outlineLevel="1">
      <c r="A137" s="98" t="str">
        <f t="shared" si="29"/>
        <v>S.3.S.7.1.3.1</v>
      </c>
      <c r="B137" s="139" t="s">
        <v>559</v>
      </c>
      <c r="C137" s="142" t="s">
        <v>108</v>
      </c>
      <c r="D137" s="143" t="s">
        <v>90</v>
      </c>
      <c r="E137" s="107">
        <v>3</v>
      </c>
      <c r="F137" s="108"/>
      <c r="G137" s="108">
        <f aca="true" t="shared" si="32" ref="G137">E137*F137</f>
        <v>0</v>
      </c>
    </row>
    <row r="138" spans="1:7" s="109" customFormat="1" ht="15" hidden="1" outlineLevel="1">
      <c r="A138" s="98" t="str">
        <f t="shared" si="29"/>
        <v>S.3.S.7.1.4</v>
      </c>
      <c r="B138" s="139" t="s">
        <v>560</v>
      </c>
      <c r="C138" s="145" t="s">
        <v>579</v>
      </c>
      <c r="D138" s="143"/>
      <c r="E138" s="107"/>
      <c r="F138" s="108"/>
      <c r="G138" s="108"/>
    </row>
    <row r="139" spans="1:7" s="109" customFormat="1" ht="15" hidden="1" outlineLevel="1">
      <c r="A139" s="98" t="str">
        <f t="shared" si="29"/>
        <v>S.3.S.7.1.4.1</v>
      </c>
      <c r="B139" s="139" t="s">
        <v>562</v>
      </c>
      <c r="C139" s="142" t="s">
        <v>108</v>
      </c>
      <c r="D139" s="143" t="s">
        <v>90</v>
      </c>
      <c r="E139" s="107">
        <v>2</v>
      </c>
      <c r="F139" s="108"/>
      <c r="G139" s="108">
        <f aca="true" t="shared" si="33" ref="G139">E139*F139</f>
        <v>0</v>
      </c>
    </row>
    <row r="140" spans="1:7" s="109" customFormat="1" ht="89.25" hidden="1" outlineLevel="1">
      <c r="A140" s="98" t="str">
        <f t="shared" si="24"/>
        <v>A.1.1.1.5.S.8</v>
      </c>
      <c r="B140" s="139" t="s">
        <v>216</v>
      </c>
      <c r="C140" s="142" t="s">
        <v>2919</v>
      </c>
      <c r="D140" s="143"/>
      <c r="E140" s="107"/>
      <c r="F140" s="108"/>
      <c r="G140" s="108"/>
    </row>
    <row r="141" spans="1:7" s="109" customFormat="1" ht="15" hidden="1" outlineLevel="1">
      <c r="A141" s="98" t="str">
        <f t="shared" si="24"/>
        <v>A.1.1.1.5.S.8.1</v>
      </c>
      <c r="B141" s="139" t="s">
        <v>250</v>
      </c>
      <c r="C141" s="146" t="s">
        <v>105</v>
      </c>
      <c r="D141" s="143"/>
      <c r="E141" s="107"/>
      <c r="F141" s="108"/>
      <c r="G141" s="108"/>
    </row>
    <row r="142" spans="1:7" s="109" customFormat="1" ht="15" hidden="1" outlineLevel="1">
      <c r="A142" s="98" t="str">
        <f t="shared" si="24"/>
        <v>A.1.1.1.5.S.8.1.1</v>
      </c>
      <c r="B142" s="139" t="s">
        <v>563</v>
      </c>
      <c r="C142" s="145" t="s">
        <v>123</v>
      </c>
      <c r="D142" s="143"/>
      <c r="E142" s="107"/>
      <c r="F142" s="108"/>
      <c r="G142" s="108"/>
    </row>
    <row r="143" spans="1:7" s="109" customFormat="1" ht="15" hidden="1" outlineLevel="1">
      <c r="A143" s="98" t="str">
        <f t="shared" si="24"/>
        <v>A.1.1.1.5.S.8.1.1.1</v>
      </c>
      <c r="B143" s="139" t="s">
        <v>564</v>
      </c>
      <c r="C143" s="142" t="s">
        <v>1428</v>
      </c>
      <c r="D143" s="143" t="s">
        <v>90</v>
      </c>
      <c r="E143" s="107">
        <v>1</v>
      </c>
      <c r="F143" s="108"/>
      <c r="G143" s="108">
        <f aca="true" t="shared" si="34" ref="G143:G144">E143*F143</f>
        <v>0</v>
      </c>
    </row>
    <row r="144" spans="1:7" s="109" customFormat="1" ht="15" hidden="1" outlineLevel="1">
      <c r="A144" s="98" t="str">
        <f t="shared" si="24"/>
        <v>A.1.1.1.5.S.8.1.1.2</v>
      </c>
      <c r="B144" s="139" t="s">
        <v>566</v>
      </c>
      <c r="C144" s="142" t="s">
        <v>1429</v>
      </c>
      <c r="D144" s="143" t="s">
        <v>90</v>
      </c>
      <c r="E144" s="107">
        <v>2</v>
      </c>
      <c r="F144" s="108"/>
      <c r="G144" s="108">
        <f t="shared" si="34"/>
        <v>0</v>
      </c>
    </row>
    <row r="145" spans="1:7" s="109" customFormat="1" ht="15" hidden="1" outlineLevel="1">
      <c r="A145" s="98" t="str">
        <f t="shared" si="24"/>
        <v>A.1.1.1.5.S.8.1.2</v>
      </c>
      <c r="B145" s="139" t="s">
        <v>568</v>
      </c>
      <c r="C145" s="145" t="s">
        <v>1430</v>
      </c>
      <c r="D145" s="143"/>
      <c r="E145" s="107"/>
      <c r="F145" s="108"/>
      <c r="G145" s="108"/>
    </row>
    <row r="146" spans="1:7" s="109" customFormat="1" ht="15" hidden="1" outlineLevel="1">
      <c r="A146" s="98" t="str">
        <f t="shared" si="24"/>
        <v>A.1.1.1.5.S.8.1.2.1</v>
      </c>
      <c r="B146" s="139" t="s">
        <v>570</v>
      </c>
      <c r="C146" s="142" t="s">
        <v>1024</v>
      </c>
      <c r="D146" s="143" t="s">
        <v>90</v>
      </c>
      <c r="E146" s="107">
        <v>1</v>
      </c>
      <c r="F146" s="108"/>
      <c r="G146" s="108">
        <f aca="true" t="shared" si="35" ref="G146">E146*F146</f>
        <v>0</v>
      </c>
    </row>
    <row r="147" spans="1:7" s="109" customFormat="1" ht="15" hidden="1" outlineLevel="1">
      <c r="A147" s="98" t="str">
        <f t="shared" si="24"/>
        <v>A.1.1.1.5.S.8.1.3</v>
      </c>
      <c r="B147" s="139" t="s">
        <v>572</v>
      </c>
      <c r="C147" s="145" t="s">
        <v>1426</v>
      </c>
      <c r="D147" s="143"/>
      <c r="E147" s="107"/>
      <c r="F147" s="108"/>
      <c r="G147" s="108"/>
    </row>
    <row r="148" spans="1:7" s="109" customFormat="1" ht="15" hidden="1" outlineLevel="1">
      <c r="A148" s="98" t="str">
        <f t="shared" si="24"/>
        <v>A.1.1.1.5.S.8.1.3.1</v>
      </c>
      <c r="B148" s="139" t="s">
        <v>574</v>
      </c>
      <c r="C148" s="142" t="s">
        <v>1024</v>
      </c>
      <c r="D148" s="143" t="s">
        <v>90</v>
      </c>
      <c r="E148" s="107">
        <v>1</v>
      </c>
      <c r="F148" s="108"/>
      <c r="G148" s="108"/>
    </row>
    <row r="149" spans="1:7" s="109" customFormat="1" ht="63.75" hidden="1" outlineLevel="1">
      <c r="A149" s="98" t="str">
        <f t="shared" si="24"/>
        <v>A.1.1.1.5.S.9</v>
      </c>
      <c r="B149" s="139" t="s">
        <v>217</v>
      </c>
      <c r="C149" s="147" t="s">
        <v>3216</v>
      </c>
      <c r="D149" s="148"/>
      <c r="E149" s="107"/>
      <c r="F149" s="108"/>
      <c r="G149" s="108"/>
    </row>
    <row r="150" spans="1:7" s="109" customFormat="1" ht="15" hidden="1" outlineLevel="1">
      <c r="A150" s="98" t="str">
        <f t="shared" si="24"/>
        <v>A.1.1.1.5.S.9.1</v>
      </c>
      <c r="B150" s="139" t="s">
        <v>309</v>
      </c>
      <c r="C150" s="149" t="s">
        <v>303</v>
      </c>
      <c r="D150" s="113" t="s">
        <v>22</v>
      </c>
      <c r="E150" s="107">
        <v>375</v>
      </c>
      <c r="F150" s="108"/>
      <c r="G150" s="108">
        <f aca="true" t="shared" si="36" ref="G150:G159">E150*F150</f>
        <v>0</v>
      </c>
    </row>
    <row r="151" spans="1:7" s="109" customFormat="1" ht="15" hidden="1" outlineLevel="1">
      <c r="A151" s="98" t="str">
        <f t="shared" si="24"/>
        <v>A.1.1.1.5.S.9.2</v>
      </c>
      <c r="B151" s="139" t="s">
        <v>310</v>
      </c>
      <c r="C151" s="149" t="s">
        <v>304</v>
      </c>
      <c r="D151" s="113" t="s">
        <v>22</v>
      </c>
      <c r="E151" s="107">
        <v>380</v>
      </c>
      <c r="F151" s="108"/>
      <c r="G151" s="108">
        <f t="shared" si="36"/>
        <v>0</v>
      </c>
    </row>
    <row r="152" spans="1:7" s="109" customFormat="1" ht="51" hidden="1" outlineLevel="1">
      <c r="A152" s="98" t="str">
        <f t="shared" si="24"/>
        <v>A.1.1.1.5.S.13</v>
      </c>
      <c r="B152" s="139" t="s">
        <v>221</v>
      </c>
      <c r="C152" s="150" t="s">
        <v>2920</v>
      </c>
      <c r="D152" s="151" t="s">
        <v>90</v>
      </c>
      <c r="E152" s="107">
        <v>50</v>
      </c>
      <c r="F152" s="108"/>
      <c r="G152" s="108">
        <f t="shared" si="36"/>
        <v>0</v>
      </c>
    </row>
    <row r="153" spans="1:7" s="109" customFormat="1" ht="38.25" hidden="1" outlineLevel="1">
      <c r="A153" s="98" t="str">
        <f t="shared" si="24"/>
        <v>A.1.1.1.5.S.14</v>
      </c>
      <c r="B153" s="139" t="s">
        <v>222</v>
      </c>
      <c r="C153" s="150" t="s">
        <v>2921</v>
      </c>
      <c r="D153" s="151" t="s">
        <v>90</v>
      </c>
      <c r="E153" s="107">
        <v>40</v>
      </c>
      <c r="F153" s="108"/>
      <c r="G153" s="108">
        <f t="shared" si="36"/>
        <v>0</v>
      </c>
    </row>
    <row r="154" spans="1:7" s="109" customFormat="1" ht="38.25" hidden="1" outlineLevel="1">
      <c r="A154" s="98" t="str">
        <f t="shared" si="24"/>
        <v>A.1.1.1.5.S.15</v>
      </c>
      <c r="B154" s="139" t="s">
        <v>223</v>
      </c>
      <c r="C154" s="150" t="s">
        <v>2922</v>
      </c>
      <c r="D154" s="151" t="s">
        <v>90</v>
      </c>
      <c r="E154" s="107">
        <v>40</v>
      </c>
      <c r="F154" s="108"/>
      <c r="G154" s="108">
        <f t="shared" si="36"/>
        <v>0</v>
      </c>
    </row>
    <row r="155" spans="1:7" s="109" customFormat="1" ht="63.75" hidden="1" outlineLevel="1">
      <c r="A155" s="98" t="str">
        <f t="shared" si="24"/>
        <v>A.1.1.1.5.S.16</v>
      </c>
      <c r="B155" s="139" t="s">
        <v>224</v>
      </c>
      <c r="C155" s="150" t="s">
        <v>2923</v>
      </c>
      <c r="D155" s="151"/>
      <c r="E155" s="107"/>
      <c r="F155" s="108"/>
      <c r="G155" s="108"/>
    </row>
    <row r="156" spans="1:7" s="109" customFormat="1" ht="15" hidden="1" outlineLevel="1">
      <c r="A156" s="98" t="str">
        <f t="shared" si="24"/>
        <v>A.1.1.1.5.S.16.1</v>
      </c>
      <c r="B156" s="139" t="s">
        <v>255</v>
      </c>
      <c r="C156" s="147" t="s">
        <v>231</v>
      </c>
      <c r="D156" s="123" t="s">
        <v>22</v>
      </c>
      <c r="E156" s="107">
        <v>50</v>
      </c>
      <c r="F156" s="108"/>
      <c r="G156" s="108">
        <f t="shared" si="36"/>
        <v>0</v>
      </c>
    </row>
    <row r="157" spans="1:7" s="109" customFormat="1" ht="38.25" hidden="1" outlineLevel="1">
      <c r="A157" s="98" t="str">
        <f t="shared" si="24"/>
        <v>A.1.1.1.5.S.17</v>
      </c>
      <c r="B157" s="139" t="s">
        <v>225</v>
      </c>
      <c r="C157" s="152" t="s">
        <v>2921</v>
      </c>
      <c r="D157" s="153" t="s">
        <v>90</v>
      </c>
      <c r="E157" s="107">
        <v>5</v>
      </c>
      <c r="F157" s="108"/>
      <c r="G157" s="108">
        <f t="shared" si="36"/>
        <v>0</v>
      </c>
    </row>
    <row r="158" spans="1:7" s="109" customFormat="1" ht="38.25" hidden="1" outlineLevel="1">
      <c r="A158" s="98" t="str">
        <f t="shared" si="24"/>
        <v>A.1.1.1.5.S.18</v>
      </c>
      <c r="B158" s="139" t="s">
        <v>259</v>
      </c>
      <c r="C158" s="152" t="s">
        <v>2922</v>
      </c>
      <c r="D158" s="153" t="s">
        <v>90</v>
      </c>
      <c r="E158" s="107">
        <v>5</v>
      </c>
      <c r="F158" s="108"/>
      <c r="G158" s="108">
        <f t="shared" si="36"/>
        <v>0</v>
      </c>
    </row>
    <row r="159" spans="1:7" s="109" customFormat="1" ht="51" hidden="1" outlineLevel="1">
      <c r="A159" s="98" t="str">
        <f t="shared" si="24"/>
        <v>A.1.1.1.5.S.19</v>
      </c>
      <c r="B159" s="139" t="s">
        <v>332</v>
      </c>
      <c r="C159" s="152" t="s">
        <v>2924</v>
      </c>
      <c r="D159" s="153" t="s">
        <v>90</v>
      </c>
      <c r="E159" s="107">
        <v>5</v>
      </c>
      <c r="F159" s="108"/>
      <c r="G159" s="108">
        <f t="shared" si="36"/>
        <v>0</v>
      </c>
    </row>
    <row r="160" spans="1:7" s="109" customFormat="1" ht="140.25" hidden="1" outlineLevel="1">
      <c r="A160" s="98" t="str">
        <f t="shared" si="24"/>
        <v>A.1.1.1.5.S.20</v>
      </c>
      <c r="B160" s="139" t="s">
        <v>333</v>
      </c>
      <c r="C160" s="115" t="s">
        <v>3461</v>
      </c>
      <c r="D160" s="128"/>
      <c r="E160" s="107"/>
      <c r="F160" s="108"/>
      <c r="G160" s="108"/>
    </row>
    <row r="161" spans="1:7" s="109" customFormat="1" ht="15" hidden="1" outlineLevel="1">
      <c r="A161" s="98" t="str">
        <f t="shared" si="24"/>
        <v>A.1.1.1.5.S.20.1</v>
      </c>
      <c r="B161" s="139" t="s">
        <v>334</v>
      </c>
      <c r="C161" s="115" t="s">
        <v>160</v>
      </c>
      <c r="D161" s="153" t="s">
        <v>90</v>
      </c>
      <c r="E161" s="107">
        <v>102</v>
      </c>
      <c r="F161" s="108"/>
      <c r="G161" s="108">
        <f aca="true" t="shared" si="37" ref="G161:G166">E161*F161</f>
        <v>0</v>
      </c>
    </row>
    <row r="162" spans="1:7" s="109" customFormat="1" ht="15" hidden="1" outlineLevel="1">
      <c r="A162" s="98" t="str">
        <f t="shared" si="24"/>
        <v>A.1.1.1.5.S.20.2</v>
      </c>
      <c r="B162" s="139" t="s">
        <v>1431</v>
      </c>
      <c r="C162" s="115" t="s">
        <v>162</v>
      </c>
      <c r="D162" s="153" t="s">
        <v>90</v>
      </c>
      <c r="E162" s="107">
        <v>14</v>
      </c>
      <c r="F162" s="108"/>
      <c r="G162" s="108">
        <f t="shared" si="37"/>
        <v>0</v>
      </c>
    </row>
    <row r="163" spans="1:7" s="158" customFormat="1" ht="25.5" hidden="1" outlineLevel="1">
      <c r="A163" s="98" t="str">
        <f t="shared" si="24"/>
        <v>A.1.1.1.5.S.20.3</v>
      </c>
      <c r="B163" s="139" t="s">
        <v>1432</v>
      </c>
      <c r="C163" s="154" t="s">
        <v>582</v>
      </c>
      <c r="D163" s="155" t="s">
        <v>90</v>
      </c>
      <c r="E163" s="156">
        <v>123</v>
      </c>
      <c r="F163" s="157"/>
      <c r="G163" s="157">
        <f t="shared" si="37"/>
        <v>0</v>
      </c>
    </row>
    <row r="164" spans="1:7" s="109" customFormat="1" ht="140.25" hidden="1" outlineLevel="1">
      <c r="A164" s="98" t="str">
        <f t="shared" si="24"/>
        <v>A.1.1.1.5.S.21</v>
      </c>
      <c r="B164" s="139" t="s">
        <v>335</v>
      </c>
      <c r="C164" s="115" t="s">
        <v>3520</v>
      </c>
      <c r="D164" s="128"/>
      <c r="E164" s="107"/>
      <c r="F164" s="108"/>
      <c r="G164" s="108"/>
    </row>
    <row r="165" spans="1:7" s="109" customFormat="1" ht="25.5" hidden="1" outlineLevel="1">
      <c r="A165" s="98" t="str">
        <f t="shared" si="24"/>
        <v>A.1.1.1.5.S.21.1</v>
      </c>
      <c r="B165" s="139" t="s">
        <v>3518</v>
      </c>
      <c r="C165" s="115" t="s">
        <v>3521</v>
      </c>
      <c r="D165" s="153" t="s">
        <v>90</v>
      </c>
      <c r="E165" s="107">
        <v>2</v>
      </c>
      <c r="F165" s="108"/>
      <c r="G165" s="108">
        <f aca="true" t="shared" si="38" ref="G165">E165*F165</f>
        <v>0</v>
      </c>
    </row>
    <row r="166" spans="1:7" s="109" customFormat="1" ht="140.25" hidden="1" outlineLevel="1">
      <c r="A166" s="98" t="str">
        <f>""&amp;$B$106&amp;"."&amp;B166&amp;""</f>
        <v>A.1.1.1.5.S.22</v>
      </c>
      <c r="B166" s="139" t="s">
        <v>371</v>
      </c>
      <c r="C166" s="159" t="s">
        <v>3222</v>
      </c>
      <c r="D166" s="113" t="s">
        <v>90</v>
      </c>
      <c r="E166" s="107">
        <v>14</v>
      </c>
      <c r="F166" s="108"/>
      <c r="G166" s="108">
        <f t="shared" si="37"/>
        <v>0</v>
      </c>
    </row>
    <row r="167" spans="1:7" s="158" customFormat="1" ht="102" hidden="1" outlineLevel="1">
      <c r="A167" s="98" t="str">
        <f aca="true" t="shared" si="39" ref="A167:A169">""&amp;$B$106&amp;"."&amp;B167&amp;""</f>
        <v>A.1.1.1.5.S.23</v>
      </c>
      <c r="B167" s="160" t="s">
        <v>372</v>
      </c>
      <c r="C167" s="161" t="s">
        <v>3487</v>
      </c>
      <c r="D167" s="162"/>
      <c r="E167" s="156"/>
      <c r="F167" s="157"/>
      <c r="G167" s="157"/>
    </row>
    <row r="168" spans="1:7" s="158" customFormat="1" ht="15" hidden="1" outlineLevel="1">
      <c r="A168" s="98" t="str">
        <f t="shared" si="39"/>
        <v>A.1.1.1.5.S.23.1</v>
      </c>
      <c r="B168" s="160" t="s">
        <v>3519</v>
      </c>
      <c r="C168" s="163" t="s">
        <v>1275</v>
      </c>
      <c r="D168" s="164" t="s">
        <v>90</v>
      </c>
      <c r="E168" s="156">
        <v>25</v>
      </c>
      <c r="F168" s="157"/>
      <c r="G168" s="157">
        <f aca="true" t="shared" si="40" ref="G168:G169">E168*F168</f>
        <v>0</v>
      </c>
    </row>
    <row r="169" spans="1:7" s="158" customFormat="1" ht="15" hidden="1" outlineLevel="1">
      <c r="A169" s="98" t="str">
        <f t="shared" si="39"/>
        <v>A.1.1.1.5.S.23.2</v>
      </c>
      <c r="B169" s="160" t="s">
        <v>1433</v>
      </c>
      <c r="C169" s="163" t="s">
        <v>1434</v>
      </c>
      <c r="D169" s="164" t="s">
        <v>90</v>
      </c>
      <c r="E169" s="156">
        <v>5</v>
      </c>
      <c r="F169" s="157"/>
      <c r="G169" s="157">
        <f t="shared" si="40"/>
        <v>0</v>
      </c>
    </row>
    <row r="170" spans="1:7" s="97" customFormat="1" ht="15" collapsed="1">
      <c r="A170" s="90" t="str">
        <f aca="true" t="shared" si="41" ref="A170">B170</f>
        <v>A.1.1.1.6</v>
      </c>
      <c r="B170" s="91" t="s">
        <v>1435</v>
      </c>
      <c r="C170" s="165" t="s">
        <v>117</v>
      </c>
      <c r="D170" s="166"/>
      <c r="E170" s="94"/>
      <c r="F170" s="95"/>
      <c r="G170" s="96"/>
    </row>
    <row r="171" spans="1:7" s="109" customFormat="1" ht="114.75" hidden="1" outlineLevel="1">
      <c r="A171" s="98" t="str">
        <f aca="true" t="shared" si="42" ref="A171:A189">""&amp;$B$170&amp;"."&amp;B171&amp;""</f>
        <v>A.1.1.1.6.S.1</v>
      </c>
      <c r="B171" s="139" t="s">
        <v>206</v>
      </c>
      <c r="C171" s="112" t="s">
        <v>178</v>
      </c>
      <c r="D171" s="113"/>
      <c r="E171" s="107"/>
      <c r="F171" s="108"/>
      <c r="G171" s="108"/>
    </row>
    <row r="172" spans="1:7" s="109" customFormat="1" ht="15" hidden="1" outlineLevel="1">
      <c r="A172" s="98" t="str">
        <f t="shared" si="42"/>
        <v>A.1.1.1.6.S.1.1</v>
      </c>
      <c r="B172" s="139" t="s">
        <v>226</v>
      </c>
      <c r="C172" s="112" t="s">
        <v>133</v>
      </c>
      <c r="D172" s="119" t="s">
        <v>90</v>
      </c>
      <c r="E172" s="107">
        <v>22</v>
      </c>
      <c r="F172" s="108"/>
      <c r="G172" s="108">
        <f aca="true" t="shared" si="43" ref="G172:G176">E172*F172</f>
        <v>0</v>
      </c>
    </row>
    <row r="173" spans="1:7" s="109" customFormat="1" ht="15" hidden="1" outlineLevel="1">
      <c r="A173" s="98" t="str">
        <f t="shared" si="42"/>
        <v>A.1.1.1.6.S.1.2</v>
      </c>
      <c r="B173" s="139" t="s">
        <v>227</v>
      </c>
      <c r="C173" s="133" t="s">
        <v>134</v>
      </c>
      <c r="D173" s="119" t="s">
        <v>90</v>
      </c>
      <c r="E173" s="107">
        <v>8</v>
      </c>
      <c r="F173" s="108"/>
      <c r="G173" s="108">
        <f t="shared" si="43"/>
        <v>0</v>
      </c>
    </row>
    <row r="174" spans="1:7" s="109" customFormat="1" ht="89.25" hidden="1" outlineLevel="1">
      <c r="A174" s="98" t="str">
        <f t="shared" si="42"/>
        <v>A.1.1.1.6.S.2</v>
      </c>
      <c r="B174" s="139" t="s">
        <v>207</v>
      </c>
      <c r="C174" s="112" t="s">
        <v>396</v>
      </c>
      <c r="D174" s="113"/>
      <c r="E174" s="107"/>
      <c r="F174" s="108"/>
      <c r="G174" s="108"/>
    </row>
    <row r="175" spans="1:7" s="109" customFormat="1" ht="15" hidden="1" outlineLevel="1">
      <c r="A175" s="98" t="str">
        <f t="shared" si="42"/>
        <v>A.1.1.1.6.S.2.1</v>
      </c>
      <c r="B175" s="139" t="s">
        <v>228</v>
      </c>
      <c r="C175" s="141" t="s">
        <v>266</v>
      </c>
      <c r="D175" s="123" t="s">
        <v>22</v>
      </c>
      <c r="E175" s="107">
        <v>48</v>
      </c>
      <c r="F175" s="108"/>
      <c r="G175" s="108">
        <f t="shared" si="43"/>
        <v>0</v>
      </c>
    </row>
    <row r="176" spans="1:7" s="109" customFormat="1" ht="15" hidden="1" outlineLevel="1">
      <c r="A176" s="98" t="str">
        <f t="shared" si="42"/>
        <v>A.1.1.1.6.S.2.2</v>
      </c>
      <c r="B176" s="139" t="s">
        <v>261</v>
      </c>
      <c r="C176" s="141" t="s">
        <v>1436</v>
      </c>
      <c r="D176" s="123" t="s">
        <v>22</v>
      </c>
      <c r="E176" s="107">
        <v>2410</v>
      </c>
      <c r="F176" s="108"/>
      <c r="G176" s="108">
        <f t="shared" si="43"/>
        <v>0</v>
      </c>
    </row>
    <row r="177" spans="1:7" s="109" customFormat="1" ht="127.5" hidden="1" outlineLevel="1">
      <c r="A177" s="98" t="str">
        <f t="shared" si="42"/>
        <v>A.1.1.1.6.S.3</v>
      </c>
      <c r="B177" s="139" t="s">
        <v>208</v>
      </c>
      <c r="C177" s="142" t="s">
        <v>1437</v>
      </c>
      <c r="D177" s="123"/>
      <c r="E177" s="107"/>
      <c r="F177" s="108"/>
      <c r="G177" s="108"/>
    </row>
    <row r="178" spans="1:7" s="109" customFormat="1" ht="15" hidden="1" outlineLevel="1">
      <c r="A178" s="98" t="str">
        <f t="shared" si="42"/>
        <v>A.1.1.1.6.S.3.1</v>
      </c>
      <c r="B178" s="139" t="s">
        <v>244</v>
      </c>
      <c r="C178" s="142" t="s">
        <v>1424</v>
      </c>
      <c r="D178" s="143" t="s">
        <v>22</v>
      </c>
      <c r="E178" s="107">
        <v>488</v>
      </c>
      <c r="F178" s="108"/>
      <c r="G178" s="108">
        <f aca="true" t="shared" si="44" ref="G178">E178*F178</f>
        <v>0</v>
      </c>
    </row>
    <row r="179" spans="1:7" s="109" customFormat="1" ht="63.75" hidden="1" outlineLevel="1">
      <c r="A179" s="98" t="str">
        <f t="shared" si="42"/>
        <v>A.1.1.1.6.S.4</v>
      </c>
      <c r="B179" s="139" t="s">
        <v>209</v>
      </c>
      <c r="C179" s="112" t="s">
        <v>307</v>
      </c>
      <c r="D179" s="128"/>
      <c r="E179" s="167"/>
      <c r="F179" s="108"/>
      <c r="G179" s="108"/>
    </row>
    <row r="180" spans="1:7" s="109" customFormat="1" ht="15" hidden="1" outlineLevel="1">
      <c r="A180" s="98" t="str">
        <f t="shared" si="42"/>
        <v>A.1.1.1.6.S.4.1</v>
      </c>
      <c r="B180" s="139" t="s">
        <v>240</v>
      </c>
      <c r="C180" s="138" t="s">
        <v>588</v>
      </c>
      <c r="D180" s="128" t="s">
        <v>90</v>
      </c>
      <c r="E180" s="107">
        <v>3</v>
      </c>
      <c r="F180" s="108"/>
      <c r="G180" s="108">
        <f aca="true" t="shared" si="45" ref="G180:G181">E180*F180</f>
        <v>0</v>
      </c>
    </row>
    <row r="181" spans="1:7" s="109" customFormat="1" ht="15" hidden="1" outlineLevel="1">
      <c r="A181" s="98" t="str">
        <f t="shared" si="42"/>
        <v>A.1.1.1.6.S.4.2</v>
      </c>
      <c r="B181" s="139" t="s">
        <v>260</v>
      </c>
      <c r="C181" s="138" t="s">
        <v>384</v>
      </c>
      <c r="D181" s="128" t="s">
        <v>90</v>
      </c>
      <c r="E181" s="107">
        <v>12</v>
      </c>
      <c r="F181" s="108"/>
      <c r="G181" s="108">
        <f t="shared" si="45"/>
        <v>0</v>
      </c>
    </row>
    <row r="182" spans="1:7" s="109" customFormat="1" ht="63.75" hidden="1" outlineLevel="1">
      <c r="A182" s="98" t="str">
        <f t="shared" si="42"/>
        <v>A.1.1.1.6.S.5</v>
      </c>
      <c r="B182" s="139" t="s">
        <v>213</v>
      </c>
      <c r="C182" s="168" t="s">
        <v>405</v>
      </c>
      <c r="D182" s="143"/>
      <c r="E182" s="107"/>
      <c r="F182" s="108"/>
      <c r="G182" s="108"/>
    </row>
    <row r="183" spans="1:7" s="109" customFormat="1" ht="15" hidden="1" outlineLevel="1">
      <c r="A183" s="98" t="str">
        <f t="shared" si="42"/>
        <v>A.1.1.1.6.S.5.1</v>
      </c>
      <c r="B183" s="139" t="s">
        <v>315</v>
      </c>
      <c r="C183" s="112" t="s">
        <v>125</v>
      </c>
      <c r="D183" s="113" t="s">
        <v>90</v>
      </c>
      <c r="E183" s="107">
        <v>42</v>
      </c>
      <c r="F183" s="108"/>
      <c r="G183" s="108">
        <f aca="true" t="shared" si="46" ref="G183">E183*F183</f>
        <v>0</v>
      </c>
    </row>
    <row r="184" spans="1:7" s="109" customFormat="1" ht="153" hidden="1" outlineLevel="1">
      <c r="A184" s="98" t="str">
        <f t="shared" si="42"/>
        <v>A.1.1.1.6.S.6</v>
      </c>
      <c r="B184" s="139" t="s">
        <v>214</v>
      </c>
      <c r="C184" s="142" t="s">
        <v>1438</v>
      </c>
      <c r="D184" s="143"/>
      <c r="E184" s="107"/>
      <c r="F184" s="108"/>
      <c r="G184" s="108"/>
    </row>
    <row r="185" spans="1:7" s="109" customFormat="1" ht="15" hidden="1" outlineLevel="1">
      <c r="A185" s="98" t="str">
        <f t="shared" si="42"/>
        <v>A.1.1.1.6.S.6.1</v>
      </c>
      <c r="B185" s="139" t="s">
        <v>319</v>
      </c>
      <c r="C185" s="112" t="s">
        <v>125</v>
      </c>
      <c r="D185" s="113" t="s">
        <v>90</v>
      </c>
      <c r="E185" s="107">
        <v>92</v>
      </c>
      <c r="F185" s="108"/>
      <c r="G185" s="108">
        <f aca="true" t="shared" si="47" ref="G185:G186">E185*F185</f>
        <v>0</v>
      </c>
    </row>
    <row r="186" spans="1:7" s="109" customFormat="1" ht="38.25" hidden="1" outlineLevel="1">
      <c r="A186" s="98" t="str">
        <f t="shared" si="42"/>
        <v>A.1.1.1.6.S.7</v>
      </c>
      <c r="B186" s="139" t="s">
        <v>215</v>
      </c>
      <c r="C186" s="142" t="s">
        <v>397</v>
      </c>
      <c r="D186" s="128" t="s">
        <v>90</v>
      </c>
      <c r="E186" s="107">
        <v>14</v>
      </c>
      <c r="F186" s="108"/>
      <c r="G186" s="108">
        <f t="shared" si="47"/>
        <v>0</v>
      </c>
    </row>
    <row r="187" spans="1:7" s="158" customFormat="1" ht="102" hidden="1" outlineLevel="1">
      <c r="A187" s="98" t="str">
        <f t="shared" si="42"/>
        <v>A.1.1.1.6.S.8</v>
      </c>
      <c r="B187" s="139" t="s">
        <v>216</v>
      </c>
      <c r="C187" s="161" t="s">
        <v>3489</v>
      </c>
      <c r="D187" s="162"/>
      <c r="E187" s="156"/>
      <c r="F187" s="157"/>
      <c r="G187" s="157"/>
    </row>
    <row r="188" spans="1:7" s="158" customFormat="1" ht="15" hidden="1" outlineLevel="1">
      <c r="A188" s="98" t="str">
        <f t="shared" si="42"/>
        <v>A.1.1.1.6.S.8.1</v>
      </c>
      <c r="B188" s="160" t="s">
        <v>250</v>
      </c>
      <c r="C188" s="163" t="s">
        <v>1434</v>
      </c>
      <c r="D188" s="164" t="s">
        <v>90</v>
      </c>
      <c r="E188" s="156">
        <v>25</v>
      </c>
      <c r="F188" s="157"/>
      <c r="G188" s="157">
        <f aca="true" t="shared" si="48" ref="G188:G189">E188*F188</f>
        <v>0</v>
      </c>
    </row>
    <row r="189" spans="1:7" s="158" customFormat="1" ht="15" hidden="1" outlineLevel="1">
      <c r="A189" s="98" t="str">
        <f t="shared" si="42"/>
        <v>A.1.1.1.6.S.8.2</v>
      </c>
      <c r="B189" s="160" t="s">
        <v>251</v>
      </c>
      <c r="C189" s="163" t="s">
        <v>1275</v>
      </c>
      <c r="D189" s="164" t="s">
        <v>90</v>
      </c>
      <c r="E189" s="156">
        <v>5</v>
      </c>
      <c r="F189" s="157"/>
      <c r="G189" s="157">
        <f t="shared" si="48"/>
        <v>0</v>
      </c>
    </row>
    <row r="190" spans="1:7" s="97" customFormat="1" ht="15" collapsed="1">
      <c r="A190" s="90" t="str">
        <f aca="true" t="shared" si="49" ref="A190">B190</f>
        <v>A.1.1.1.7</v>
      </c>
      <c r="B190" s="91" t="s">
        <v>1439</v>
      </c>
      <c r="C190" s="169" t="s">
        <v>119</v>
      </c>
      <c r="D190" s="170"/>
      <c r="E190" s="94"/>
      <c r="F190" s="95"/>
      <c r="G190" s="96"/>
    </row>
    <row r="191" spans="1:7" s="109" customFormat="1" ht="127.5" hidden="1" outlineLevel="1">
      <c r="A191" s="98" t="str">
        <f aca="true" t="shared" si="50" ref="A191:A197">""&amp;$B$190&amp;"."&amp;B191&amp;""</f>
        <v>A.1.1.1.7.S.1</v>
      </c>
      <c r="B191" s="139" t="s">
        <v>206</v>
      </c>
      <c r="C191" s="112" t="s">
        <v>234</v>
      </c>
      <c r="D191" s="113"/>
      <c r="E191" s="132"/>
      <c r="F191" s="108"/>
      <c r="G191" s="108"/>
    </row>
    <row r="192" spans="1:7" s="109" customFormat="1" ht="15" hidden="1" outlineLevel="1">
      <c r="A192" s="98" t="str">
        <f t="shared" si="50"/>
        <v>A.1.1.1.7.S.1.1</v>
      </c>
      <c r="B192" s="139" t="s">
        <v>226</v>
      </c>
      <c r="C192" s="141" t="s">
        <v>266</v>
      </c>
      <c r="D192" s="171" t="s">
        <v>22</v>
      </c>
      <c r="E192" s="172">
        <v>48</v>
      </c>
      <c r="F192" s="108"/>
      <c r="G192" s="108">
        <f aca="true" t="shared" si="51" ref="G192:G194">E192*F192</f>
        <v>0</v>
      </c>
    </row>
    <row r="193" spans="1:7" s="109" customFormat="1" ht="15" hidden="1" outlineLevel="1">
      <c r="A193" s="98" t="str">
        <f t="shared" si="50"/>
        <v>A.1.1.1.7.S.1.2</v>
      </c>
      <c r="B193" s="139" t="s">
        <v>227</v>
      </c>
      <c r="C193" s="141" t="s">
        <v>267</v>
      </c>
      <c r="D193" s="171" t="s">
        <v>22</v>
      </c>
      <c r="E193" s="172">
        <v>2410</v>
      </c>
      <c r="F193" s="108"/>
      <c r="G193" s="108">
        <f t="shared" si="51"/>
        <v>0</v>
      </c>
    </row>
    <row r="194" spans="1:7" s="109" customFormat="1" ht="15" hidden="1" outlineLevel="1">
      <c r="A194" s="98" t="str">
        <f t="shared" si="50"/>
        <v>A.1.1.1.7.S.1.3</v>
      </c>
      <c r="B194" s="139" t="s">
        <v>265</v>
      </c>
      <c r="C194" s="173" t="s">
        <v>1285</v>
      </c>
      <c r="D194" s="171" t="s">
        <v>22</v>
      </c>
      <c r="E194" s="172">
        <v>805</v>
      </c>
      <c r="F194" s="108"/>
      <c r="G194" s="108">
        <f t="shared" si="51"/>
        <v>0</v>
      </c>
    </row>
    <row r="195" spans="1:7" s="109" customFormat="1" ht="153" hidden="1" outlineLevel="1">
      <c r="A195" s="98" t="str">
        <f t="shared" si="50"/>
        <v>A.1.1.1.7.S.2</v>
      </c>
      <c r="B195" s="139" t="s">
        <v>207</v>
      </c>
      <c r="C195" s="142" t="s">
        <v>235</v>
      </c>
      <c r="D195" s="143"/>
      <c r="E195" s="107"/>
      <c r="F195" s="108"/>
      <c r="G195" s="108"/>
    </row>
    <row r="196" spans="1:7" s="109" customFormat="1" ht="15" hidden="1" outlineLevel="1">
      <c r="A196" s="98" t="str">
        <f t="shared" si="50"/>
        <v>A.1.1.1.7.S.2.1</v>
      </c>
      <c r="B196" s="139" t="s">
        <v>228</v>
      </c>
      <c r="C196" s="141" t="s">
        <v>1440</v>
      </c>
      <c r="D196" s="171" t="s">
        <v>22</v>
      </c>
      <c r="E196" s="172">
        <v>488</v>
      </c>
      <c r="F196" s="108"/>
      <c r="G196" s="108">
        <f aca="true" t="shared" si="52" ref="G196:G197">E196*F196</f>
        <v>0</v>
      </c>
    </row>
    <row r="197" spans="1:7" s="109" customFormat="1" ht="102" hidden="1" outlineLevel="1">
      <c r="A197" s="98" t="str">
        <f t="shared" si="50"/>
        <v>A.1.1.1.7.S.3</v>
      </c>
      <c r="B197" s="139" t="s">
        <v>208</v>
      </c>
      <c r="C197" s="112" t="s">
        <v>156</v>
      </c>
      <c r="D197" s="113" t="s">
        <v>22</v>
      </c>
      <c r="E197" s="107">
        <v>2458</v>
      </c>
      <c r="F197" s="108"/>
      <c r="G197" s="108">
        <f t="shared" si="52"/>
        <v>0</v>
      </c>
    </row>
    <row r="198" spans="1:7" s="97" customFormat="1" ht="15" collapsed="1">
      <c r="A198" s="90" t="str">
        <f aca="true" t="shared" si="53" ref="A198">B198</f>
        <v>A.1.1.1.8</v>
      </c>
      <c r="B198" s="91" t="s">
        <v>1441</v>
      </c>
      <c r="C198" s="169" t="s">
        <v>118</v>
      </c>
      <c r="D198" s="170"/>
      <c r="E198" s="94"/>
      <c r="F198" s="95"/>
      <c r="G198" s="96"/>
    </row>
    <row r="199" spans="1:7" s="109" customFormat="1" ht="63.75" hidden="1" outlineLevel="1">
      <c r="A199" s="98" t="str">
        <f>""&amp;$B$198&amp;"."&amp;B199&amp;""</f>
        <v>A.1.1.1.8.S.1</v>
      </c>
      <c r="B199" s="139" t="s">
        <v>206</v>
      </c>
      <c r="C199" s="112" t="s">
        <v>3328</v>
      </c>
      <c r="D199" s="113"/>
      <c r="E199" s="107"/>
      <c r="F199" s="108"/>
      <c r="G199" s="108"/>
    </row>
    <row r="200" spans="1:7" s="109" customFormat="1" ht="76.5" hidden="1" outlineLevel="1">
      <c r="A200" s="98" t="str">
        <f aca="true" t="shared" si="54" ref="A200:A206">""&amp;$B$198&amp;"."&amp;B200&amp;""</f>
        <v>A.1.1.1.8.S.1.1</v>
      </c>
      <c r="B200" s="139" t="s">
        <v>226</v>
      </c>
      <c r="C200" s="174" t="s">
        <v>182</v>
      </c>
      <c r="D200" s="113" t="s">
        <v>90</v>
      </c>
      <c r="E200" s="107">
        <v>85</v>
      </c>
      <c r="F200" s="108"/>
      <c r="G200" s="108">
        <f aca="true" t="shared" si="55" ref="G200:G206">E200*F200</f>
        <v>0</v>
      </c>
    </row>
    <row r="201" spans="1:7" s="109" customFormat="1" ht="76.5" hidden="1" outlineLevel="1">
      <c r="A201" s="98" t="str">
        <f t="shared" si="54"/>
        <v>A.1.1.1.8.S.1.2</v>
      </c>
      <c r="B201" s="139" t="s">
        <v>227</v>
      </c>
      <c r="C201" s="174" t="s">
        <v>183</v>
      </c>
      <c r="D201" s="113" t="s">
        <v>90</v>
      </c>
      <c r="E201" s="107">
        <v>38</v>
      </c>
      <c r="F201" s="108"/>
      <c r="G201" s="108">
        <f t="shared" si="55"/>
        <v>0</v>
      </c>
    </row>
    <row r="202" spans="1:7" s="109" customFormat="1" ht="63.75" hidden="1" outlineLevel="1">
      <c r="A202" s="98" t="str">
        <f t="shared" si="54"/>
        <v>A.1.1.1.8.S.2</v>
      </c>
      <c r="B202" s="139" t="s">
        <v>207</v>
      </c>
      <c r="C202" s="175" t="s">
        <v>3205</v>
      </c>
      <c r="D202" s="148"/>
      <c r="E202" s="130"/>
      <c r="F202" s="108"/>
      <c r="G202" s="108"/>
    </row>
    <row r="203" spans="1:7" s="109" customFormat="1" ht="38.25" hidden="1" outlineLevel="1">
      <c r="A203" s="98" t="str">
        <f t="shared" si="54"/>
        <v>A.1.1.1.8.S.2.1</v>
      </c>
      <c r="B203" s="139" t="s">
        <v>228</v>
      </c>
      <c r="C203" s="176" t="s">
        <v>388</v>
      </c>
      <c r="D203" s="119" t="s">
        <v>90</v>
      </c>
      <c r="E203" s="107">
        <v>25</v>
      </c>
      <c r="F203" s="108"/>
      <c r="G203" s="108">
        <f t="shared" si="55"/>
        <v>0</v>
      </c>
    </row>
    <row r="204" spans="1:7" s="109" customFormat="1" ht="38.25" hidden="1" outlineLevel="1">
      <c r="A204" s="98" t="str">
        <f t="shared" si="54"/>
        <v>A.1.1.1.8.S.2.2</v>
      </c>
      <c r="B204" s="139" t="s">
        <v>261</v>
      </c>
      <c r="C204" s="176" t="s">
        <v>389</v>
      </c>
      <c r="D204" s="119" t="s">
        <v>90</v>
      </c>
      <c r="E204" s="107">
        <v>25</v>
      </c>
      <c r="F204" s="108"/>
      <c r="G204" s="108">
        <f t="shared" si="55"/>
        <v>0</v>
      </c>
    </row>
    <row r="205" spans="1:7" s="109" customFormat="1" ht="38.25" hidden="1" outlineLevel="1">
      <c r="A205" s="98" t="str">
        <f t="shared" si="54"/>
        <v>A.1.1.1.8.S.2.3</v>
      </c>
      <c r="B205" s="139" t="s">
        <v>367</v>
      </c>
      <c r="C205" s="176" t="s">
        <v>390</v>
      </c>
      <c r="D205" s="119" t="s">
        <v>90</v>
      </c>
      <c r="E205" s="107">
        <v>5</v>
      </c>
      <c r="F205" s="108"/>
      <c r="G205" s="108">
        <f t="shared" si="55"/>
        <v>0</v>
      </c>
    </row>
    <row r="206" spans="1:7" s="109" customFormat="1" ht="204" hidden="1" outlineLevel="1">
      <c r="A206" s="98" t="str">
        <f t="shared" si="54"/>
        <v>A.1.1.1.8.S.3</v>
      </c>
      <c r="B206" s="139" t="s">
        <v>208</v>
      </c>
      <c r="C206" s="120" t="s">
        <v>3333</v>
      </c>
      <c r="D206" s="119" t="s">
        <v>90</v>
      </c>
      <c r="E206" s="107">
        <v>123</v>
      </c>
      <c r="F206" s="108"/>
      <c r="G206" s="108">
        <f t="shared" si="55"/>
        <v>0</v>
      </c>
    </row>
    <row r="207" spans="1:7" s="97" customFormat="1" ht="15" collapsed="1">
      <c r="A207" s="90" t="str">
        <f aca="true" t="shared" si="56" ref="A207">B207</f>
        <v>A.1.1.1.9</v>
      </c>
      <c r="B207" s="91" t="s">
        <v>1442</v>
      </c>
      <c r="C207" s="92" t="s">
        <v>21</v>
      </c>
      <c r="D207" s="93"/>
      <c r="E207" s="94"/>
      <c r="F207" s="95"/>
      <c r="G207" s="96"/>
    </row>
    <row r="208" spans="1:7" s="104" customFormat="1" ht="15" hidden="1" outlineLevel="1">
      <c r="A208" s="98" t="str">
        <f aca="true" t="shared" si="57" ref="A208:A230">""&amp;$B$207&amp;"."&amp;B208&amp;""</f>
        <v>A.1.1.1.9.S.1</v>
      </c>
      <c r="B208" s="139" t="s">
        <v>206</v>
      </c>
      <c r="C208" s="100" t="s">
        <v>210</v>
      </c>
      <c r="D208" s="101"/>
      <c r="E208" s="102"/>
      <c r="F208" s="103"/>
      <c r="G208" s="103"/>
    </row>
    <row r="209" spans="1:7" s="109" customFormat="1" ht="140.25" hidden="1" outlineLevel="1">
      <c r="A209" s="98" t="str">
        <f t="shared" si="57"/>
        <v>A.1.1.1.9.S.2</v>
      </c>
      <c r="B209" s="139" t="s">
        <v>207</v>
      </c>
      <c r="C209" s="105" t="s">
        <v>3207</v>
      </c>
      <c r="D209" s="177" t="s">
        <v>91</v>
      </c>
      <c r="E209" s="107">
        <v>35</v>
      </c>
      <c r="F209" s="178"/>
      <c r="G209" s="108">
        <f aca="true" t="shared" si="58" ref="G209:G230">E209*F209</f>
        <v>0</v>
      </c>
    </row>
    <row r="210" spans="1:7" s="109" customFormat="1" ht="114.75" hidden="1" outlineLevel="1">
      <c r="A210" s="98" t="str">
        <f t="shared" si="57"/>
        <v>A.1.1.1.9.S.3</v>
      </c>
      <c r="B210" s="139" t="s">
        <v>208</v>
      </c>
      <c r="C210" s="105" t="s">
        <v>3208</v>
      </c>
      <c r="D210" s="177" t="s">
        <v>91</v>
      </c>
      <c r="E210" s="107">
        <v>15</v>
      </c>
      <c r="F210" s="178"/>
      <c r="G210" s="108">
        <f t="shared" si="58"/>
        <v>0</v>
      </c>
    </row>
    <row r="211" spans="1:7" s="109" customFormat="1" ht="153" hidden="1" outlineLevel="1">
      <c r="A211" s="98" t="str">
        <f t="shared" si="57"/>
        <v>A.1.1.1.9.S.4</v>
      </c>
      <c r="B211" s="139" t="s">
        <v>209</v>
      </c>
      <c r="C211" s="112" t="s">
        <v>2846</v>
      </c>
      <c r="D211" s="177" t="s">
        <v>91</v>
      </c>
      <c r="E211" s="107">
        <v>20</v>
      </c>
      <c r="F211" s="178"/>
      <c r="G211" s="108">
        <f t="shared" si="58"/>
        <v>0</v>
      </c>
    </row>
    <row r="212" spans="1:7" s="109" customFormat="1" ht="89.25" hidden="1" outlineLevel="1">
      <c r="A212" s="98" t="str">
        <f t="shared" si="57"/>
        <v>A.1.1.1.9.S.5</v>
      </c>
      <c r="B212" s="139" t="s">
        <v>213</v>
      </c>
      <c r="C212" s="112" t="s">
        <v>3209</v>
      </c>
      <c r="D212" s="143" t="s">
        <v>22</v>
      </c>
      <c r="E212" s="107">
        <v>415</v>
      </c>
      <c r="F212" s="108"/>
      <c r="G212" s="108">
        <f>E212*F212</f>
        <v>0</v>
      </c>
    </row>
    <row r="213" spans="1:7" s="109" customFormat="1" ht="127.5" hidden="1" outlineLevel="1">
      <c r="A213" s="98" t="str">
        <f t="shared" si="57"/>
        <v>A.1.1.1.9.S.6</v>
      </c>
      <c r="B213" s="139" t="s">
        <v>214</v>
      </c>
      <c r="C213" s="105" t="s">
        <v>3210</v>
      </c>
      <c r="D213" s="143" t="s">
        <v>22</v>
      </c>
      <c r="E213" s="107">
        <v>1241</v>
      </c>
      <c r="F213" s="108"/>
      <c r="G213" s="108">
        <f>E213*F213</f>
        <v>0</v>
      </c>
    </row>
    <row r="214" spans="1:7" s="109" customFormat="1" ht="127.5" hidden="1" outlineLevel="1">
      <c r="A214" s="98" t="str">
        <f t="shared" si="57"/>
        <v>A.1.1.1.9.S.7</v>
      </c>
      <c r="B214" s="139" t="s">
        <v>215</v>
      </c>
      <c r="C214" s="112" t="s">
        <v>444</v>
      </c>
      <c r="D214" s="179" t="s">
        <v>22</v>
      </c>
      <c r="E214" s="107">
        <v>50</v>
      </c>
      <c r="F214" s="178"/>
      <c r="G214" s="108">
        <f t="shared" si="58"/>
        <v>0</v>
      </c>
    </row>
    <row r="215" spans="1:7" s="109" customFormat="1" ht="51" hidden="1" outlineLevel="1">
      <c r="A215" s="98" t="str">
        <f t="shared" si="57"/>
        <v>A.1.1.1.9.S.8</v>
      </c>
      <c r="B215" s="139" t="s">
        <v>216</v>
      </c>
      <c r="C215" s="112" t="s">
        <v>180</v>
      </c>
      <c r="D215" s="180" t="s">
        <v>22</v>
      </c>
      <c r="E215" s="107">
        <v>3924</v>
      </c>
      <c r="F215" s="181"/>
      <c r="G215" s="108">
        <f t="shared" si="58"/>
        <v>0</v>
      </c>
    </row>
    <row r="216" spans="1:7" s="109" customFormat="1" ht="76.5" hidden="1" outlineLevel="1">
      <c r="A216" s="98" t="str">
        <f t="shared" si="57"/>
        <v>A.1.1.1.9.S.9</v>
      </c>
      <c r="B216" s="139" t="s">
        <v>217</v>
      </c>
      <c r="C216" s="112" t="s">
        <v>23</v>
      </c>
      <c r="D216" s="177" t="s">
        <v>91</v>
      </c>
      <c r="E216" s="107">
        <v>1</v>
      </c>
      <c r="F216" s="178"/>
      <c r="G216" s="108">
        <f t="shared" si="58"/>
        <v>0</v>
      </c>
    </row>
    <row r="217" spans="1:7" s="109" customFormat="1" ht="51" hidden="1" outlineLevel="1">
      <c r="A217" s="98" t="str">
        <f t="shared" si="57"/>
        <v>A.1.1.1.9.S.10</v>
      </c>
      <c r="B217" s="139" t="s">
        <v>218</v>
      </c>
      <c r="C217" s="182" t="s">
        <v>154</v>
      </c>
      <c r="D217" s="177" t="s">
        <v>91</v>
      </c>
      <c r="E217" s="107">
        <v>1</v>
      </c>
      <c r="F217" s="178"/>
      <c r="G217" s="108">
        <f t="shared" si="58"/>
        <v>0</v>
      </c>
    </row>
    <row r="218" spans="1:7" s="109" customFormat="1" ht="63.75" hidden="1" outlineLevel="1">
      <c r="A218" s="98" t="str">
        <f t="shared" si="57"/>
        <v>A.1.1.1.9.S.11</v>
      </c>
      <c r="B218" s="139" t="s">
        <v>219</v>
      </c>
      <c r="C218" s="127" t="s">
        <v>84</v>
      </c>
      <c r="D218" s="180"/>
      <c r="E218" s="107"/>
      <c r="F218" s="178"/>
      <c r="G218" s="178"/>
    </row>
    <row r="219" spans="1:7" s="109" customFormat="1" ht="15" hidden="1" outlineLevel="1">
      <c r="A219" s="98" t="str">
        <f t="shared" si="57"/>
        <v>A.1.1.1.9.S.11.1</v>
      </c>
      <c r="B219" s="139" t="s">
        <v>298</v>
      </c>
      <c r="C219" s="127" t="s">
        <v>85</v>
      </c>
      <c r="D219" s="180" t="s">
        <v>22</v>
      </c>
      <c r="E219" s="107">
        <v>105</v>
      </c>
      <c r="F219" s="178"/>
      <c r="G219" s="108">
        <f t="shared" si="58"/>
        <v>0</v>
      </c>
    </row>
    <row r="220" spans="1:7" s="109" customFormat="1" ht="25.5" hidden="1" outlineLevel="1">
      <c r="A220" s="98" t="str">
        <f t="shared" si="57"/>
        <v>A.1.1.1.9.S.11.2</v>
      </c>
      <c r="B220" s="139" t="s">
        <v>299</v>
      </c>
      <c r="C220" s="127" t="s">
        <v>86</v>
      </c>
      <c r="D220" s="180" t="s">
        <v>90</v>
      </c>
      <c r="E220" s="107">
        <v>5</v>
      </c>
      <c r="F220" s="178"/>
      <c r="G220" s="108">
        <f t="shared" si="58"/>
        <v>0</v>
      </c>
    </row>
    <row r="221" spans="1:7" s="109" customFormat="1" ht="153" hidden="1" outlineLevel="1">
      <c r="A221" s="98" t="str">
        <f t="shared" si="57"/>
        <v>A.1.1.1.9.S.12</v>
      </c>
      <c r="B221" s="139" t="s">
        <v>220</v>
      </c>
      <c r="C221" s="183" t="s">
        <v>3539</v>
      </c>
      <c r="D221" s="184"/>
      <c r="E221" s="107"/>
      <c r="F221" s="178"/>
      <c r="G221" s="178"/>
    </row>
    <row r="222" spans="1:7" s="109" customFormat="1" ht="15" hidden="1" outlineLevel="1">
      <c r="A222" s="98" t="str">
        <f t="shared" si="57"/>
        <v>A.1.1.1.9.S.12.1</v>
      </c>
      <c r="B222" s="139" t="s">
        <v>300</v>
      </c>
      <c r="C222" s="185" t="s">
        <v>268</v>
      </c>
      <c r="D222" s="177" t="s">
        <v>90</v>
      </c>
      <c r="E222" s="107">
        <v>20</v>
      </c>
      <c r="F222" s="178"/>
      <c r="G222" s="108">
        <f t="shared" si="58"/>
        <v>0</v>
      </c>
    </row>
    <row r="223" spans="1:7" s="109" customFormat="1" ht="15" hidden="1" outlineLevel="1">
      <c r="A223" s="98" t="str">
        <f t="shared" si="57"/>
        <v>A.1.1.1.9.S.12.2</v>
      </c>
      <c r="B223" s="139" t="s">
        <v>301</v>
      </c>
      <c r="C223" s="186" t="s">
        <v>269</v>
      </c>
      <c r="D223" s="177" t="s">
        <v>90</v>
      </c>
      <c r="E223" s="107">
        <v>2</v>
      </c>
      <c r="F223" s="178"/>
      <c r="G223" s="108">
        <f t="shared" si="58"/>
        <v>0</v>
      </c>
    </row>
    <row r="224" spans="1:7" s="109" customFormat="1" ht="15" hidden="1" outlineLevel="1">
      <c r="A224" s="98" t="str">
        <f t="shared" si="57"/>
        <v>A.1.1.1.9.S.12.3</v>
      </c>
      <c r="B224" s="139" t="s">
        <v>1052</v>
      </c>
      <c r="C224" s="185" t="s">
        <v>271</v>
      </c>
      <c r="D224" s="180" t="s">
        <v>22</v>
      </c>
      <c r="E224" s="107">
        <v>30</v>
      </c>
      <c r="F224" s="178"/>
      <c r="G224" s="108">
        <f t="shared" si="58"/>
        <v>0</v>
      </c>
    </row>
    <row r="225" spans="1:7" s="109" customFormat="1" ht="51" hidden="1" outlineLevel="1">
      <c r="A225" s="98" t="str">
        <f t="shared" si="57"/>
        <v>A.1.1.1.9.S.13</v>
      </c>
      <c r="B225" s="99" t="s">
        <v>221</v>
      </c>
      <c r="C225" s="112" t="s">
        <v>297</v>
      </c>
      <c r="D225" s="113"/>
      <c r="E225" s="107"/>
      <c r="F225" s="108"/>
      <c r="G225" s="108"/>
    </row>
    <row r="226" spans="1:7" s="109" customFormat="1" ht="15" hidden="1" outlineLevel="1">
      <c r="A226" s="98" t="str">
        <f t="shared" si="57"/>
        <v>A.1.1.1.9.S.13.1</v>
      </c>
      <c r="B226" s="99" t="s">
        <v>253</v>
      </c>
      <c r="C226" s="116" t="s">
        <v>295</v>
      </c>
      <c r="D226" s="119" t="s">
        <v>90</v>
      </c>
      <c r="E226" s="107">
        <v>25</v>
      </c>
      <c r="F226" s="108"/>
      <c r="G226" s="108">
        <f aca="true" t="shared" si="59" ref="G226:G227">E226*F226</f>
        <v>0</v>
      </c>
    </row>
    <row r="227" spans="1:7" s="109" customFormat="1" ht="15" hidden="1" outlineLevel="1">
      <c r="A227" s="98" t="str">
        <f t="shared" si="57"/>
        <v>A.1.1.1.9.S.13.2</v>
      </c>
      <c r="B227" s="99" t="s">
        <v>254</v>
      </c>
      <c r="C227" s="118" t="s">
        <v>296</v>
      </c>
      <c r="D227" s="119" t="s">
        <v>90</v>
      </c>
      <c r="E227" s="107">
        <v>12</v>
      </c>
      <c r="F227" s="108"/>
      <c r="G227" s="108">
        <f t="shared" si="59"/>
        <v>0</v>
      </c>
    </row>
    <row r="228" spans="1:7" s="109" customFormat="1" ht="51" hidden="1" outlineLevel="1">
      <c r="A228" s="98" t="str">
        <f t="shared" si="57"/>
        <v>A.1.1.1.9.S.14</v>
      </c>
      <c r="B228" s="139" t="s">
        <v>222</v>
      </c>
      <c r="C228" s="187" t="s">
        <v>93</v>
      </c>
      <c r="D228" s="188" t="s">
        <v>22</v>
      </c>
      <c r="E228" s="107">
        <v>25</v>
      </c>
      <c r="F228" s="178"/>
      <c r="G228" s="108">
        <f t="shared" si="58"/>
        <v>0</v>
      </c>
    </row>
    <row r="229" spans="1:7" s="109" customFormat="1" ht="76.5" hidden="1" outlineLevel="1">
      <c r="A229" s="98" t="str">
        <f t="shared" si="57"/>
        <v>A.1.1.1.9.S.15</v>
      </c>
      <c r="B229" s="139" t="s">
        <v>223</v>
      </c>
      <c r="C229" s="187" t="s">
        <v>398</v>
      </c>
      <c r="D229" s="188" t="s">
        <v>155</v>
      </c>
      <c r="E229" s="107">
        <v>100</v>
      </c>
      <c r="F229" s="178"/>
      <c r="G229" s="108">
        <f t="shared" si="58"/>
        <v>0</v>
      </c>
    </row>
    <row r="230" spans="1:7" s="109" customFormat="1" ht="216.75" hidden="1" outlineLevel="1">
      <c r="A230" s="98" t="str">
        <f t="shared" si="57"/>
        <v>A.1.1.1.9.S.16</v>
      </c>
      <c r="B230" s="139" t="s">
        <v>224</v>
      </c>
      <c r="C230" s="485" t="s">
        <v>3231</v>
      </c>
      <c r="D230" s="177" t="s">
        <v>91</v>
      </c>
      <c r="E230" s="107">
        <v>1</v>
      </c>
      <c r="F230" s="178"/>
      <c r="G230" s="108">
        <f t="shared" si="58"/>
        <v>0</v>
      </c>
    </row>
    <row r="231" spans="1:7" s="484" customFormat="1" ht="178.5" hidden="1" outlineLevel="1">
      <c r="A231" s="98" t="str">
        <f aca="true" t="shared" si="60" ref="A231:A232">""&amp;$B$207&amp;"."&amp;B231&amp;""</f>
        <v>A.1.1.1.9.S.17</v>
      </c>
      <c r="B231" s="139" t="s">
        <v>225</v>
      </c>
      <c r="C231" s="486" t="s">
        <v>3232</v>
      </c>
      <c r="D231" s="177" t="s">
        <v>91</v>
      </c>
      <c r="E231" s="107">
        <v>1</v>
      </c>
      <c r="F231" s="178"/>
      <c r="G231" s="108">
        <f aca="true" t="shared" si="61" ref="G231:G232">E231*F231</f>
        <v>0</v>
      </c>
    </row>
    <row r="232" spans="1:7" s="484" customFormat="1" ht="127.5" hidden="1" outlineLevel="1">
      <c r="A232" s="98" t="str">
        <f t="shared" si="60"/>
        <v>A.1.1.1.9.S.18</v>
      </c>
      <c r="B232" s="139" t="s">
        <v>259</v>
      </c>
      <c r="C232" s="487" t="s">
        <v>3233</v>
      </c>
      <c r="D232" s="177" t="s">
        <v>91</v>
      </c>
      <c r="E232" s="107">
        <v>1</v>
      </c>
      <c r="F232" s="178"/>
      <c r="G232" s="108">
        <f t="shared" si="61"/>
        <v>0</v>
      </c>
    </row>
    <row r="233" spans="1:7" s="89" customFormat="1" ht="15" collapsed="1">
      <c r="A233" s="82" t="str">
        <f aca="true" t="shared" si="62" ref="A233:A234">B233</f>
        <v>A.1.1.2</v>
      </c>
      <c r="B233" s="83" t="s">
        <v>1443</v>
      </c>
      <c r="C233" s="84" t="s">
        <v>1444</v>
      </c>
      <c r="D233" s="189"/>
      <c r="E233" s="86"/>
      <c r="F233" s="87"/>
      <c r="G233" s="88"/>
    </row>
    <row r="234" spans="1:7" s="97" customFormat="1" ht="15">
      <c r="A234" s="90" t="str">
        <f t="shared" si="62"/>
        <v>A.1.1.2.1</v>
      </c>
      <c r="B234" s="91" t="s">
        <v>1445</v>
      </c>
      <c r="C234" s="92" t="s">
        <v>18</v>
      </c>
      <c r="D234" s="93"/>
      <c r="E234" s="94"/>
      <c r="F234" s="95"/>
      <c r="G234" s="96"/>
    </row>
    <row r="235" spans="1:7" s="109" customFormat="1" ht="140.25" hidden="1" outlineLevel="1">
      <c r="A235" s="98" t="str">
        <f>""&amp;$B$234&amp;"."&amp;B235&amp;""</f>
        <v>A.1.1.2.1.S.1</v>
      </c>
      <c r="B235" s="139" t="s">
        <v>206</v>
      </c>
      <c r="C235" s="152" t="s">
        <v>95</v>
      </c>
      <c r="D235" s="123" t="s">
        <v>24</v>
      </c>
      <c r="E235" s="107">
        <v>45.7</v>
      </c>
      <c r="F235" s="108"/>
      <c r="G235" s="108">
        <f aca="true" t="shared" si="63" ref="G235:G238">E235*F235</f>
        <v>0</v>
      </c>
    </row>
    <row r="236" spans="1:7" s="109" customFormat="1" ht="102" hidden="1" outlineLevel="1">
      <c r="A236" s="98" t="str">
        <f>""&amp;$B$234&amp;"."&amp;B236&amp;""</f>
        <v>A.1.1.2.1.S.2</v>
      </c>
      <c r="B236" s="139" t="s">
        <v>207</v>
      </c>
      <c r="C236" s="152" t="s">
        <v>2916</v>
      </c>
      <c r="D236" s="123" t="s">
        <v>24</v>
      </c>
      <c r="E236" s="107">
        <v>12.5</v>
      </c>
      <c r="F236" s="108"/>
      <c r="G236" s="108">
        <f t="shared" si="63"/>
        <v>0</v>
      </c>
    </row>
    <row r="237" spans="1:7" s="109" customFormat="1" ht="51" hidden="1" outlineLevel="1">
      <c r="A237" s="98" t="str">
        <f>""&amp;$B$234&amp;"."&amp;B237&amp;""</f>
        <v>A.1.1.2.1.S.3</v>
      </c>
      <c r="B237" s="139" t="s">
        <v>208</v>
      </c>
      <c r="C237" s="129" t="s">
        <v>2883</v>
      </c>
      <c r="D237" s="123" t="s">
        <v>24</v>
      </c>
      <c r="E237" s="107">
        <v>20.7</v>
      </c>
      <c r="F237" s="108"/>
      <c r="G237" s="108">
        <f t="shared" si="63"/>
        <v>0</v>
      </c>
    </row>
    <row r="238" spans="1:7" s="109" customFormat="1" ht="89.25" hidden="1" outlineLevel="1">
      <c r="A238" s="98" t="str">
        <f>""&amp;$B$234&amp;"."&amp;B238&amp;""</f>
        <v>A.1.1.2.1.S.4</v>
      </c>
      <c r="B238" s="139" t="s">
        <v>209</v>
      </c>
      <c r="C238" s="129" t="s">
        <v>236</v>
      </c>
      <c r="D238" s="128" t="s">
        <v>24</v>
      </c>
      <c r="E238" s="107">
        <v>45.7</v>
      </c>
      <c r="F238" s="131"/>
      <c r="G238" s="108">
        <f t="shared" si="63"/>
        <v>0</v>
      </c>
    </row>
    <row r="239" spans="1:7" s="97" customFormat="1" ht="15" collapsed="1">
      <c r="A239" s="90" t="str">
        <f aca="true" t="shared" si="64" ref="A239">B239</f>
        <v>A.1.1.2.2</v>
      </c>
      <c r="B239" s="91" t="s">
        <v>1446</v>
      </c>
      <c r="C239" s="92" t="s">
        <v>19</v>
      </c>
      <c r="D239" s="93"/>
      <c r="E239" s="94"/>
      <c r="F239" s="95"/>
      <c r="G239" s="96"/>
    </row>
    <row r="240" spans="1:7" s="109" customFormat="1" ht="76.5" hidden="1" outlineLevel="1">
      <c r="A240" s="98" t="str">
        <f aca="true" t="shared" si="65" ref="A240:A253">""&amp;$B$239&amp;"."&amp;B240&amp;""</f>
        <v>A.1.1.2.2.S.1</v>
      </c>
      <c r="B240" s="139" t="s">
        <v>206</v>
      </c>
      <c r="C240" s="152" t="s">
        <v>99</v>
      </c>
      <c r="D240" s="123" t="s">
        <v>24</v>
      </c>
      <c r="E240" s="107">
        <v>2.1</v>
      </c>
      <c r="F240" s="108"/>
      <c r="G240" s="108">
        <f aca="true" t="shared" si="66" ref="G240">E240*F240</f>
        <v>0</v>
      </c>
    </row>
    <row r="241" spans="1:7" s="109" customFormat="1" ht="89.25" hidden="1" outlineLevel="1">
      <c r="A241" s="98" t="str">
        <f t="shared" si="65"/>
        <v>A.1.1.2.2.S.2</v>
      </c>
      <c r="B241" s="139" t="s">
        <v>207</v>
      </c>
      <c r="C241" s="152" t="s">
        <v>3212</v>
      </c>
      <c r="D241" s="123"/>
      <c r="E241" s="107"/>
      <c r="F241" s="108"/>
      <c r="G241" s="108"/>
    </row>
    <row r="242" spans="1:7" s="109" customFormat="1" ht="15" hidden="1" outlineLevel="1">
      <c r="A242" s="98" t="str">
        <f t="shared" si="65"/>
        <v>A.1.1.2.2.S.2.1</v>
      </c>
      <c r="B242" s="139" t="s">
        <v>228</v>
      </c>
      <c r="C242" s="152" t="s">
        <v>1293</v>
      </c>
      <c r="D242" s="123" t="s">
        <v>90</v>
      </c>
      <c r="E242" s="107">
        <v>1</v>
      </c>
      <c r="F242" s="108"/>
      <c r="G242" s="108">
        <f aca="true" t="shared" si="67" ref="G242:G254">E242*F242</f>
        <v>0</v>
      </c>
    </row>
    <row r="243" spans="1:7" s="109" customFormat="1" ht="76.5" hidden="1" outlineLevel="1">
      <c r="A243" s="98" t="str">
        <f t="shared" si="65"/>
        <v>A.1.1.2.2.S.3</v>
      </c>
      <c r="B243" s="139" t="s">
        <v>208</v>
      </c>
      <c r="C243" s="152" t="s">
        <v>2847</v>
      </c>
      <c r="D243" s="123" t="s">
        <v>22</v>
      </c>
      <c r="E243" s="107">
        <v>13.5</v>
      </c>
      <c r="F243" s="108"/>
      <c r="G243" s="108">
        <f t="shared" si="67"/>
        <v>0</v>
      </c>
    </row>
    <row r="244" spans="1:7" s="109" customFormat="1" ht="178.5" hidden="1" outlineLevel="1">
      <c r="A244" s="98" t="str">
        <f t="shared" si="65"/>
        <v>A.1.1.2.2.S.4</v>
      </c>
      <c r="B244" s="139" t="s">
        <v>209</v>
      </c>
      <c r="C244" s="105" t="s">
        <v>1502</v>
      </c>
      <c r="D244" s="106"/>
      <c r="E244" s="107"/>
      <c r="F244" s="108"/>
      <c r="G244" s="108"/>
    </row>
    <row r="245" spans="1:7" s="109" customFormat="1" ht="15" hidden="1" outlineLevel="1">
      <c r="A245" s="98" t="str">
        <f t="shared" si="65"/>
        <v>A.1.1.2.2.S.4.1</v>
      </c>
      <c r="B245" s="126" t="s">
        <v>240</v>
      </c>
      <c r="C245" s="120" t="s">
        <v>452</v>
      </c>
      <c r="D245" s="123" t="s">
        <v>24</v>
      </c>
      <c r="E245" s="107">
        <v>3.2</v>
      </c>
      <c r="F245" s="108"/>
      <c r="G245" s="108">
        <f t="shared" si="67"/>
        <v>0</v>
      </c>
    </row>
    <row r="246" spans="1:7" s="109" customFormat="1" ht="51" hidden="1" outlineLevel="1">
      <c r="A246" s="98" t="str">
        <f t="shared" si="65"/>
        <v>A.1.1.2.2.S.5</v>
      </c>
      <c r="B246" s="126" t="s">
        <v>213</v>
      </c>
      <c r="C246" s="127" t="s">
        <v>433</v>
      </c>
      <c r="D246" s="123" t="s">
        <v>24</v>
      </c>
      <c r="E246" s="107">
        <v>0.17</v>
      </c>
      <c r="F246" s="108"/>
      <c r="G246" s="108">
        <f t="shared" si="67"/>
        <v>0</v>
      </c>
    </row>
    <row r="247" spans="1:7" s="109" customFormat="1" ht="114.75" hidden="1" outlineLevel="1">
      <c r="A247" s="98" t="str">
        <f t="shared" si="65"/>
        <v>A.1.1.2.2.S.6</v>
      </c>
      <c r="B247" s="126" t="s">
        <v>214</v>
      </c>
      <c r="C247" s="105" t="s">
        <v>601</v>
      </c>
      <c r="D247" s="143" t="s">
        <v>90</v>
      </c>
      <c r="E247" s="107">
        <v>1</v>
      </c>
      <c r="F247" s="108"/>
      <c r="G247" s="108">
        <f t="shared" si="67"/>
        <v>0</v>
      </c>
    </row>
    <row r="248" spans="1:7" s="109" customFormat="1" ht="114.75" hidden="1" outlineLevel="1">
      <c r="A248" s="98" t="str">
        <f t="shared" si="65"/>
        <v>A.1.1.2.2.S.7</v>
      </c>
      <c r="B248" s="139" t="s">
        <v>215</v>
      </c>
      <c r="C248" s="152" t="s">
        <v>446</v>
      </c>
      <c r="D248" s="123"/>
      <c r="E248" s="107"/>
      <c r="F248" s="108"/>
      <c r="G248" s="108"/>
    </row>
    <row r="249" spans="1:7" s="109" customFormat="1" ht="15" hidden="1" outlineLevel="1">
      <c r="A249" s="98" t="str">
        <f t="shared" si="65"/>
        <v>A.1.1.2.2.S.7.1</v>
      </c>
      <c r="B249" s="139" t="s">
        <v>364</v>
      </c>
      <c r="C249" s="190" t="s">
        <v>273</v>
      </c>
      <c r="D249" s="143" t="s">
        <v>90</v>
      </c>
      <c r="E249" s="107">
        <v>2</v>
      </c>
      <c r="F249" s="108"/>
      <c r="G249" s="108">
        <f t="shared" si="67"/>
        <v>0</v>
      </c>
    </row>
    <row r="250" spans="1:7" s="109" customFormat="1" ht="51" hidden="1" outlineLevel="1">
      <c r="A250" s="98" t="str">
        <f t="shared" si="65"/>
        <v>A.1.1.2.2.S.8</v>
      </c>
      <c r="B250" s="139" t="s">
        <v>216</v>
      </c>
      <c r="C250" s="159" t="s">
        <v>448</v>
      </c>
      <c r="D250" s="113"/>
      <c r="E250" s="107"/>
      <c r="F250" s="108"/>
      <c r="G250" s="108"/>
    </row>
    <row r="251" spans="1:7" s="109" customFormat="1" ht="15" hidden="1" outlineLevel="1">
      <c r="A251" s="98" t="str">
        <f t="shared" si="65"/>
        <v>A.1.1.2.2.S.8.1</v>
      </c>
      <c r="B251" s="139" t="s">
        <v>250</v>
      </c>
      <c r="C251" s="159" t="s">
        <v>1447</v>
      </c>
      <c r="D251" s="113" t="s">
        <v>90</v>
      </c>
      <c r="E251" s="107">
        <v>1</v>
      </c>
      <c r="F251" s="108"/>
      <c r="G251" s="108">
        <f>E251*F251</f>
        <v>0</v>
      </c>
    </row>
    <row r="252" spans="1:7" s="109" customFormat="1" ht="51" hidden="1" outlineLevel="1">
      <c r="A252" s="98" t="str">
        <f t="shared" si="65"/>
        <v>A.1.1.2.2.S.9</v>
      </c>
      <c r="B252" s="139" t="s">
        <v>217</v>
      </c>
      <c r="C252" s="142" t="s">
        <v>1503</v>
      </c>
      <c r="D252" s="143"/>
      <c r="E252" s="107"/>
      <c r="F252" s="108"/>
      <c r="G252" s="108"/>
    </row>
    <row r="253" spans="1:7" s="109" customFormat="1" ht="15" hidden="1" outlineLevel="1">
      <c r="A253" s="98" t="str">
        <f t="shared" si="65"/>
        <v>A.1.1.2.2.S.9.1</v>
      </c>
      <c r="B253" s="139" t="s">
        <v>309</v>
      </c>
      <c r="C253" s="190" t="s">
        <v>1448</v>
      </c>
      <c r="D253" s="143" t="s">
        <v>90</v>
      </c>
      <c r="E253" s="107">
        <v>1</v>
      </c>
      <c r="F253" s="108"/>
      <c r="G253" s="108">
        <f aca="true" t="shared" si="68" ref="G253">E253*F253</f>
        <v>0</v>
      </c>
    </row>
    <row r="254" spans="1:7" s="109" customFormat="1" ht="15" hidden="1" outlineLevel="1">
      <c r="A254" s="98" t="str">
        <f>""&amp;$B$239&amp;"."&amp;B254&amp;""</f>
        <v>A.1.1.2.2.S.9.2</v>
      </c>
      <c r="B254" s="139" t="s">
        <v>310</v>
      </c>
      <c r="C254" s="190" t="s">
        <v>1449</v>
      </c>
      <c r="D254" s="143" t="s">
        <v>90</v>
      </c>
      <c r="E254" s="107">
        <v>1</v>
      </c>
      <c r="F254" s="108"/>
      <c r="G254" s="108">
        <f t="shared" si="67"/>
        <v>0</v>
      </c>
    </row>
    <row r="255" spans="1:7" s="97" customFormat="1" ht="15" collapsed="1">
      <c r="A255" s="90" t="str">
        <f aca="true" t="shared" si="69" ref="A255">B255</f>
        <v>A.1.1.2.3</v>
      </c>
      <c r="B255" s="91" t="s">
        <v>1450</v>
      </c>
      <c r="C255" s="92" t="s">
        <v>100</v>
      </c>
      <c r="D255" s="93"/>
      <c r="E255" s="94"/>
      <c r="F255" s="95"/>
      <c r="G255" s="96"/>
    </row>
    <row r="256" spans="1:7" s="109" customFormat="1" ht="102" hidden="1" outlineLevel="1">
      <c r="A256" s="98" t="str">
        <f aca="true" t="shared" si="70" ref="A256:A261">""&amp;$B$255&amp;"."&amp;B256&amp;""</f>
        <v>A.1.1.2.3.S.1</v>
      </c>
      <c r="B256" s="139" t="s">
        <v>206</v>
      </c>
      <c r="C256" s="142" t="s">
        <v>2925</v>
      </c>
      <c r="D256" s="143"/>
      <c r="E256" s="107"/>
      <c r="F256" s="108"/>
      <c r="G256" s="108"/>
    </row>
    <row r="257" spans="1:7" s="109" customFormat="1" ht="15" hidden="1" outlineLevel="1">
      <c r="A257" s="98" t="str">
        <f t="shared" si="70"/>
        <v>A.1.1.2.3.S.1.1</v>
      </c>
      <c r="B257" s="139" t="s">
        <v>226</v>
      </c>
      <c r="C257" s="190" t="s">
        <v>273</v>
      </c>
      <c r="D257" s="143" t="s">
        <v>90</v>
      </c>
      <c r="E257" s="107">
        <v>2</v>
      </c>
      <c r="F257" s="108"/>
      <c r="G257" s="108">
        <f aca="true" t="shared" si="71" ref="G257">E257*F257</f>
        <v>0</v>
      </c>
    </row>
    <row r="258" spans="1:7" s="109" customFormat="1" ht="51" hidden="1" outlineLevel="1">
      <c r="A258" s="98" t="str">
        <f t="shared" si="70"/>
        <v>A.1.1.2.3.S.2</v>
      </c>
      <c r="B258" s="139" t="s">
        <v>207</v>
      </c>
      <c r="C258" s="159" t="s">
        <v>2926</v>
      </c>
      <c r="D258" s="113"/>
      <c r="E258" s="107"/>
      <c r="F258" s="108"/>
      <c r="G258" s="108"/>
    </row>
    <row r="259" spans="1:7" s="109" customFormat="1" ht="15" hidden="1" outlineLevel="1">
      <c r="A259" s="98" t="str">
        <f t="shared" si="70"/>
        <v>A.1.1.2.3.S.2.1</v>
      </c>
      <c r="B259" s="139" t="s">
        <v>228</v>
      </c>
      <c r="C259" s="159" t="s">
        <v>1447</v>
      </c>
      <c r="D259" s="113" t="s">
        <v>90</v>
      </c>
      <c r="E259" s="107">
        <v>1</v>
      </c>
      <c r="F259" s="108"/>
      <c r="G259" s="108">
        <f>E259*F259</f>
        <v>0</v>
      </c>
    </row>
    <row r="260" spans="1:7" s="109" customFormat="1" ht="306" hidden="1" outlineLevel="1">
      <c r="A260" s="98" t="str">
        <f t="shared" si="70"/>
        <v>A.1.1.2.3.S.3</v>
      </c>
      <c r="B260" s="139" t="s">
        <v>208</v>
      </c>
      <c r="C260" s="159" t="s">
        <v>416</v>
      </c>
      <c r="D260" s="113" t="s">
        <v>90</v>
      </c>
      <c r="E260" s="107">
        <v>1</v>
      </c>
      <c r="F260" s="108"/>
      <c r="G260" s="108">
        <f aca="true" t="shared" si="72" ref="G260:G261">E260*F260</f>
        <v>0</v>
      </c>
    </row>
    <row r="261" spans="1:7" s="109" customFormat="1" ht="89.25" hidden="1" outlineLevel="1">
      <c r="A261" s="98" t="str">
        <f t="shared" si="70"/>
        <v>A.1.1.2.3.S.4</v>
      </c>
      <c r="B261" s="139" t="s">
        <v>209</v>
      </c>
      <c r="C261" s="142" t="s">
        <v>2848</v>
      </c>
      <c r="D261" s="143" t="s">
        <v>90</v>
      </c>
      <c r="E261" s="107">
        <v>1</v>
      </c>
      <c r="F261" s="108"/>
      <c r="G261" s="108">
        <f t="shared" si="72"/>
        <v>0</v>
      </c>
    </row>
    <row r="262" spans="1:7" s="97" customFormat="1" ht="15" collapsed="1">
      <c r="A262" s="90" t="str">
        <f aca="true" t="shared" si="73" ref="A262">B262</f>
        <v>A.1.1.2.4</v>
      </c>
      <c r="B262" s="91" t="s">
        <v>1451</v>
      </c>
      <c r="C262" s="92" t="s">
        <v>2835</v>
      </c>
      <c r="D262" s="93"/>
      <c r="E262" s="94"/>
      <c r="F262" s="95"/>
      <c r="G262" s="96"/>
    </row>
    <row r="263" spans="1:7" s="109" customFormat="1" ht="178.5" hidden="1" outlineLevel="1">
      <c r="A263" s="98" t="str">
        <f>""&amp;$B$262&amp;"."&amp;B263&amp;""</f>
        <v>A.1.1.2.4.S.1</v>
      </c>
      <c r="B263" s="139" t="s">
        <v>206</v>
      </c>
      <c r="C263" s="142" t="s">
        <v>3517</v>
      </c>
      <c r="D263" s="143"/>
      <c r="E263" s="107"/>
      <c r="F263" s="108"/>
      <c r="G263" s="108"/>
    </row>
    <row r="264" spans="1:7" s="109" customFormat="1" ht="267.75" hidden="1" outlineLevel="1">
      <c r="A264" s="98" t="str">
        <f>""&amp;$B$262&amp;"."&amp;B264&amp;""</f>
        <v>A.1.1.2.4.S.1.1</v>
      </c>
      <c r="B264" s="139" t="s">
        <v>226</v>
      </c>
      <c r="C264" s="191" t="s">
        <v>3568</v>
      </c>
      <c r="D264" s="143" t="s">
        <v>91</v>
      </c>
      <c r="E264" s="107">
        <v>1</v>
      </c>
      <c r="F264" s="108"/>
      <c r="G264" s="108">
        <f aca="true" t="shared" si="74" ref="G264">E264*F264</f>
        <v>0</v>
      </c>
    </row>
    <row r="265" spans="1:7" s="109" customFormat="1" ht="76.5" hidden="1" outlineLevel="1">
      <c r="A265" s="98" t="str">
        <f>""&amp;$B$262&amp;"."&amp;B265&amp;""</f>
        <v>A.1.1.2.4.S.2</v>
      </c>
      <c r="B265" s="139" t="s">
        <v>207</v>
      </c>
      <c r="C265" s="142" t="s">
        <v>3447</v>
      </c>
      <c r="D265" s="143"/>
      <c r="E265" s="107"/>
      <c r="F265" s="108"/>
      <c r="G265" s="108"/>
    </row>
    <row r="266" spans="1:7" s="109" customFormat="1" ht="102" hidden="1" outlineLevel="1">
      <c r="A266" s="98" t="str">
        <f>""&amp;$B$262&amp;"."&amp;B266&amp;""</f>
        <v>A.1.1.2.4.S.2.1</v>
      </c>
      <c r="B266" s="139" t="s">
        <v>228</v>
      </c>
      <c r="C266" s="191" t="s">
        <v>3448</v>
      </c>
      <c r="D266" s="143" t="s">
        <v>91</v>
      </c>
      <c r="E266" s="107">
        <v>2</v>
      </c>
      <c r="F266" s="108"/>
      <c r="G266" s="108">
        <f aca="true" t="shared" si="75" ref="G266">E266*F266</f>
        <v>0</v>
      </c>
    </row>
    <row r="267" spans="1:7" s="198" customFormat="1" ht="127.5" hidden="1" outlineLevel="1">
      <c r="A267" s="192" t="str">
        <f aca="true" t="shared" si="76" ref="A267:A269">""&amp;$B$106&amp;"."&amp;B267&amp;""</f>
        <v>A.1.1.1.5.S.3</v>
      </c>
      <c r="B267" s="193" t="s">
        <v>208</v>
      </c>
      <c r="C267" s="194" t="s">
        <v>3446</v>
      </c>
      <c r="D267" s="195"/>
      <c r="E267" s="196"/>
      <c r="F267" s="197"/>
      <c r="G267" s="197"/>
    </row>
    <row r="268" spans="1:7" s="198" customFormat="1" ht="15" hidden="1" outlineLevel="1">
      <c r="A268" s="192" t="str">
        <f t="shared" si="76"/>
        <v>A.1.1.1.5.S.3.2</v>
      </c>
      <c r="B268" s="139" t="s">
        <v>245</v>
      </c>
      <c r="C268" s="194" t="s">
        <v>1452</v>
      </c>
      <c r="D268" s="199" t="s">
        <v>90</v>
      </c>
      <c r="E268" s="196">
        <v>1</v>
      </c>
      <c r="F268" s="197"/>
      <c r="G268" s="197">
        <f aca="true" t="shared" si="77" ref="G268:G269">E268*F268</f>
        <v>0</v>
      </c>
    </row>
    <row r="269" spans="1:7" s="198" customFormat="1" ht="15" hidden="1" outlineLevel="1">
      <c r="A269" s="192" t="str">
        <f t="shared" si="76"/>
        <v>A.1.1.1.5.S.3.3</v>
      </c>
      <c r="B269" s="139" t="s">
        <v>246</v>
      </c>
      <c r="C269" s="194" t="s">
        <v>1453</v>
      </c>
      <c r="D269" s="199" t="s">
        <v>90</v>
      </c>
      <c r="E269" s="196">
        <v>1</v>
      </c>
      <c r="F269" s="197"/>
      <c r="G269" s="197">
        <f t="shared" si="77"/>
        <v>0</v>
      </c>
    </row>
    <row r="270" spans="1:7" s="97" customFormat="1" ht="15" collapsed="1">
      <c r="A270" s="90" t="str">
        <f aca="true" t="shared" si="78" ref="A270">B270</f>
        <v>A.1.1.2.5</v>
      </c>
      <c r="B270" s="91" t="s">
        <v>1454</v>
      </c>
      <c r="C270" s="165" t="s">
        <v>117</v>
      </c>
      <c r="D270" s="93"/>
      <c r="E270" s="94"/>
      <c r="F270" s="95"/>
      <c r="G270" s="96"/>
    </row>
    <row r="271" spans="1:7" s="109" customFormat="1" ht="191.25" hidden="1" outlineLevel="1">
      <c r="A271" s="98" t="str">
        <f>""&amp;$B$270&amp;"."&amp;B271&amp;""</f>
        <v>A.1.1.2.5.S.1</v>
      </c>
      <c r="B271" s="139" t="s">
        <v>206</v>
      </c>
      <c r="C271" s="142" t="s">
        <v>3514</v>
      </c>
      <c r="D271" s="143"/>
      <c r="E271" s="107"/>
      <c r="F271" s="108"/>
      <c r="G271" s="108"/>
    </row>
    <row r="272" spans="1:7" s="109" customFormat="1" ht="267.75" hidden="1" outlineLevel="1">
      <c r="A272" s="98" t="str">
        <f>""&amp;$B$270&amp;"."&amp;B272&amp;""</f>
        <v>A.1.1.2.5.S.1.1</v>
      </c>
      <c r="B272" s="139" t="s">
        <v>226</v>
      </c>
      <c r="C272" s="191" t="s">
        <v>3569</v>
      </c>
      <c r="D272" s="143" t="s">
        <v>91</v>
      </c>
      <c r="E272" s="107">
        <v>1</v>
      </c>
      <c r="F272" s="108"/>
      <c r="G272" s="108">
        <f aca="true" t="shared" si="79" ref="G272">E272*F272</f>
        <v>0</v>
      </c>
    </row>
    <row r="273" spans="1:7" s="109" customFormat="1" ht="102" hidden="1" outlineLevel="1">
      <c r="A273" s="98" t="str">
        <f>""&amp;$B$270&amp;"."&amp;B273&amp;""</f>
        <v>A.1.1.2.5.S.2</v>
      </c>
      <c r="B273" s="139" t="s">
        <v>207</v>
      </c>
      <c r="C273" s="200" t="s">
        <v>3214</v>
      </c>
      <c r="D273" s="143"/>
      <c r="E273" s="107"/>
      <c r="F273" s="108"/>
      <c r="G273" s="108"/>
    </row>
    <row r="274" spans="1:7" s="109" customFormat="1" ht="102" hidden="1" outlineLevel="1">
      <c r="A274" s="98" t="str">
        <f>""&amp;$B$270&amp;"."&amp;B274&amp;""</f>
        <v>A.1.1.2.5.S.2.1</v>
      </c>
      <c r="B274" s="139" t="s">
        <v>228</v>
      </c>
      <c r="C274" s="191" t="s">
        <v>3448</v>
      </c>
      <c r="D274" s="143" t="s">
        <v>91</v>
      </c>
      <c r="E274" s="107">
        <v>2</v>
      </c>
      <c r="F274" s="108"/>
      <c r="G274" s="108">
        <f aca="true" t="shared" si="80" ref="G274">E274*F274</f>
        <v>0</v>
      </c>
    </row>
    <row r="275" spans="1:7" s="97" customFormat="1" ht="15" collapsed="1">
      <c r="A275" s="90" t="str">
        <f aca="true" t="shared" si="81" ref="A275">B275</f>
        <v>A.1.1.2.6</v>
      </c>
      <c r="B275" s="91" t="s">
        <v>1455</v>
      </c>
      <c r="C275" s="92" t="s">
        <v>21</v>
      </c>
      <c r="D275" s="93"/>
      <c r="E275" s="94"/>
      <c r="F275" s="95"/>
      <c r="G275" s="96"/>
    </row>
    <row r="276" spans="1:7" s="109" customFormat="1" ht="51" hidden="1" outlineLevel="1">
      <c r="A276" s="98" t="str">
        <f>""&amp;$B$275&amp;"."&amp;B276&amp;""</f>
        <v>A.1.1.2.6.S.1</v>
      </c>
      <c r="B276" s="139" t="s">
        <v>206</v>
      </c>
      <c r="C276" s="142" t="s">
        <v>115</v>
      </c>
      <c r="D276" s="143" t="s">
        <v>91</v>
      </c>
      <c r="E276" s="107">
        <v>1</v>
      </c>
      <c r="F276" s="108"/>
      <c r="G276" s="108">
        <f aca="true" t="shared" si="82" ref="G276:G282">E276*F276</f>
        <v>0</v>
      </c>
    </row>
    <row r="277" spans="1:7" s="109" customFormat="1" ht="153" hidden="1" outlineLevel="1">
      <c r="A277" s="98" t="str">
        <f aca="true" t="shared" si="83" ref="A277:A278">""&amp;$B$275&amp;"."&amp;B277&amp;""</f>
        <v>A.1.1.2.6.S.2</v>
      </c>
      <c r="B277" s="139" t="s">
        <v>207</v>
      </c>
      <c r="C277" s="142" t="s">
        <v>184</v>
      </c>
      <c r="D277" s="143" t="s">
        <v>91</v>
      </c>
      <c r="E277" s="107">
        <v>1</v>
      </c>
      <c r="F277" s="108"/>
      <c r="G277" s="108">
        <f t="shared" si="82"/>
        <v>0</v>
      </c>
    </row>
    <row r="278" spans="1:7" s="109" customFormat="1" ht="114.75" hidden="1" outlineLevel="1">
      <c r="A278" s="98" t="str">
        <f t="shared" si="83"/>
        <v>A.1.1.2.6.S.3</v>
      </c>
      <c r="B278" s="139" t="s">
        <v>208</v>
      </c>
      <c r="C278" s="142" t="s">
        <v>3555</v>
      </c>
      <c r="D278" s="143" t="s">
        <v>90</v>
      </c>
      <c r="E278" s="107">
        <v>1</v>
      </c>
      <c r="F278" s="108"/>
      <c r="G278" s="108">
        <f t="shared" si="82"/>
        <v>0</v>
      </c>
    </row>
    <row r="279" spans="1:7" s="97" customFormat="1" ht="15" collapsed="1">
      <c r="A279" s="90" t="str">
        <f aca="true" t="shared" si="84" ref="A279">B279</f>
        <v>A.1.1.2.7</v>
      </c>
      <c r="B279" s="91" t="s">
        <v>1456</v>
      </c>
      <c r="C279" s="92" t="s">
        <v>116</v>
      </c>
      <c r="D279" s="93"/>
      <c r="E279" s="94"/>
      <c r="F279" s="95"/>
      <c r="G279" s="96"/>
    </row>
    <row r="280" spans="1:7" s="109" customFormat="1" ht="140.25" hidden="1" outlineLevel="1">
      <c r="A280" s="98" t="str">
        <f>""&amp;$B$279&amp;"."&amp;B280&amp;""</f>
        <v>A.1.1.2.7.S.1</v>
      </c>
      <c r="B280" s="139" t="s">
        <v>206</v>
      </c>
      <c r="C280" s="142" t="s">
        <v>1457</v>
      </c>
      <c r="D280" s="143" t="s">
        <v>24</v>
      </c>
      <c r="E280" s="107">
        <v>0.9</v>
      </c>
      <c r="F280" s="108"/>
      <c r="G280" s="108">
        <f t="shared" si="82"/>
        <v>0</v>
      </c>
    </row>
    <row r="281" spans="1:7" s="109" customFormat="1" ht="51" hidden="1" outlineLevel="1">
      <c r="A281" s="98" t="str">
        <f aca="true" t="shared" si="85" ref="A281:A282">""&amp;$B$279&amp;"."&amp;B281&amp;""</f>
        <v>A.1.1.2.7.S.2</v>
      </c>
      <c r="B281" s="139" t="s">
        <v>207</v>
      </c>
      <c r="C281" s="142" t="s">
        <v>1458</v>
      </c>
      <c r="D281" s="143" t="s">
        <v>24</v>
      </c>
      <c r="E281" s="107">
        <v>0.25</v>
      </c>
      <c r="F281" s="108"/>
      <c r="G281" s="108">
        <f t="shared" si="82"/>
        <v>0</v>
      </c>
    </row>
    <row r="282" spans="1:7" s="109" customFormat="1" ht="89.25" hidden="1" outlineLevel="1">
      <c r="A282" s="98" t="str">
        <f t="shared" si="85"/>
        <v>A.1.1.2.7.S.3</v>
      </c>
      <c r="B282" s="139" t="s">
        <v>208</v>
      </c>
      <c r="C282" s="142" t="s">
        <v>236</v>
      </c>
      <c r="D282" s="143" t="s">
        <v>24</v>
      </c>
      <c r="E282" s="107">
        <v>0.65</v>
      </c>
      <c r="F282" s="108"/>
      <c r="G282" s="108">
        <f t="shared" si="82"/>
        <v>0</v>
      </c>
    </row>
    <row r="283" spans="1:7" s="89" customFormat="1" ht="15" collapsed="1">
      <c r="A283" s="82" t="str">
        <f aca="true" t="shared" si="86" ref="A283:A284">B283</f>
        <v>A.1.1.3</v>
      </c>
      <c r="B283" s="83" t="s">
        <v>1459</v>
      </c>
      <c r="C283" s="84" t="s">
        <v>1460</v>
      </c>
      <c r="D283" s="189"/>
      <c r="E283" s="86"/>
      <c r="F283" s="87"/>
      <c r="G283" s="88"/>
    </row>
    <row r="284" spans="1:7" s="97" customFormat="1" ht="15">
      <c r="A284" s="90" t="str">
        <f t="shared" si="86"/>
        <v>A.1.1.3.1</v>
      </c>
      <c r="B284" s="91" t="s">
        <v>1461</v>
      </c>
      <c r="C284" s="92" t="s">
        <v>18</v>
      </c>
      <c r="D284" s="93"/>
      <c r="E284" s="94"/>
      <c r="F284" s="95"/>
      <c r="G284" s="96"/>
    </row>
    <row r="285" spans="1:7" s="109" customFormat="1" ht="140.25" hidden="1" outlineLevel="1">
      <c r="A285" s="98" t="str">
        <f>""&amp;$B$234&amp;"."&amp;B285&amp;""</f>
        <v>A.1.1.2.1.S.1</v>
      </c>
      <c r="B285" s="139" t="s">
        <v>206</v>
      </c>
      <c r="C285" s="152" t="s">
        <v>95</v>
      </c>
      <c r="D285" s="123" t="s">
        <v>24</v>
      </c>
      <c r="E285" s="107">
        <v>45.1</v>
      </c>
      <c r="F285" s="108"/>
      <c r="G285" s="108">
        <f aca="true" t="shared" si="87" ref="G285:G288">E285*F285</f>
        <v>0</v>
      </c>
    </row>
    <row r="286" spans="1:7" s="109" customFormat="1" ht="102" hidden="1" outlineLevel="1">
      <c r="A286" s="98" t="str">
        <f>""&amp;$B$234&amp;"."&amp;B286&amp;""</f>
        <v>A.1.1.2.1.S.2</v>
      </c>
      <c r="B286" s="139" t="s">
        <v>207</v>
      </c>
      <c r="C286" s="152" t="s">
        <v>2916</v>
      </c>
      <c r="D286" s="123" t="s">
        <v>24</v>
      </c>
      <c r="E286" s="107">
        <v>11.1</v>
      </c>
      <c r="F286" s="108"/>
      <c r="G286" s="108">
        <f t="shared" si="87"/>
        <v>0</v>
      </c>
    </row>
    <row r="287" spans="1:7" s="109" customFormat="1" ht="51" hidden="1" outlineLevel="1">
      <c r="A287" s="98" t="str">
        <f>""&amp;$B$234&amp;"."&amp;B287&amp;""</f>
        <v>A.1.1.2.1.S.3</v>
      </c>
      <c r="B287" s="139" t="s">
        <v>208</v>
      </c>
      <c r="C287" s="129" t="s">
        <v>2883</v>
      </c>
      <c r="D287" s="123" t="s">
        <v>24</v>
      </c>
      <c r="E287" s="107">
        <v>26.7</v>
      </c>
      <c r="F287" s="108"/>
      <c r="G287" s="108">
        <f t="shared" si="87"/>
        <v>0</v>
      </c>
    </row>
    <row r="288" spans="1:7" s="109" customFormat="1" ht="89.25" hidden="1" outlineLevel="1">
      <c r="A288" s="98" t="str">
        <f>""&amp;$B$234&amp;"."&amp;B288&amp;""</f>
        <v>A.1.1.2.1.S.4</v>
      </c>
      <c r="B288" s="139" t="s">
        <v>209</v>
      </c>
      <c r="C288" s="129" t="s">
        <v>236</v>
      </c>
      <c r="D288" s="128" t="s">
        <v>24</v>
      </c>
      <c r="E288" s="107">
        <v>45.1</v>
      </c>
      <c r="F288" s="131"/>
      <c r="G288" s="108">
        <f t="shared" si="87"/>
        <v>0</v>
      </c>
    </row>
    <row r="289" spans="1:7" s="97" customFormat="1" ht="15" collapsed="1">
      <c r="A289" s="90" t="str">
        <f aca="true" t="shared" si="88" ref="A289">B289</f>
        <v>A.1.1.3.2</v>
      </c>
      <c r="B289" s="91" t="s">
        <v>1462</v>
      </c>
      <c r="C289" s="92" t="s">
        <v>19</v>
      </c>
      <c r="D289" s="93"/>
      <c r="E289" s="94"/>
      <c r="F289" s="95"/>
      <c r="G289" s="96"/>
    </row>
    <row r="290" spans="1:7" s="109" customFormat="1" ht="76.5" hidden="1" outlineLevel="1">
      <c r="A290" s="98" t="str">
        <f aca="true" t="shared" si="89" ref="A290:A303">""&amp;$B$239&amp;"."&amp;B290&amp;""</f>
        <v>A.1.1.2.2.S.1</v>
      </c>
      <c r="B290" s="139" t="s">
        <v>206</v>
      </c>
      <c r="C290" s="152" t="s">
        <v>99</v>
      </c>
      <c r="D290" s="123" t="s">
        <v>24</v>
      </c>
      <c r="E290" s="107">
        <v>2</v>
      </c>
      <c r="F290" s="108"/>
      <c r="G290" s="108">
        <f aca="true" t="shared" si="90" ref="G290">E290*F290</f>
        <v>0</v>
      </c>
    </row>
    <row r="291" spans="1:7" s="109" customFormat="1" ht="89.25" hidden="1" outlineLevel="1">
      <c r="A291" s="98" t="str">
        <f t="shared" si="89"/>
        <v>A.1.1.2.2.S.2</v>
      </c>
      <c r="B291" s="139" t="s">
        <v>207</v>
      </c>
      <c r="C291" s="152" t="s">
        <v>3212</v>
      </c>
      <c r="D291" s="123"/>
      <c r="E291" s="107"/>
      <c r="F291" s="108"/>
      <c r="G291" s="108"/>
    </row>
    <row r="292" spans="1:7" s="109" customFormat="1" ht="15" hidden="1" outlineLevel="1">
      <c r="A292" s="98" t="str">
        <f t="shared" si="89"/>
        <v>A.1.1.2.2.S.2.1</v>
      </c>
      <c r="B292" s="139" t="s">
        <v>228</v>
      </c>
      <c r="C292" s="152" t="s">
        <v>1463</v>
      </c>
      <c r="D292" s="123" t="s">
        <v>90</v>
      </c>
      <c r="E292" s="107">
        <v>1</v>
      </c>
      <c r="F292" s="108"/>
      <c r="G292" s="108">
        <f aca="true" t="shared" si="91" ref="G292:G297">E292*F292</f>
        <v>0</v>
      </c>
    </row>
    <row r="293" spans="1:7" s="109" customFormat="1" ht="76.5" hidden="1" outlineLevel="1">
      <c r="A293" s="98" t="str">
        <f t="shared" si="89"/>
        <v>A.1.1.2.2.S.3</v>
      </c>
      <c r="B293" s="139" t="s">
        <v>208</v>
      </c>
      <c r="C293" s="152" t="s">
        <v>2847</v>
      </c>
      <c r="D293" s="123" t="s">
        <v>22</v>
      </c>
      <c r="E293" s="107">
        <v>11.2</v>
      </c>
      <c r="F293" s="108"/>
      <c r="G293" s="108">
        <f t="shared" si="91"/>
        <v>0</v>
      </c>
    </row>
    <row r="294" spans="1:7" s="109" customFormat="1" ht="178.5" hidden="1" outlineLevel="1">
      <c r="A294" s="98" t="str">
        <f t="shared" si="89"/>
        <v>A.1.1.2.2.S.4</v>
      </c>
      <c r="B294" s="139" t="s">
        <v>209</v>
      </c>
      <c r="C294" s="105" t="s">
        <v>3123</v>
      </c>
      <c r="D294" s="106"/>
      <c r="E294" s="107"/>
      <c r="F294" s="108"/>
      <c r="G294" s="108"/>
    </row>
    <row r="295" spans="1:7" s="109" customFormat="1" ht="15" hidden="1" outlineLevel="1">
      <c r="A295" s="98" t="str">
        <f t="shared" si="89"/>
        <v>A.1.1.2.2.S.4.1</v>
      </c>
      <c r="B295" s="126" t="s">
        <v>240</v>
      </c>
      <c r="C295" s="120" t="s">
        <v>452</v>
      </c>
      <c r="D295" s="123" t="s">
        <v>24</v>
      </c>
      <c r="E295" s="107">
        <v>2.1</v>
      </c>
      <c r="F295" s="108"/>
      <c r="G295" s="108">
        <f t="shared" si="91"/>
        <v>0</v>
      </c>
    </row>
    <row r="296" spans="1:7" s="109" customFormat="1" ht="51" hidden="1" outlineLevel="1">
      <c r="A296" s="98" t="str">
        <f t="shared" si="89"/>
        <v>A.1.1.2.2.S.5</v>
      </c>
      <c r="B296" s="126" t="s">
        <v>213</v>
      </c>
      <c r="C296" s="127" t="s">
        <v>433</v>
      </c>
      <c r="D296" s="123" t="s">
        <v>24</v>
      </c>
      <c r="E296" s="107">
        <v>0.1</v>
      </c>
      <c r="F296" s="108"/>
      <c r="G296" s="108">
        <f t="shared" si="91"/>
        <v>0</v>
      </c>
    </row>
    <row r="297" spans="1:7" s="109" customFormat="1" ht="114.75" hidden="1" outlineLevel="1">
      <c r="A297" s="98" t="str">
        <f t="shared" si="89"/>
        <v>A.1.1.2.2.S.6</v>
      </c>
      <c r="B297" s="126" t="s">
        <v>214</v>
      </c>
      <c r="C297" s="105" t="s">
        <v>601</v>
      </c>
      <c r="D297" s="143" t="s">
        <v>90</v>
      </c>
      <c r="E297" s="107">
        <v>1</v>
      </c>
      <c r="F297" s="108"/>
      <c r="G297" s="108">
        <f t="shared" si="91"/>
        <v>0</v>
      </c>
    </row>
    <row r="298" spans="1:7" s="109" customFormat="1" ht="114.75" hidden="1" outlineLevel="1">
      <c r="A298" s="98" t="str">
        <f t="shared" si="89"/>
        <v>A.1.1.2.2.S.7</v>
      </c>
      <c r="B298" s="126" t="s">
        <v>215</v>
      </c>
      <c r="C298" s="152" t="s">
        <v>446</v>
      </c>
      <c r="D298" s="123"/>
      <c r="E298" s="107"/>
      <c r="F298" s="108"/>
      <c r="G298" s="108"/>
    </row>
    <row r="299" spans="1:7" s="109" customFormat="1" ht="15" hidden="1" outlineLevel="1">
      <c r="A299" s="98" t="str">
        <f t="shared" si="89"/>
        <v>A.1.1.2.2.S.7.1</v>
      </c>
      <c r="B299" s="139" t="s">
        <v>364</v>
      </c>
      <c r="C299" s="190" t="s">
        <v>272</v>
      </c>
      <c r="D299" s="143" t="s">
        <v>90</v>
      </c>
      <c r="E299" s="107">
        <v>1</v>
      </c>
      <c r="F299" s="108"/>
      <c r="G299" s="108">
        <f aca="true" t="shared" si="92" ref="G299">E299*F299</f>
        <v>0</v>
      </c>
    </row>
    <row r="300" spans="1:7" s="109" customFormat="1" ht="51" hidden="1" outlineLevel="1">
      <c r="A300" s="98" t="str">
        <f t="shared" si="89"/>
        <v>A.1.1.2.2.S.8</v>
      </c>
      <c r="B300" s="139" t="s">
        <v>216</v>
      </c>
      <c r="C300" s="159" t="s">
        <v>448</v>
      </c>
      <c r="D300" s="113"/>
      <c r="E300" s="107"/>
      <c r="F300" s="108"/>
      <c r="G300" s="108"/>
    </row>
    <row r="301" spans="1:7" s="109" customFormat="1" ht="15" hidden="1" outlineLevel="1">
      <c r="A301" s="98" t="str">
        <f t="shared" si="89"/>
        <v>A.1.1.2.2.S.8.1</v>
      </c>
      <c r="B301" s="139" t="s">
        <v>250</v>
      </c>
      <c r="C301" s="201" t="s">
        <v>1464</v>
      </c>
      <c r="D301" s="113" t="s">
        <v>90</v>
      </c>
      <c r="E301" s="107">
        <v>1</v>
      </c>
      <c r="F301" s="108"/>
      <c r="G301" s="108">
        <f>E301*F301</f>
        <v>0</v>
      </c>
    </row>
    <row r="302" spans="1:7" s="109" customFormat="1" ht="51" hidden="1" outlineLevel="1">
      <c r="A302" s="98" t="str">
        <f t="shared" si="89"/>
        <v>A.1.1.2.2.S.9</v>
      </c>
      <c r="B302" s="139" t="s">
        <v>217</v>
      </c>
      <c r="C302" s="142" t="s">
        <v>1503</v>
      </c>
      <c r="D302" s="143"/>
      <c r="E302" s="107"/>
      <c r="F302" s="108"/>
      <c r="G302" s="108"/>
    </row>
    <row r="303" spans="1:7" s="109" customFormat="1" ht="15" hidden="1" outlineLevel="1">
      <c r="A303" s="98" t="str">
        <f t="shared" si="89"/>
        <v>A.1.1.2.2.S.9.1</v>
      </c>
      <c r="B303" s="139" t="s">
        <v>309</v>
      </c>
      <c r="C303" s="202" t="s">
        <v>1448</v>
      </c>
      <c r="D303" s="143" t="s">
        <v>90</v>
      </c>
      <c r="E303" s="107">
        <v>1</v>
      </c>
      <c r="F303" s="108"/>
      <c r="G303" s="108">
        <f aca="true" t="shared" si="93" ref="G303">E303*F303</f>
        <v>0</v>
      </c>
    </row>
    <row r="304" spans="1:7" s="97" customFormat="1" ht="15" collapsed="1">
      <c r="A304" s="90" t="str">
        <f aca="true" t="shared" si="94" ref="A304">B304</f>
        <v>A.1.1.3.3</v>
      </c>
      <c r="B304" s="91" t="s">
        <v>1465</v>
      </c>
      <c r="C304" s="92" t="s">
        <v>100</v>
      </c>
      <c r="D304" s="93"/>
      <c r="E304" s="94"/>
      <c r="F304" s="95"/>
      <c r="G304" s="96"/>
    </row>
    <row r="305" spans="1:7" s="109" customFormat="1" ht="102" hidden="1" outlineLevel="1">
      <c r="A305" s="98" t="str">
        <f aca="true" t="shared" si="95" ref="A305:A310">""&amp;$B$255&amp;"."&amp;B305&amp;""</f>
        <v>A.1.1.2.3.S.1</v>
      </c>
      <c r="B305" s="139" t="s">
        <v>206</v>
      </c>
      <c r="C305" s="142" t="s">
        <v>2925</v>
      </c>
      <c r="D305" s="143"/>
      <c r="E305" s="107"/>
      <c r="F305" s="108"/>
      <c r="G305" s="108"/>
    </row>
    <row r="306" spans="1:7" s="109" customFormat="1" ht="15" hidden="1" outlineLevel="1">
      <c r="A306" s="98" t="str">
        <f t="shared" si="95"/>
        <v>A.1.1.2.3.S.1.1</v>
      </c>
      <c r="B306" s="139" t="s">
        <v>226</v>
      </c>
      <c r="C306" s="190" t="s">
        <v>272</v>
      </c>
      <c r="D306" s="143" t="s">
        <v>90</v>
      </c>
      <c r="E306" s="107">
        <v>1</v>
      </c>
      <c r="F306" s="108"/>
      <c r="G306" s="108">
        <f aca="true" t="shared" si="96" ref="G306">E306*F306</f>
        <v>0</v>
      </c>
    </row>
    <row r="307" spans="1:7" s="109" customFormat="1" ht="51" hidden="1" outlineLevel="1">
      <c r="A307" s="98" t="str">
        <f t="shared" si="95"/>
        <v>A.1.1.2.3.S.2</v>
      </c>
      <c r="B307" s="139" t="s">
        <v>207</v>
      </c>
      <c r="C307" s="159" t="s">
        <v>2926</v>
      </c>
      <c r="D307" s="113"/>
      <c r="E307" s="107"/>
      <c r="F307" s="108"/>
      <c r="G307" s="108"/>
    </row>
    <row r="308" spans="1:7" s="109" customFormat="1" ht="15" hidden="1" outlineLevel="1">
      <c r="A308" s="98" t="str">
        <f t="shared" si="95"/>
        <v>A.1.1.2.3.S.2.1</v>
      </c>
      <c r="B308" s="139" t="s">
        <v>228</v>
      </c>
      <c r="C308" s="201" t="s">
        <v>1464</v>
      </c>
      <c r="D308" s="113" t="s">
        <v>90</v>
      </c>
      <c r="E308" s="107">
        <v>1</v>
      </c>
      <c r="F308" s="108"/>
      <c r="G308" s="108">
        <f>E308*F308</f>
        <v>0</v>
      </c>
    </row>
    <row r="309" spans="1:7" s="109" customFormat="1" ht="306" hidden="1" outlineLevel="1">
      <c r="A309" s="98" t="str">
        <f t="shared" si="95"/>
        <v>A.1.1.2.3.S.3</v>
      </c>
      <c r="B309" s="139" t="s">
        <v>208</v>
      </c>
      <c r="C309" s="159" t="s">
        <v>416</v>
      </c>
      <c r="D309" s="113" t="s">
        <v>90</v>
      </c>
      <c r="E309" s="107">
        <v>1</v>
      </c>
      <c r="F309" s="108"/>
      <c r="G309" s="108">
        <f aca="true" t="shared" si="97" ref="G309:G310">E309*F309</f>
        <v>0</v>
      </c>
    </row>
    <row r="310" spans="1:7" s="109" customFormat="1" ht="89.25" hidden="1" outlineLevel="1">
      <c r="A310" s="98" t="str">
        <f t="shared" si="95"/>
        <v>A.1.1.2.3.S.4</v>
      </c>
      <c r="B310" s="139" t="s">
        <v>209</v>
      </c>
      <c r="C310" s="142" t="s">
        <v>2848</v>
      </c>
      <c r="D310" s="203" t="s">
        <v>90</v>
      </c>
      <c r="E310" s="107">
        <v>1</v>
      </c>
      <c r="F310" s="108"/>
      <c r="G310" s="108">
        <f t="shared" si="97"/>
        <v>0</v>
      </c>
    </row>
    <row r="311" spans="1:7" s="97" customFormat="1" ht="15" collapsed="1">
      <c r="A311" s="90" t="str">
        <f aca="true" t="shared" si="98" ref="A311">B311</f>
        <v>A.1.1.3.4</v>
      </c>
      <c r="B311" s="91" t="s">
        <v>1466</v>
      </c>
      <c r="C311" s="92" t="s">
        <v>2835</v>
      </c>
      <c r="D311" s="93"/>
      <c r="E311" s="94"/>
      <c r="F311" s="95"/>
      <c r="G311" s="96"/>
    </row>
    <row r="312" spans="1:7" s="109" customFormat="1" ht="178.5" hidden="1" outlineLevel="1">
      <c r="A312" s="98" t="str">
        <f>""&amp;$B$262&amp;"."&amp;B312&amp;""</f>
        <v>A.1.1.2.4.S.1</v>
      </c>
      <c r="B312" s="139" t="s">
        <v>206</v>
      </c>
      <c r="C312" s="142" t="s">
        <v>3517</v>
      </c>
      <c r="D312" s="143"/>
      <c r="E312" s="107"/>
      <c r="F312" s="108"/>
      <c r="G312" s="108"/>
    </row>
    <row r="313" spans="1:7" s="109" customFormat="1" ht="267.75" hidden="1" outlineLevel="1">
      <c r="A313" s="98" t="str">
        <f>""&amp;$B$262&amp;"."&amp;B313&amp;""</f>
        <v>A.1.1.2.4.S.1.1</v>
      </c>
      <c r="B313" s="139" t="s">
        <v>226</v>
      </c>
      <c r="C313" s="191" t="s">
        <v>3570</v>
      </c>
      <c r="D313" s="143" t="s">
        <v>91</v>
      </c>
      <c r="E313" s="107">
        <v>1</v>
      </c>
      <c r="F313" s="108"/>
      <c r="G313" s="108">
        <f aca="true" t="shared" si="99" ref="G313">E313*F313</f>
        <v>0</v>
      </c>
    </row>
    <row r="314" spans="1:7" s="109" customFormat="1" ht="76.5" hidden="1" outlineLevel="1">
      <c r="A314" s="98" t="str">
        <f>""&amp;$B$262&amp;"."&amp;B314&amp;""</f>
        <v>A.1.1.2.4.S.2</v>
      </c>
      <c r="B314" s="139" t="s">
        <v>207</v>
      </c>
      <c r="C314" s="142" t="s">
        <v>3447</v>
      </c>
      <c r="D314" s="143"/>
      <c r="E314" s="107"/>
      <c r="F314" s="108"/>
      <c r="G314" s="108"/>
    </row>
    <row r="315" spans="1:7" s="109" customFormat="1" ht="102" hidden="1" outlineLevel="1">
      <c r="A315" s="98" t="str">
        <f>""&amp;$B$262&amp;"."&amp;B315&amp;""</f>
        <v>A.1.1.2.4.S.2.1</v>
      </c>
      <c r="B315" s="139" t="s">
        <v>228</v>
      </c>
      <c r="C315" s="191" t="s">
        <v>3449</v>
      </c>
      <c r="D315" s="143" t="s">
        <v>91</v>
      </c>
      <c r="E315" s="107">
        <v>2</v>
      </c>
      <c r="F315" s="108"/>
      <c r="G315" s="108">
        <f aca="true" t="shared" si="100" ref="G315">E315*F315</f>
        <v>0</v>
      </c>
    </row>
    <row r="316" spans="1:7" s="109" customFormat="1" ht="127.5" hidden="1" outlineLevel="1">
      <c r="A316" s="98" t="str">
        <f aca="true" t="shared" si="101" ref="A316:A317">""&amp;$B$106&amp;"."&amp;B316&amp;""</f>
        <v>A.1.1.1.5.S.3</v>
      </c>
      <c r="B316" s="139" t="s">
        <v>208</v>
      </c>
      <c r="C316" s="115" t="s">
        <v>3446</v>
      </c>
      <c r="D316" s="128"/>
      <c r="E316" s="107"/>
      <c r="F316" s="108"/>
      <c r="G316" s="108"/>
    </row>
    <row r="317" spans="1:7" s="109" customFormat="1" ht="15" hidden="1" outlineLevel="1">
      <c r="A317" s="98" t="str">
        <f t="shared" si="101"/>
        <v>A.1.1.1.5.S.3.1</v>
      </c>
      <c r="B317" s="139" t="s">
        <v>244</v>
      </c>
      <c r="C317" s="115" t="s">
        <v>1452</v>
      </c>
      <c r="D317" s="153" t="s">
        <v>90</v>
      </c>
      <c r="E317" s="107">
        <v>1</v>
      </c>
      <c r="F317" s="108"/>
      <c r="G317" s="108">
        <f aca="true" t="shared" si="102" ref="G317">E317*F317</f>
        <v>0</v>
      </c>
    </row>
    <row r="318" spans="1:7" s="97" customFormat="1" ht="15" collapsed="1">
      <c r="A318" s="90" t="str">
        <f aca="true" t="shared" si="103" ref="A318">B318</f>
        <v>A.1.1.3.5</v>
      </c>
      <c r="B318" s="91" t="s">
        <v>1467</v>
      </c>
      <c r="C318" s="165" t="s">
        <v>117</v>
      </c>
      <c r="D318" s="93"/>
      <c r="E318" s="94"/>
      <c r="F318" s="95"/>
      <c r="G318" s="96"/>
    </row>
    <row r="319" spans="1:7" s="109" customFormat="1" ht="191.25" hidden="1" outlineLevel="1">
      <c r="A319" s="98" t="str">
        <f>""&amp;$B$270&amp;"."&amp;B319&amp;""</f>
        <v>A.1.1.2.5.S.1</v>
      </c>
      <c r="B319" s="139" t="s">
        <v>206</v>
      </c>
      <c r="C319" s="142" t="s">
        <v>3514</v>
      </c>
      <c r="D319" s="143"/>
      <c r="E319" s="107"/>
      <c r="F319" s="108"/>
      <c r="G319" s="108"/>
    </row>
    <row r="320" spans="1:7" s="109" customFormat="1" ht="267.75" hidden="1" outlineLevel="1">
      <c r="A320" s="98" t="str">
        <f>""&amp;$B$270&amp;"."&amp;B320&amp;""</f>
        <v>A.1.1.2.5.S.1.1</v>
      </c>
      <c r="B320" s="139" t="s">
        <v>226</v>
      </c>
      <c r="C320" s="191" t="s">
        <v>3571</v>
      </c>
      <c r="D320" s="143" t="s">
        <v>91</v>
      </c>
      <c r="E320" s="107">
        <v>1</v>
      </c>
      <c r="F320" s="108"/>
      <c r="G320" s="108">
        <f aca="true" t="shared" si="104" ref="G320">E320*F320</f>
        <v>0</v>
      </c>
    </row>
    <row r="321" spans="1:7" s="109" customFormat="1" ht="102" hidden="1" outlineLevel="1">
      <c r="A321" s="98" t="str">
        <f>""&amp;$B$270&amp;"."&amp;B321&amp;""</f>
        <v>A.1.1.2.5.S.2</v>
      </c>
      <c r="B321" s="139" t="s">
        <v>207</v>
      </c>
      <c r="C321" s="200" t="s">
        <v>3214</v>
      </c>
      <c r="D321" s="143"/>
      <c r="E321" s="107"/>
      <c r="F321" s="108"/>
      <c r="G321" s="108"/>
    </row>
    <row r="322" spans="1:7" s="109" customFormat="1" ht="102" hidden="1" outlineLevel="1">
      <c r="A322" s="98" t="str">
        <f>""&amp;$B$270&amp;"."&amp;B322&amp;""</f>
        <v>A.1.1.2.5.S.2.1</v>
      </c>
      <c r="B322" s="139" t="s">
        <v>228</v>
      </c>
      <c r="C322" s="191" t="s">
        <v>3450</v>
      </c>
      <c r="D322" s="143" t="s">
        <v>91</v>
      </c>
      <c r="E322" s="107">
        <v>2</v>
      </c>
      <c r="F322" s="108"/>
      <c r="G322" s="108">
        <f aca="true" t="shared" si="105" ref="G322">E322*F322</f>
        <v>0</v>
      </c>
    </row>
    <row r="323" spans="1:7" s="97" customFormat="1" ht="15" collapsed="1">
      <c r="A323" s="90" t="str">
        <f aca="true" t="shared" si="106" ref="A323">B323</f>
        <v>A.1.1.3.6</v>
      </c>
      <c r="B323" s="91" t="s">
        <v>1468</v>
      </c>
      <c r="C323" s="92" t="s">
        <v>21</v>
      </c>
      <c r="D323" s="93"/>
      <c r="E323" s="94"/>
      <c r="F323" s="95"/>
      <c r="G323" s="96"/>
    </row>
    <row r="324" spans="1:7" s="109" customFormat="1" ht="51" hidden="1" outlineLevel="1">
      <c r="A324" s="98" t="str">
        <f>""&amp;$B$275&amp;"."&amp;B324&amp;""</f>
        <v>A.1.1.2.6.S.1</v>
      </c>
      <c r="B324" s="139" t="s">
        <v>206</v>
      </c>
      <c r="C324" s="142" t="s">
        <v>115</v>
      </c>
      <c r="D324" s="143" t="s">
        <v>91</v>
      </c>
      <c r="E324" s="107">
        <v>1</v>
      </c>
      <c r="F324" s="108"/>
      <c r="G324" s="108">
        <f aca="true" t="shared" si="107" ref="G324:G326">E324*F324</f>
        <v>0</v>
      </c>
    </row>
    <row r="325" spans="1:7" s="109" customFormat="1" ht="153" hidden="1" outlineLevel="1">
      <c r="A325" s="98" t="str">
        <f aca="true" t="shared" si="108" ref="A325:A326">""&amp;$B$275&amp;"."&amp;B325&amp;""</f>
        <v>A.1.1.2.6.S.2</v>
      </c>
      <c r="B325" s="139" t="s">
        <v>207</v>
      </c>
      <c r="C325" s="142" t="s">
        <v>184</v>
      </c>
      <c r="D325" s="143" t="s">
        <v>91</v>
      </c>
      <c r="E325" s="107">
        <v>1</v>
      </c>
      <c r="F325" s="108"/>
      <c r="G325" s="108">
        <f t="shared" si="107"/>
        <v>0</v>
      </c>
    </row>
    <row r="326" spans="1:7" s="109" customFormat="1" ht="114.75" hidden="1" outlineLevel="1">
      <c r="A326" s="98" t="str">
        <f t="shared" si="108"/>
        <v>A.1.1.2.6.S.3</v>
      </c>
      <c r="B326" s="139" t="s">
        <v>208</v>
      </c>
      <c r="C326" s="142" t="s">
        <v>3555</v>
      </c>
      <c r="D326" s="143" t="s">
        <v>90</v>
      </c>
      <c r="E326" s="107">
        <v>1</v>
      </c>
      <c r="F326" s="108"/>
      <c r="G326" s="108">
        <f t="shared" si="107"/>
        <v>0</v>
      </c>
    </row>
    <row r="327" spans="1:7" s="97" customFormat="1" ht="15" collapsed="1">
      <c r="A327" s="90" t="str">
        <f aca="true" t="shared" si="109" ref="A327">B327</f>
        <v>A.1.1.3.7</v>
      </c>
      <c r="B327" s="91" t="s">
        <v>1469</v>
      </c>
      <c r="C327" s="92" t="s">
        <v>116</v>
      </c>
      <c r="D327" s="93"/>
      <c r="E327" s="94"/>
      <c r="F327" s="95"/>
      <c r="G327" s="96"/>
    </row>
    <row r="328" spans="1:7" s="109" customFormat="1" ht="140.25" hidden="1" outlineLevel="1">
      <c r="A328" s="98" t="str">
        <f>""&amp;$B$279&amp;"."&amp;B328&amp;""</f>
        <v>A.1.1.2.7.S.1</v>
      </c>
      <c r="B328" s="139" t="s">
        <v>206</v>
      </c>
      <c r="C328" s="142" t="s">
        <v>1457</v>
      </c>
      <c r="D328" s="143" t="s">
        <v>24</v>
      </c>
      <c r="E328" s="107">
        <v>0.9</v>
      </c>
      <c r="F328" s="108"/>
      <c r="G328" s="108">
        <f aca="true" t="shared" si="110" ref="G328:G330">E328*F328</f>
        <v>0</v>
      </c>
    </row>
    <row r="329" spans="1:7" s="109" customFormat="1" ht="51" hidden="1" outlineLevel="1">
      <c r="A329" s="98" t="str">
        <f aca="true" t="shared" si="111" ref="A329:A330">""&amp;$B$279&amp;"."&amp;B329&amp;""</f>
        <v>A.1.1.2.7.S.2</v>
      </c>
      <c r="B329" s="139" t="s">
        <v>207</v>
      </c>
      <c r="C329" s="142" t="s">
        <v>1458</v>
      </c>
      <c r="D329" s="143" t="s">
        <v>24</v>
      </c>
      <c r="E329" s="107">
        <v>0.25</v>
      </c>
      <c r="F329" s="108"/>
      <c r="G329" s="108">
        <f t="shared" si="110"/>
        <v>0</v>
      </c>
    </row>
    <row r="330" spans="1:7" s="109" customFormat="1" ht="89.25" hidden="1" outlineLevel="1">
      <c r="A330" s="98" t="str">
        <f t="shared" si="111"/>
        <v>A.1.1.2.7.S.3</v>
      </c>
      <c r="B330" s="139" t="s">
        <v>208</v>
      </c>
      <c r="C330" s="142" t="s">
        <v>236</v>
      </c>
      <c r="D330" s="143" t="s">
        <v>24</v>
      </c>
      <c r="E330" s="107">
        <v>0.65</v>
      </c>
      <c r="F330" s="108"/>
      <c r="G330" s="108">
        <f t="shared" si="110"/>
        <v>0</v>
      </c>
    </row>
    <row r="331" spans="1:7" s="89" customFormat="1" ht="15" collapsed="1">
      <c r="A331" s="82" t="str">
        <f aca="true" t="shared" si="112" ref="A331:A332">B331</f>
        <v>A.1.1.4</v>
      </c>
      <c r="B331" s="83" t="s">
        <v>1470</v>
      </c>
      <c r="C331" s="84" t="s">
        <v>1471</v>
      </c>
      <c r="D331" s="189"/>
      <c r="E331" s="86"/>
      <c r="F331" s="87"/>
      <c r="G331" s="88"/>
    </row>
    <row r="332" spans="1:7" s="97" customFormat="1" ht="15">
      <c r="A332" s="90" t="str">
        <f t="shared" si="112"/>
        <v>A.1.1.4.1</v>
      </c>
      <c r="B332" s="91" t="s">
        <v>1472</v>
      </c>
      <c r="C332" s="92" t="s">
        <v>18</v>
      </c>
      <c r="D332" s="93"/>
      <c r="E332" s="94"/>
      <c r="F332" s="95"/>
      <c r="G332" s="96"/>
    </row>
    <row r="333" spans="1:7" s="109" customFormat="1" ht="140.25" hidden="1" outlineLevel="1">
      <c r="A333" s="98" t="str">
        <f>""&amp;$B$234&amp;"."&amp;B333&amp;""</f>
        <v>A.1.1.2.1.S.1</v>
      </c>
      <c r="B333" s="139" t="s">
        <v>206</v>
      </c>
      <c r="C333" s="152" t="s">
        <v>95</v>
      </c>
      <c r="D333" s="123" t="s">
        <v>24</v>
      </c>
      <c r="E333" s="107">
        <v>84.2</v>
      </c>
      <c r="F333" s="108"/>
      <c r="G333" s="108">
        <f aca="true" t="shared" si="113" ref="G333:G336">E333*F333</f>
        <v>0</v>
      </c>
    </row>
    <row r="334" spans="1:7" s="109" customFormat="1" ht="102" hidden="1" outlineLevel="1">
      <c r="A334" s="98" t="str">
        <f>""&amp;$B$234&amp;"."&amp;B334&amp;""</f>
        <v>A.1.1.2.1.S.2</v>
      </c>
      <c r="B334" s="139" t="s">
        <v>207</v>
      </c>
      <c r="C334" s="152" t="s">
        <v>2916</v>
      </c>
      <c r="D334" s="123" t="s">
        <v>24</v>
      </c>
      <c r="E334" s="107">
        <v>14.6</v>
      </c>
      <c r="F334" s="108"/>
      <c r="G334" s="108">
        <f t="shared" si="113"/>
        <v>0</v>
      </c>
    </row>
    <row r="335" spans="1:7" s="109" customFormat="1" ht="51" hidden="1" outlineLevel="1">
      <c r="A335" s="98" t="str">
        <f>""&amp;$B$234&amp;"."&amp;B335&amp;""</f>
        <v>A.1.1.2.1.S.3</v>
      </c>
      <c r="B335" s="139" t="s">
        <v>208</v>
      </c>
      <c r="C335" s="129" t="s">
        <v>2883</v>
      </c>
      <c r="D335" s="123" t="s">
        <v>24</v>
      </c>
      <c r="E335" s="107">
        <v>29.1</v>
      </c>
      <c r="F335" s="108"/>
      <c r="G335" s="108">
        <f t="shared" si="113"/>
        <v>0</v>
      </c>
    </row>
    <row r="336" spans="1:7" s="109" customFormat="1" ht="89.25" hidden="1" outlineLevel="1">
      <c r="A336" s="98" t="str">
        <f>""&amp;$B$234&amp;"."&amp;B336&amp;""</f>
        <v>A.1.1.2.1.S.4</v>
      </c>
      <c r="B336" s="139" t="s">
        <v>209</v>
      </c>
      <c r="C336" s="129" t="s">
        <v>236</v>
      </c>
      <c r="D336" s="128" t="s">
        <v>24</v>
      </c>
      <c r="E336" s="107">
        <v>84.2</v>
      </c>
      <c r="F336" s="131"/>
      <c r="G336" s="108">
        <f t="shared" si="113"/>
        <v>0</v>
      </c>
    </row>
    <row r="337" spans="1:7" s="97" customFormat="1" ht="15" collapsed="1">
      <c r="A337" s="90" t="str">
        <f aca="true" t="shared" si="114" ref="A337">B337</f>
        <v>A.1.1.4.2</v>
      </c>
      <c r="B337" s="91" t="s">
        <v>1473</v>
      </c>
      <c r="C337" s="92" t="s">
        <v>19</v>
      </c>
      <c r="D337" s="93"/>
      <c r="E337" s="94"/>
      <c r="F337" s="95"/>
      <c r="G337" s="96"/>
    </row>
    <row r="338" spans="1:7" s="109" customFormat="1" ht="76.5" hidden="1" outlineLevel="1">
      <c r="A338" s="98" t="str">
        <f>""&amp;$B$239&amp;"."&amp;B338&amp;""</f>
        <v>A.1.1.2.2.S.1</v>
      </c>
      <c r="B338" s="139" t="s">
        <v>206</v>
      </c>
      <c r="C338" s="152" t="s">
        <v>1474</v>
      </c>
      <c r="D338" s="123" t="s">
        <v>24</v>
      </c>
      <c r="E338" s="107">
        <v>2.7</v>
      </c>
      <c r="F338" s="108"/>
      <c r="G338" s="108">
        <f aca="true" t="shared" si="115" ref="G338:G339">E338*F338</f>
        <v>0</v>
      </c>
    </row>
    <row r="339" spans="1:7" s="109" customFormat="1" ht="63.75" hidden="1" outlineLevel="1">
      <c r="A339" s="98" t="str">
        <f aca="true" t="shared" si="116" ref="A339:A352">""&amp;$B$239&amp;"."&amp;B339&amp;""</f>
        <v>A.1.1.2.2.S.2</v>
      </c>
      <c r="B339" s="139" t="s">
        <v>207</v>
      </c>
      <c r="C339" s="204" t="s">
        <v>1475</v>
      </c>
      <c r="D339" s="123" t="s">
        <v>24</v>
      </c>
      <c r="E339" s="107">
        <v>2.9</v>
      </c>
      <c r="F339" s="108"/>
      <c r="G339" s="108">
        <f t="shared" si="115"/>
        <v>0</v>
      </c>
    </row>
    <row r="340" spans="1:7" s="109" customFormat="1" ht="89.25" hidden="1" outlineLevel="1">
      <c r="A340" s="98" t="str">
        <f t="shared" si="116"/>
        <v>A.1.1.2.2.S.3</v>
      </c>
      <c r="B340" s="139" t="s">
        <v>208</v>
      </c>
      <c r="C340" s="152" t="s">
        <v>3212</v>
      </c>
      <c r="D340" s="123"/>
      <c r="E340" s="107"/>
      <c r="F340" s="108"/>
      <c r="G340" s="108"/>
    </row>
    <row r="341" spans="1:7" s="109" customFormat="1" ht="15" hidden="1" outlineLevel="1">
      <c r="A341" s="98" t="str">
        <f t="shared" si="116"/>
        <v>A.1.1.2.2.S.3.1</v>
      </c>
      <c r="B341" s="139" t="s">
        <v>244</v>
      </c>
      <c r="C341" s="152" t="s">
        <v>1293</v>
      </c>
      <c r="D341" s="123" t="s">
        <v>90</v>
      </c>
      <c r="E341" s="107">
        <v>1</v>
      </c>
      <c r="F341" s="108"/>
      <c r="G341" s="108">
        <f aca="true" t="shared" si="117" ref="G341:G346">E341*F341</f>
        <v>0</v>
      </c>
    </row>
    <row r="342" spans="1:7" s="109" customFormat="1" ht="76.5" hidden="1" outlineLevel="1">
      <c r="A342" s="98" t="str">
        <f t="shared" si="116"/>
        <v>A.1.1.2.2.S.4</v>
      </c>
      <c r="B342" s="139" t="s">
        <v>209</v>
      </c>
      <c r="C342" s="152" t="s">
        <v>2847</v>
      </c>
      <c r="D342" s="123" t="s">
        <v>22</v>
      </c>
      <c r="E342" s="107">
        <v>25</v>
      </c>
      <c r="F342" s="108"/>
      <c r="G342" s="108">
        <f t="shared" si="117"/>
        <v>0</v>
      </c>
    </row>
    <row r="343" spans="1:7" s="109" customFormat="1" ht="178.5" hidden="1" outlineLevel="1">
      <c r="A343" s="98" t="str">
        <f t="shared" si="116"/>
        <v>A.1.1.2.2.S.5</v>
      </c>
      <c r="B343" s="139" t="s">
        <v>213</v>
      </c>
      <c r="C343" s="105" t="s">
        <v>1504</v>
      </c>
      <c r="D343" s="106"/>
      <c r="E343" s="107"/>
      <c r="F343" s="108"/>
      <c r="G343" s="108"/>
    </row>
    <row r="344" spans="1:7" s="109" customFormat="1" ht="15" hidden="1" outlineLevel="1">
      <c r="A344" s="98" t="str">
        <f t="shared" si="116"/>
        <v>A.1.1.2.2.S.5.1</v>
      </c>
      <c r="B344" s="126" t="s">
        <v>315</v>
      </c>
      <c r="C344" s="120" t="s">
        <v>452</v>
      </c>
      <c r="D344" s="123" t="s">
        <v>24</v>
      </c>
      <c r="E344" s="107">
        <v>11.3</v>
      </c>
      <c r="F344" s="108"/>
      <c r="G344" s="108">
        <f t="shared" si="117"/>
        <v>0</v>
      </c>
    </row>
    <row r="345" spans="1:7" s="109" customFormat="1" ht="51" hidden="1" outlineLevel="1">
      <c r="A345" s="98" t="str">
        <f t="shared" si="116"/>
        <v>A.1.1.2.2.S.6</v>
      </c>
      <c r="B345" s="126" t="s">
        <v>214</v>
      </c>
      <c r="C345" s="127" t="s">
        <v>433</v>
      </c>
      <c r="D345" s="123" t="s">
        <v>24</v>
      </c>
      <c r="E345" s="107">
        <v>0.5</v>
      </c>
      <c r="F345" s="108"/>
      <c r="G345" s="108">
        <f t="shared" si="117"/>
        <v>0</v>
      </c>
    </row>
    <row r="346" spans="1:7" s="109" customFormat="1" ht="114.75" hidden="1" outlineLevel="1">
      <c r="A346" s="98" t="str">
        <f t="shared" si="116"/>
        <v>A.1.1.2.2.S.7</v>
      </c>
      <c r="B346" s="126" t="s">
        <v>215</v>
      </c>
      <c r="C346" s="105" t="s">
        <v>601</v>
      </c>
      <c r="D346" s="143" t="s">
        <v>90</v>
      </c>
      <c r="E346" s="107">
        <v>1</v>
      </c>
      <c r="F346" s="108"/>
      <c r="G346" s="108">
        <f t="shared" si="117"/>
        <v>0</v>
      </c>
    </row>
    <row r="347" spans="1:7" s="109" customFormat="1" ht="140.25" hidden="1" outlineLevel="1">
      <c r="A347" s="98" t="str">
        <f t="shared" si="116"/>
        <v>A.1.1.2.2.S.8</v>
      </c>
      <c r="B347" s="139" t="s">
        <v>216</v>
      </c>
      <c r="C347" s="152" t="s">
        <v>1476</v>
      </c>
      <c r="D347" s="123"/>
      <c r="E347" s="107"/>
      <c r="F347" s="108"/>
      <c r="G347" s="108"/>
    </row>
    <row r="348" spans="1:7" s="109" customFormat="1" ht="15" hidden="1" outlineLevel="1">
      <c r="A348" s="98" t="str">
        <f t="shared" si="116"/>
        <v>A.1.1.2.2.S.8.1</v>
      </c>
      <c r="B348" s="139" t="s">
        <v>250</v>
      </c>
      <c r="C348" s="190" t="s">
        <v>1477</v>
      </c>
      <c r="D348" s="143" t="s">
        <v>90</v>
      </c>
      <c r="E348" s="107">
        <v>1</v>
      </c>
      <c r="F348" s="108"/>
      <c r="G348" s="108">
        <f aca="true" t="shared" si="118" ref="G348">E348*F348</f>
        <v>0</v>
      </c>
    </row>
    <row r="349" spans="1:7" s="109" customFormat="1" ht="51" hidden="1" outlineLevel="1">
      <c r="A349" s="98" t="str">
        <f t="shared" si="116"/>
        <v>A.1.1.2.2.S.9</v>
      </c>
      <c r="B349" s="139" t="s">
        <v>217</v>
      </c>
      <c r="C349" s="159" t="s">
        <v>448</v>
      </c>
      <c r="D349" s="113"/>
      <c r="E349" s="107"/>
      <c r="F349" s="108"/>
      <c r="G349" s="108"/>
    </row>
    <row r="350" spans="1:7" s="109" customFormat="1" ht="15" hidden="1" outlineLevel="1">
      <c r="A350" s="98" t="str">
        <f t="shared" si="116"/>
        <v>A.1.1.2.2.S.9.1</v>
      </c>
      <c r="B350" s="139" t="s">
        <v>309</v>
      </c>
      <c r="C350" s="201" t="s">
        <v>1478</v>
      </c>
      <c r="D350" s="113" t="s">
        <v>90</v>
      </c>
      <c r="E350" s="107">
        <v>1</v>
      </c>
      <c r="F350" s="108"/>
      <c r="G350" s="108">
        <f>E350*F350</f>
        <v>0</v>
      </c>
    </row>
    <row r="351" spans="1:7" s="109" customFormat="1" ht="51" hidden="1" outlineLevel="1">
      <c r="A351" s="98" t="str">
        <f t="shared" si="116"/>
        <v>A.1.1.2.2.S.10</v>
      </c>
      <c r="B351" s="139" t="s">
        <v>218</v>
      </c>
      <c r="C351" s="142" t="s">
        <v>1503</v>
      </c>
      <c r="D351" s="143"/>
      <c r="E351" s="107"/>
      <c r="F351" s="108"/>
      <c r="G351" s="108"/>
    </row>
    <row r="352" spans="1:7" s="109" customFormat="1" ht="15" hidden="1" outlineLevel="1">
      <c r="A352" s="98" t="str">
        <f t="shared" si="116"/>
        <v>A.1.1.2.2.S.10.1</v>
      </c>
      <c r="B352" s="139" t="s">
        <v>312</v>
      </c>
      <c r="C352" s="202" t="s">
        <v>625</v>
      </c>
      <c r="D352" s="143" t="s">
        <v>90</v>
      </c>
      <c r="E352" s="107">
        <v>1</v>
      </c>
      <c r="F352" s="108"/>
      <c r="G352" s="108">
        <f aca="true" t="shared" si="119" ref="G352">E352*F352</f>
        <v>0</v>
      </c>
    </row>
    <row r="353" spans="1:7" s="97" customFormat="1" ht="15" collapsed="1">
      <c r="A353" s="90" t="str">
        <f aca="true" t="shared" si="120" ref="A353">B353</f>
        <v>A.1.1.4.3</v>
      </c>
      <c r="B353" s="91" t="s">
        <v>1479</v>
      </c>
      <c r="C353" s="92" t="s">
        <v>100</v>
      </c>
      <c r="D353" s="93"/>
      <c r="E353" s="94"/>
      <c r="F353" s="95"/>
      <c r="G353" s="96"/>
    </row>
    <row r="354" spans="1:7" s="109" customFormat="1" ht="114.75" hidden="1" outlineLevel="1">
      <c r="A354" s="98" t="str">
        <f aca="true" t="shared" si="121" ref="A354:A359">""&amp;$B$255&amp;"."&amp;B354&amp;""</f>
        <v>A.1.1.2.3.S.1</v>
      </c>
      <c r="B354" s="139" t="s">
        <v>206</v>
      </c>
      <c r="C354" s="142" t="s">
        <v>2927</v>
      </c>
      <c r="D354" s="143"/>
      <c r="E354" s="107"/>
      <c r="F354" s="108"/>
      <c r="G354" s="108"/>
    </row>
    <row r="355" spans="1:7" s="109" customFormat="1" ht="15" hidden="1" outlineLevel="1">
      <c r="A355" s="98" t="str">
        <f t="shared" si="121"/>
        <v>A.1.1.2.3.S.1.1</v>
      </c>
      <c r="B355" s="139" t="s">
        <v>226</v>
      </c>
      <c r="C355" s="190" t="s">
        <v>1477</v>
      </c>
      <c r="D355" s="143" t="s">
        <v>90</v>
      </c>
      <c r="E355" s="107">
        <v>1</v>
      </c>
      <c r="F355" s="108"/>
      <c r="G355" s="108">
        <f aca="true" t="shared" si="122" ref="G355">E355*F355</f>
        <v>0</v>
      </c>
    </row>
    <row r="356" spans="1:7" s="109" customFormat="1" ht="51" hidden="1" outlineLevel="1">
      <c r="A356" s="98" t="str">
        <f t="shared" si="121"/>
        <v>A.1.1.2.3.S.2</v>
      </c>
      <c r="B356" s="139" t="s">
        <v>207</v>
      </c>
      <c r="C356" s="159" t="s">
        <v>2926</v>
      </c>
      <c r="D356" s="113"/>
      <c r="E356" s="107"/>
      <c r="F356" s="108"/>
      <c r="G356" s="108"/>
    </row>
    <row r="357" spans="1:7" s="109" customFormat="1" ht="15" hidden="1" outlineLevel="1">
      <c r="A357" s="98" t="str">
        <f t="shared" si="121"/>
        <v>A.1.1.2.3.S.2.1</v>
      </c>
      <c r="B357" s="139" t="s">
        <v>228</v>
      </c>
      <c r="C357" s="159" t="s">
        <v>1478</v>
      </c>
      <c r="D357" s="113" t="s">
        <v>90</v>
      </c>
      <c r="E357" s="107">
        <v>1</v>
      </c>
      <c r="F357" s="108"/>
      <c r="G357" s="108">
        <f>E357*F357</f>
        <v>0</v>
      </c>
    </row>
    <row r="358" spans="1:7" s="109" customFormat="1" ht="306" hidden="1" outlineLevel="1">
      <c r="A358" s="98" t="str">
        <f t="shared" si="121"/>
        <v>A.1.1.2.3.S.3</v>
      </c>
      <c r="B358" s="139" t="s">
        <v>208</v>
      </c>
      <c r="C358" s="159" t="s">
        <v>416</v>
      </c>
      <c r="D358" s="113" t="s">
        <v>90</v>
      </c>
      <c r="E358" s="107">
        <v>1</v>
      </c>
      <c r="F358" s="108"/>
      <c r="G358" s="108">
        <f aca="true" t="shared" si="123" ref="G358:G359">E358*F358</f>
        <v>0</v>
      </c>
    </row>
    <row r="359" spans="1:7" s="109" customFormat="1" ht="89.25" hidden="1" outlineLevel="1">
      <c r="A359" s="98" t="str">
        <f t="shared" si="121"/>
        <v>A.1.1.2.3.S.4</v>
      </c>
      <c r="B359" s="139" t="s">
        <v>209</v>
      </c>
      <c r="C359" s="142" t="s">
        <v>2848</v>
      </c>
      <c r="D359" s="203" t="s">
        <v>90</v>
      </c>
      <c r="E359" s="107">
        <v>1</v>
      </c>
      <c r="F359" s="108"/>
      <c r="G359" s="108">
        <f t="shared" si="123"/>
        <v>0</v>
      </c>
    </row>
    <row r="360" spans="1:7" s="97" customFormat="1" ht="15" collapsed="1">
      <c r="A360" s="90" t="str">
        <f aca="true" t="shared" si="124" ref="A360">B360</f>
        <v>A.1.1.4.4</v>
      </c>
      <c r="B360" s="91" t="s">
        <v>1480</v>
      </c>
      <c r="C360" s="92" t="s">
        <v>2835</v>
      </c>
      <c r="D360" s="93"/>
      <c r="E360" s="94"/>
      <c r="F360" s="95"/>
      <c r="G360" s="96"/>
    </row>
    <row r="361" spans="1:7" s="109" customFormat="1" ht="178.5" hidden="1" outlineLevel="1">
      <c r="A361" s="98" t="str">
        <f>""&amp;$B$262&amp;"."&amp;B361&amp;""</f>
        <v>A.1.1.2.4.S.1</v>
      </c>
      <c r="B361" s="139" t="s">
        <v>206</v>
      </c>
      <c r="C361" s="142" t="s">
        <v>3517</v>
      </c>
      <c r="D361" s="143"/>
      <c r="E361" s="107"/>
      <c r="F361" s="108"/>
      <c r="G361" s="108"/>
    </row>
    <row r="362" spans="1:7" s="109" customFormat="1" ht="267.75" hidden="1" outlineLevel="1">
      <c r="A362" s="98" t="str">
        <f>""&amp;$B$262&amp;"."&amp;B362&amp;""</f>
        <v>A.1.1.2.4.S.1.1</v>
      </c>
      <c r="B362" s="139" t="s">
        <v>226</v>
      </c>
      <c r="C362" s="191" t="s">
        <v>3572</v>
      </c>
      <c r="D362" s="143" t="s">
        <v>91</v>
      </c>
      <c r="E362" s="107">
        <v>1</v>
      </c>
      <c r="F362" s="108"/>
      <c r="G362" s="108">
        <f aca="true" t="shared" si="125" ref="G362">E362*F362</f>
        <v>0</v>
      </c>
    </row>
    <row r="363" spans="1:7" s="109" customFormat="1" ht="76.5" hidden="1" outlineLevel="1">
      <c r="A363" s="98" t="str">
        <f>""&amp;$B$262&amp;"."&amp;B363&amp;""</f>
        <v>A.1.1.2.4.S.2</v>
      </c>
      <c r="B363" s="139" t="s">
        <v>207</v>
      </c>
      <c r="C363" s="142" t="s">
        <v>3447</v>
      </c>
      <c r="D363" s="143"/>
      <c r="E363" s="107"/>
      <c r="F363" s="108"/>
      <c r="G363" s="108"/>
    </row>
    <row r="364" spans="1:7" s="109" customFormat="1" ht="102" hidden="1" outlineLevel="1">
      <c r="A364" s="98" t="str">
        <f>""&amp;$B$262&amp;"."&amp;B364&amp;""</f>
        <v>A.1.1.2.4.S.2.1</v>
      </c>
      <c r="B364" s="139" t="s">
        <v>228</v>
      </c>
      <c r="C364" s="191" t="s">
        <v>3451</v>
      </c>
      <c r="D364" s="143" t="s">
        <v>91</v>
      </c>
      <c r="E364" s="107">
        <v>2</v>
      </c>
      <c r="F364" s="108"/>
      <c r="G364" s="108">
        <f aca="true" t="shared" si="126" ref="G364">E364*F364</f>
        <v>0</v>
      </c>
    </row>
    <row r="365" spans="1:7" s="109" customFormat="1" ht="127.5" hidden="1" outlineLevel="1">
      <c r="A365" s="98" t="str">
        <f aca="true" t="shared" si="127" ref="A365:A366">""&amp;$B$106&amp;"."&amp;B365&amp;""</f>
        <v>A.1.1.1.5.S.3</v>
      </c>
      <c r="B365" s="139" t="s">
        <v>208</v>
      </c>
      <c r="C365" s="115" t="s">
        <v>3446</v>
      </c>
      <c r="D365" s="128"/>
      <c r="E365" s="107"/>
      <c r="F365" s="108"/>
      <c r="G365" s="108"/>
    </row>
    <row r="366" spans="1:7" s="109" customFormat="1" ht="15" hidden="1" outlineLevel="1">
      <c r="A366" s="98" t="str">
        <f t="shared" si="127"/>
        <v>A.1.1.1.5.S.3.1</v>
      </c>
      <c r="B366" s="139" t="s">
        <v>244</v>
      </c>
      <c r="C366" s="115" t="s">
        <v>1481</v>
      </c>
      <c r="D366" s="153" t="s">
        <v>90</v>
      </c>
      <c r="E366" s="107">
        <v>1</v>
      </c>
      <c r="F366" s="108"/>
      <c r="G366" s="108">
        <f aca="true" t="shared" si="128" ref="G366">E366*F366</f>
        <v>0</v>
      </c>
    </row>
    <row r="367" spans="1:7" s="97" customFormat="1" ht="15" collapsed="1">
      <c r="A367" s="90" t="str">
        <f aca="true" t="shared" si="129" ref="A367">B367</f>
        <v>A.1.1.4.5</v>
      </c>
      <c r="B367" s="91" t="s">
        <v>1482</v>
      </c>
      <c r="C367" s="165" t="s">
        <v>117</v>
      </c>
      <c r="D367" s="93"/>
      <c r="E367" s="94"/>
      <c r="F367" s="95"/>
      <c r="G367" s="96"/>
    </row>
    <row r="368" spans="1:7" s="109" customFormat="1" ht="191.25" hidden="1" outlineLevel="1">
      <c r="A368" s="98" t="str">
        <f>""&amp;$B$270&amp;"."&amp;B368&amp;""</f>
        <v>A.1.1.2.5.S.1</v>
      </c>
      <c r="B368" s="139" t="s">
        <v>206</v>
      </c>
      <c r="C368" s="142" t="s">
        <v>3514</v>
      </c>
      <c r="D368" s="143"/>
      <c r="E368" s="107"/>
      <c r="F368" s="108"/>
      <c r="G368" s="108"/>
    </row>
    <row r="369" spans="1:7" s="109" customFormat="1" ht="267.75" hidden="1" outlineLevel="1">
      <c r="A369" s="98" t="str">
        <f>""&amp;$B$270&amp;"."&amp;B369&amp;""</f>
        <v>A.1.1.2.5.S.1.1</v>
      </c>
      <c r="B369" s="139" t="s">
        <v>226</v>
      </c>
      <c r="C369" s="191" t="s">
        <v>3573</v>
      </c>
      <c r="D369" s="143" t="s">
        <v>91</v>
      </c>
      <c r="E369" s="107">
        <v>1</v>
      </c>
      <c r="F369" s="108"/>
      <c r="G369" s="108">
        <f aca="true" t="shared" si="130" ref="G369">E369*F369</f>
        <v>0</v>
      </c>
    </row>
    <row r="370" spans="1:7" s="109" customFormat="1" ht="102" hidden="1" outlineLevel="1">
      <c r="A370" s="98" t="str">
        <f>""&amp;$B$270&amp;"."&amp;B370&amp;""</f>
        <v>A.1.1.2.5.S.2</v>
      </c>
      <c r="B370" s="139" t="s">
        <v>207</v>
      </c>
      <c r="C370" s="200" t="s">
        <v>3214</v>
      </c>
      <c r="D370" s="143"/>
      <c r="E370" s="107"/>
      <c r="F370" s="108"/>
      <c r="G370" s="108"/>
    </row>
    <row r="371" spans="1:7" s="109" customFormat="1" ht="102" hidden="1" outlineLevel="1">
      <c r="A371" s="98" t="str">
        <f>""&amp;$B$270&amp;"."&amp;B371&amp;""</f>
        <v>A.1.1.2.5.S.2.1</v>
      </c>
      <c r="B371" s="139" t="s">
        <v>228</v>
      </c>
      <c r="C371" s="191" t="s">
        <v>3451</v>
      </c>
      <c r="D371" s="143" t="s">
        <v>91</v>
      </c>
      <c r="E371" s="107">
        <v>2</v>
      </c>
      <c r="F371" s="108"/>
      <c r="G371" s="108">
        <f aca="true" t="shared" si="131" ref="G371">E371*F371</f>
        <v>0</v>
      </c>
    </row>
    <row r="372" spans="1:7" s="97" customFormat="1" ht="15" collapsed="1">
      <c r="A372" s="90" t="str">
        <f aca="true" t="shared" si="132" ref="A372">B372</f>
        <v>A.1.1.4.6</v>
      </c>
      <c r="B372" s="91" t="s">
        <v>1483</v>
      </c>
      <c r="C372" s="92" t="s">
        <v>21</v>
      </c>
      <c r="D372" s="93"/>
      <c r="E372" s="94"/>
      <c r="F372" s="95"/>
      <c r="G372" s="96"/>
    </row>
    <row r="373" spans="1:7" s="109" customFormat="1" ht="51" hidden="1" outlineLevel="1">
      <c r="A373" s="98" t="str">
        <f>""&amp;$B$275&amp;"."&amp;B373&amp;""</f>
        <v>A.1.1.2.6.S.1</v>
      </c>
      <c r="B373" s="139" t="s">
        <v>206</v>
      </c>
      <c r="C373" s="142" t="s">
        <v>115</v>
      </c>
      <c r="D373" s="143" t="s">
        <v>91</v>
      </c>
      <c r="E373" s="107">
        <v>1</v>
      </c>
      <c r="F373" s="108"/>
      <c r="G373" s="108">
        <f aca="true" t="shared" si="133" ref="G373:G375">E373*F373</f>
        <v>0</v>
      </c>
    </row>
    <row r="374" spans="1:7" s="109" customFormat="1" ht="153" hidden="1" outlineLevel="1">
      <c r="A374" s="98" t="str">
        <f aca="true" t="shared" si="134" ref="A374:A375">""&amp;$B$275&amp;"."&amp;B374&amp;""</f>
        <v>A.1.1.2.6.S.2</v>
      </c>
      <c r="B374" s="139" t="s">
        <v>207</v>
      </c>
      <c r="C374" s="142" t="s">
        <v>184</v>
      </c>
      <c r="D374" s="143" t="s">
        <v>91</v>
      </c>
      <c r="E374" s="107">
        <v>1</v>
      </c>
      <c r="F374" s="108"/>
      <c r="G374" s="108">
        <f t="shared" si="133"/>
        <v>0</v>
      </c>
    </row>
    <row r="375" spans="1:7" s="109" customFormat="1" ht="114.75" hidden="1" outlineLevel="1">
      <c r="A375" s="98" t="str">
        <f t="shared" si="134"/>
        <v>A.1.1.2.6.S.3</v>
      </c>
      <c r="B375" s="139" t="s">
        <v>208</v>
      </c>
      <c r="C375" s="142" t="s">
        <v>3555</v>
      </c>
      <c r="D375" s="143" t="s">
        <v>90</v>
      </c>
      <c r="E375" s="107">
        <v>1</v>
      </c>
      <c r="F375" s="108"/>
      <c r="G375" s="108">
        <f t="shared" si="133"/>
        <v>0</v>
      </c>
    </row>
    <row r="376" spans="1:7" s="97" customFormat="1" ht="15" collapsed="1">
      <c r="A376" s="90" t="str">
        <f aca="true" t="shared" si="135" ref="A376">B376</f>
        <v>A.1.1.4.7</v>
      </c>
      <c r="B376" s="91" t="s">
        <v>1484</v>
      </c>
      <c r="C376" s="92" t="s">
        <v>116</v>
      </c>
      <c r="D376" s="93"/>
      <c r="E376" s="94"/>
      <c r="F376" s="95"/>
      <c r="G376" s="96"/>
    </row>
    <row r="377" spans="1:7" s="109" customFormat="1" ht="140.25" hidden="1" outlineLevel="1">
      <c r="A377" s="98" t="str">
        <f>""&amp;$B$279&amp;"."&amp;B377&amp;""</f>
        <v>A.1.1.2.7.S.1</v>
      </c>
      <c r="B377" s="139" t="s">
        <v>206</v>
      </c>
      <c r="C377" s="142" t="s">
        <v>1457</v>
      </c>
      <c r="D377" s="143" t="s">
        <v>24</v>
      </c>
      <c r="E377" s="107">
        <v>0.9</v>
      </c>
      <c r="F377" s="108"/>
      <c r="G377" s="108">
        <f aca="true" t="shared" si="136" ref="G377:G379">E377*F377</f>
        <v>0</v>
      </c>
    </row>
    <row r="378" spans="1:7" s="109" customFormat="1" ht="51" hidden="1" outlineLevel="1">
      <c r="A378" s="98" t="str">
        <f aca="true" t="shared" si="137" ref="A378:A379">""&amp;$B$279&amp;"."&amp;B378&amp;""</f>
        <v>A.1.1.2.7.S.2</v>
      </c>
      <c r="B378" s="139" t="s">
        <v>207</v>
      </c>
      <c r="C378" s="142" t="s">
        <v>1458</v>
      </c>
      <c r="D378" s="143" t="s">
        <v>24</v>
      </c>
      <c r="E378" s="107">
        <v>0.25</v>
      </c>
      <c r="F378" s="108"/>
      <c r="G378" s="108">
        <f t="shared" si="136"/>
        <v>0</v>
      </c>
    </row>
    <row r="379" spans="1:7" s="109" customFormat="1" ht="89.25" hidden="1" outlineLevel="1">
      <c r="A379" s="98" t="str">
        <f t="shared" si="137"/>
        <v>A.1.1.2.7.S.3</v>
      </c>
      <c r="B379" s="139" t="s">
        <v>208</v>
      </c>
      <c r="C379" s="142" t="s">
        <v>236</v>
      </c>
      <c r="D379" s="143" t="s">
        <v>24</v>
      </c>
      <c r="E379" s="107">
        <v>0.65</v>
      </c>
      <c r="F379" s="108"/>
      <c r="G379" s="108">
        <f t="shared" si="136"/>
        <v>0</v>
      </c>
    </row>
    <row r="380" spans="1:7" s="89" customFormat="1" ht="15" collapsed="1">
      <c r="A380" s="82" t="str">
        <f aca="true" t="shared" si="138" ref="A380:A381">B380</f>
        <v>A.1.1.5</v>
      </c>
      <c r="B380" s="83" t="s">
        <v>1485</v>
      </c>
      <c r="C380" s="84" t="s">
        <v>136</v>
      </c>
      <c r="D380" s="189"/>
      <c r="E380" s="86"/>
      <c r="F380" s="87"/>
      <c r="G380" s="88"/>
    </row>
    <row r="381" spans="1:7" s="97" customFormat="1" ht="15">
      <c r="A381" s="90" t="str">
        <f t="shared" si="138"/>
        <v>A.1.1.5.1</v>
      </c>
      <c r="B381" s="91" t="s">
        <v>1486</v>
      </c>
      <c r="C381" s="92" t="s">
        <v>18</v>
      </c>
      <c r="D381" s="93"/>
      <c r="E381" s="124"/>
      <c r="F381" s="125"/>
      <c r="G381" s="96"/>
    </row>
    <row r="382" spans="1:7" s="109" customFormat="1" ht="178.5" hidden="1" outlineLevel="1">
      <c r="A382" s="98" t="str">
        <f aca="true" t="shared" si="139" ref="A382:A393">""&amp;$B$381&amp;"."&amp;B382&amp;""</f>
        <v>A.1.1.5.1.S.1</v>
      </c>
      <c r="B382" s="139" t="s">
        <v>206</v>
      </c>
      <c r="C382" s="115" t="str">
        <f>C43</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2" s="128" t="s">
        <v>24</v>
      </c>
      <c r="E382" s="107">
        <v>47.6</v>
      </c>
      <c r="F382" s="108"/>
      <c r="G382" s="108">
        <f aca="true" t="shared" si="140" ref="G382:G386">E382*F382</f>
        <v>0</v>
      </c>
    </row>
    <row r="383" spans="1:7" s="109" customFormat="1" ht="191.25" hidden="1" outlineLevel="1">
      <c r="A383" s="98" t="str">
        <f t="shared" si="139"/>
        <v>A.1.1.5.1.S.2</v>
      </c>
      <c r="B383" s="139" t="s">
        <v>207</v>
      </c>
      <c r="C383" s="115" t="str">
        <f>C44</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3" s="128" t="s">
        <v>24</v>
      </c>
      <c r="E383" s="107">
        <v>104.8</v>
      </c>
      <c r="F383" s="108"/>
      <c r="G383" s="108">
        <f t="shared" si="140"/>
        <v>0</v>
      </c>
    </row>
    <row r="384" spans="1:7" s="109" customFormat="1" ht="89.25" hidden="1" outlineLevel="1">
      <c r="A384" s="98" t="str">
        <f t="shared" si="139"/>
        <v>A.1.1.5.1.S.3</v>
      </c>
      <c r="B384" s="139" t="s">
        <v>208</v>
      </c>
      <c r="C384" s="115" t="s">
        <v>1389</v>
      </c>
      <c r="D384" s="128" t="s">
        <v>24</v>
      </c>
      <c r="E384" s="107">
        <v>18.1</v>
      </c>
      <c r="F384" s="108"/>
      <c r="G384" s="108">
        <f t="shared" si="140"/>
        <v>0</v>
      </c>
    </row>
    <row r="385" spans="1:7" s="109" customFormat="1" ht="51" hidden="1" outlineLevel="1">
      <c r="A385" s="98" t="str">
        <f t="shared" si="139"/>
        <v>A.1.1.5.1.S.4</v>
      </c>
      <c r="B385" s="139" t="s">
        <v>209</v>
      </c>
      <c r="C385" s="115" t="str">
        <f>C49</f>
        <v>Nabava, doprema i ugradnja u rov pijeska frakcije 0-8 mm kao podloga cijevi. Jedinična cijena stavke uključuje sav potreban rad, materijal i transporte za kompletnu izvedbu stavke.
Obračun po m³ ugrađenog pijeska u zbijenom stanju.</v>
      </c>
      <c r="D385" s="128" t="s">
        <v>24</v>
      </c>
      <c r="E385" s="107">
        <v>24.5</v>
      </c>
      <c r="F385" s="108"/>
      <c r="G385" s="108">
        <f t="shared" si="140"/>
        <v>0</v>
      </c>
    </row>
    <row r="386" spans="1:7" s="109" customFormat="1" ht="51" hidden="1" outlineLevel="1">
      <c r="A386" s="98" t="str">
        <f t="shared" si="139"/>
        <v>A.1.1.5.1.S.5</v>
      </c>
      <c r="B386" s="139" t="s">
        <v>213</v>
      </c>
      <c r="C386" s="115" t="str">
        <f>C50</f>
        <v>Nabava, doprema i ugradnja u rov pijeska 0-8 mm koji se ugrađuje kao obloga i zaštita cijevi bočno i iznad tjemena cijevi, prema detalju rova.
Obračun po m³ ugrađenog pijeska u zbijenom stanju.</v>
      </c>
      <c r="D386" s="128" t="s">
        <v>24</v>
      </c>
      <c r="E386" s="107">
        <v>57.8</v>
      </c>
      <c r="F386" s="108"/>
      <c r="G386" s="108">
        <f t="shared" si="140"/>
        <v>0</v>
      </c>
    </row>
    <row r="387" spans="1:7" s="109" customFormat="1" ht="89.25" hidden="1" outlineLevel="1">
      <c r="A387" s="98" t="str">
        <f t="shared" si="139"/>
        <v>A.1.1.5.1.S.6</v>
      </c>
      <c r="B387" s="139" t="s">
        <v>214</v>
      </c>
      <c r="C387" s="115" t="str">
        <f>C51</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87" s="128"/>
      <c r="E387" s="107"/>
      <c r="F387" s="108"/>
      <c r="G387" s="108"/>
    </row>
    <row r="388" spans="1:7" s="109" customFormat="1" ht="15" hidden="1" outlineLevel="1">
      <c r="A388" s="98" t="str">
        <f t="shared" si="139"/>
        <v>A.1.1.5.1.S.6.1</v>
      </c>
      <c r="B388" s="139" t="s">
        <v>319</v>
      </c>
      <c r="C388" s="115" t="str">
        <f>C52</f>
        <v>Zamjenski materijal zbijenosti sloja min. Me = 60 MN/m²</v>
      </c>
      <c r="D388" s="128" t="s">
        <v>24</v>
      </c>
      <c r="E388" s="107">
        <v>87.4</v>
      </c>
      <c r="F388" s="108"/>
      <c r="G388" s="108">
        <f aca="true" t="shared" si="141" ref="G388:G389">E388*F388</f>
        <v>0</v>
      </c>
    </row>
    <row r="389" spans="1:7" s="109" customFormat="1" ht="153" hidden="1" outlineLevel="1">
      <c r="A389" s="98" t="str">
        <f t="shared" si="139"/>
        <v>A.1.1.5.1.S.7</v>
      </c>
      <c r="B389" s="139" t="s">
        <v>215</v>
      </c>
      <c r="C389" s="115" t="str">
        <f>C60</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89" s="128" t="s">
        <v>24</v>
      </c>
      <c r="E389" s="107">
        <v>170.4</v>
      </c>
      <c r="F389" s="131"/>
      <c r="G389" s="108">
        <f t="shared" si="141"/>
        <v>0</v>
      </c>
    </row>
    <row r="390" spans="1:7" s="109" customFormat="1" ht="114.75" hidden="1" outlineLevel="1">
      <c r="A390" s="98" t="str">
        <f t="shared" si="139"/>
        <v>A.1.1.5.1.S.8</v>
      </c>
      <c r="B390" s="139" t="s">
        <v>216</v>
      </c>
      <c r="C390" s="105" t="s">
        <v>293</v>
      </c>
      <c r="D390" s="106"/>
      <c r="E390" s="107"/>
      <c r="F390" s="108"/>
      <c r="G390" s="108"/>
    </row>
    <row r="391" spans="1:7" s="109" customFormat="1" ht="15" hidden="1" outlineLevel="1">
      <c r="A391" s="98" t="str">
        <f t="shared" si="139"/>
        <v>A.1.1.5.1.S.8.1</v>
      </c>
      <c r="B391" s="139" t="s">
        <v>250</v>
      </c>
      <c r="C391" s="105" t="s">
        <v>1320</v>
      </c>
      <c r="D391" s="106" t="s">
        <v>22</v>
      </c>
      <c r="E391" s="107">
        <v>126</v>
      </c>
      <c r="F391" s="108"/>
      <c r="G391" s="108">
        <f aca="true" t="shared" si="142" ref="G391:G393">E391*F391</f>
        <v>0</v>
      </c>
    </row>
    <row r="392" spans="1:7" s="109" customFormat="1" ht="15" hidden="1" outlineLevel="1">
      <c r="A392" s="98" t="str">
        <f t="shared" si="139"/>
        <v>A.1.1.5.1.S.8.2</v>
      </c>
      <c r="B392" s="139" t="s">
        <v>251</v>
      </c>
      <c r="C392" s="105" t="s">
        <v>294</v>
      </c>
      <c r="D392" s="106" t="s">
        <v>22</v>
      </c>
      <c r="E392" s="107">
        <v>32</v>
      </c>
      <c r="F392" s="108"/>
      <c r="G392" s="108">
        <f t="shared" si="142"/>
        <v>0</v>
      </c>
    </row>
    <row r="393" spans="1:7" s="109" customFormat="1" ht="216.75" hidden="1" outlineLevel="1">
      <c r="A393" s="98" t="str">
        <f t="shared" si="139"/>
        <v>A.1.1.5.1.S.9</v>
      </c>
      <c r="B393" s="139" t="s">
        <v>217</v>
      </c>
      <c r="C393" s="105" t="s">
        <v>3476</v>
      </c>
      <c r="D393" s="106" t="s">
        <v>90</v>
      </c>
      <c r="E393" s="107">
        <v>5</v>
      </c>
      <c r="F393" s="108"/>
      <c r="G393" s="108">
        <f t="shared" si="142"/>
        <v>0</v>
      </c>
    </row>
    <row r="394" spans="1:7" s="97" customFormat="1" ht="15" collapsed="1">
      <c r="A394" s="90" t="str">
        <f aca="true" t="shared" si="143" ref="A394">B394</f>
        <v>A.1.1.5.2</v>
      </c>
      <c r="B394" s="91" t="s">
        <v>1487</v>
      </c>
      <c r="C394" s="92" t="s">
        <v>19</v>
      </c>
      <c r="D394" s="93"/>
      <c r="E394" s="94"/>
      <c r="F394" s="95"/>
      <c r="G394" s="96"/>
    </row>
    <row r="395" spans="1:7" s="109" customFormat="1" ht="242.25" hidden="1" outlineLevel="1">
      <c r="A395" s="98" t="str">
        <f aca="true" t="shared" si="144" ref="A395:A406">""&amp;$B$394&amp;"."&amp;B395&amp;""</f>
        <v>A.1.1.5.2.S.1</v>
      </c>
      <c r="B395" s="139" t="s">
        <v>206</v>
      </c>
      <c r="C395" s="112" t="s">
        <v>3126</v>
      </c>
      <c r="D395" s="134"/>
      <c r="E395" s="132"/>
      <c r="F395" s="132"/>
      <c r="G395" s="108"/>
    </row>
    <row r="396" spans="1:7" s="109" customFormat="1" ht="15" hidden="1" outlineLevel="1">
      <c r="A396" s="98" t="str">
        <f t="shared" si="144"/>
        <v>A.1.1.5.2.S.1.1</v>
      </c>
      <c r="B396" s="126" t="s">
        <v>226</v>
      </c>
      <c r="C396" s="120" t="s">
        <v>454</v>
      </c>
      <c r="D396" s="119"/>
      <c r="E396" s="132"/>
      <c r="F396" s="108"/>
      <c r="G396" s="108"/>
    </row>
    <row r="397" spans="1:7" s="109" customFormat="1" ht="38.25" hidden="1" outlineLevel="1">
      <c r="A397" s="98" t="str">
        <f t="shared" si="144"/>
        <v>A.1.1.5.2.S.1.1.3</v>
      </c>
      <c r="B397" s="126" t="s">
        <v>239</v>
      </c>
      <c r="C397" s="112" t="s">
        <v>1488</v>
      </c>
      <c r="D397" s="119" t="s">
        <v>90</v>
      </c>
      <c r="E397" s="107">
        <v>2</v>
      </c>
      <c r="F397" s="108"/>
      <c r="G397" s="108">
        <f aca="true" t="shared" si="145" ref="G397">E397*F397</f>
        <v>0</v>
      </c>
    </row>
    <row r="398" spans="1:7" s="109" customFormat="1" ht="76.5" hidden="1" outlineLevel="1">
      <c r="A398" s="98" t="str">
        <f t="shared" si="144"/>
        <v>A.1.1.5.2.S.2</v>
      </c>
      <c r="B398" s="126" t="s">
        <v>207</v>
      </c>
      <c r="C398" s="112" t="str">
        <f>C72</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398" s="113"/>
      <c r="E398" s="107"/>
      <c r="F398" s="108"/>
      <c r="G398" s="108"/>
    </row>
    <row r="399" spans="1:7" s="109" customFormat="1" ht="15" hidden="1" outlineLevel="1">
      <c r="A399" s="98" t="str">
        <f t="shared" si="144"/>
        <v>A.1.1.5.2.S.2.1</v>
      </c>
      <c r="B399" s="126" t="s">
        <v>228</v>
      </c>
      <c r="C399" s="112" t="s">
        <v>290</v>
      </c>
      <c r="D399" s="119" t="s">
        <v>90</v>
      </c>
      <c r="E399" s="107">
        <v>2</v>
      </c>
      <c r="F399" s="108"/>
      <c r="G399" s="108">
        <f aca="true" t="shared" si="146" ref="G399">E399*F399</f>
        <v>0</v>
      </c>
    </row>
    <row r="400" spans="1:7" s="109" customFormat="1" ht="38.25" hidden="1" outlineLevel="1">
      <c r="A400" s="98" t="str">
        <f t="shared" si="144"/>
        <v>A.1.1.5.2.S.3</v>
      </c>
      <c r="B400" s="126" t="s">
        <v>208</v>
      </c>
      <c r="C400" s="120" t="str">
        <f>C75</f>
        <v xml:space="preserve">Nabava i doprema materijala te izrada podložnog betona C16/20, X0, debljine 15 cm ispod betonskih okana.
Obračun po m³. </v>
      </c>
      <c r="D400" s="134" t="s">
        <v>24</v>
      </c>
      <c r="E400" s="107">
        <v>1.4</v>
      </c>
      <c r="F400" s="108"/>
      <c r="G400" s="108">
        <f>E400*F400</f>
        <v>0</v>
      </c>
    </row>
    <row r="401" spans="1:7" s="109" customFormat="1" ht="89.25" hidden="1" outlineLevel="1">
      <c r="A401" s="98" t="str">
        <f t="shared" si="144"/>
        <v>A.1.1.5.2.S.4</v>
      </c>
      <c r="B401" s="126" t="s">
        <v>209</v>
      </c>
      <c r="C401" s="127" t="str">
        <f>C76</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401" s="134" t="s">
        <v>24</v>
      </c>
      <c r="E401" s="107">
        <v>8.2</v>
      </c>
      <c r="F401" s="108"/>
      <c r="G401" s="108">
        <f aca="true" t="shared" si="147" ref="G401:G406">E401*F401</f>
        <v>0</v>
      </c>
    </row>
    <row r="402" spans="1:7" s="109" customFormat="1" ht="76.5" hidden="1" outlineLevel="1">
      <c r="A402" s="98" t="str">
        <f t="shared" si="144"/>
        <v>A.1.1.5.2.S.5</v>
      </c>
      <c r="B402" s="126" t="s">
        <v>213</v>
      </c>
      <c r="C402" s="127" t="str">
        <f>C77</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402" s="135" t="s">
        <v>90</v>
      </c>
      <c r="E402" s="107">
        <v>9</v>
      </c>
      <c r="F402" s="108"/>
      <c r="G402" s="108">
        <f t="shared" si="147"/>
        <v>0</v>
      </c>
    </row>
    <row r="403" spans="1:7" s="109" customFormat="1" ht="76.5" hidden="1" outlineLevel="1">
      <c r="A403" s="98" t="str">
        <f t="shared" si="144"/>
        <v>A.1.1.5.2.S.6</v>
      </c>
      <c r="B403" s="126" t="s">
        <v>214</v>
      </c>
      <c r="C403" s="127" t="s">
        <v>3561</v>
      </c>
      <c r="D403" s="135" t="s">
        <v>90</v>
      </c>
      <c r="E403" s="107">
        <v>3</v>
      </c>
      <c r="F403" s="108"/>
      <c r="G403" s="108">
        <f t="shared" si="147"/>
        <v>0</v>
      </c>
    </row>
    <row r="404" spans="1:7" s="109" customFormat="1" ht="89.25" hidden="1" outlineLevel="1">
      <c r="A404" s="98" t="str">
        <f t="shared" si="144"/>
        <v>A.1.1.5.2.S.7</v>
      </c>
      <c r="B404" s="126" t="s">
        <v>215</v>
      </c>
      <c r="C404" s="127" t="s">
        <v>2892</v>
      </c>
      <c r="D404" s="135" t="s">
        <v>90</v>
      </c>
      <c r="E404" s="107">
        <v>1</v>
      </c>
      <c r="F404" s="108"/>
      <c r="G404" s="108">
        <f t="shared" si="147"/>
        <v>0</v>
      </c>
    </row>
    <row r="405" spans="1:7" s="109" customFormat="1" ht="76.5" hidden="1" outlineLevel="1">
      <c r="A405" s="98" t="str">
        <f t="shared" si="144"/>
        <v>A.1.1.5.2.S.8</v>
      </c>
      <c r="B405" s="126" t="s">
        <v>216</v>
      </c>
      <c r="C405" s="127" t="s">
        <v>2893</v>
      </c>
      <c r="D405" s="135" t="s">
        <v>90</v>
      </c>
      <c r="E405" s="107">
        <v>2</v>
      </c>
      <c r="F405" s="108"/>
      <c r="G405" s="108">
        <f t="shared" si="147"/>
        <v>0</v>
      </c>
    </row>
    <row r="406" spans="1:7" s="109" customFormat="1" ht="63.75" hidden="1" outlineLevel="1">
      <c r="A406" s="98" t="str">
        <f t="shared" si="144"/>
        <v>A.1.1.5.2.S.9</v>
      </c>
      <c r="B406" s="126" t="s">
        <v>217</v>
      </c>
      <c r="C406" s="127" t="s">
        <v>132</v>
      </c>
      <c r="D406" s="135" t="s">
        <v>90</v>
      </c>
      <c r="E406" s="107">
        <v>1</v>
      </c>
      <c r="F406" s="108"/>
      <c r="G406" s="108">
        <f t="shared" si="147"/>
        <v>0</v>
      </c>
    </row>
    <row r="407" spans="1:7" s="97" customFormat="1" ht="15" collapsed="1">
      <c r="A407" s="90" t="str">
        <f aca="true" t="shared" si="148" ref="A407">B407</f>
        <v>A.1.1.5.3</v>
      </c>
      <c r="B407" s="91" t="s">
        <v>1489</v>
      </c>
      <c r="C407" s="92" t="s">
        <v>20</v>
      </c>
      <c r="D407" s="93"/>
      <c r="E407" s="124"/>
      <c r="F407" s="125"/>
      <c r="G407" s="96"/>
    </row>
    <row r="408" spans="1:7" s="109" customFormat="1" ht="127.5" hidden="1" outlineLevel="1">
      <c r="A408" s="98" t="str">
        <f>""&amp;$B$407&amp;"."&amp;B408&amp;""</f>
        <v>A.1.1.5.3.S.1</v>
      </c>
      <c r="B408" s="139" t="s">
        <v>206</v>
      </c>
      <c r="C408" s="112" t="str">
        <f>C102</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408" s="128"/>
      <c r="E408" s="107"/>
      <c r="F408" s="108"/>
      <c r="G408" s="108"/>
    </row>
    <row r="409" spans="1:7" s="109" customFormat="1" ht="25.5" hidden="1" outlineLevel="1">
      <c r="A409" s="98" t="str">
        <f>""&amp;$B$407&amp;"."&amp;B409&amp;""</f>
        <v>A.1.1.5.3.S.1.1</v>
      </c>
      <c r="B409" s="139" t="s">
        <v>226</v>
      </c>
      <c r="C409" s="112" t="str">
        <f>C103</f>
        <v>Bitumenizirani nosivo-habajući sloj
AC 16 surf 50/70, debljine 5,0 cm</v>
      </c>
      <c r="D409" s="128" t="s">
        <v>25</v>
      </c>
      <c r="E409" s="107">
        <v>93</v>
      </c>
      <c r="F409" s="108"/>
      <c r="G409" s="108">
        <f aca="true" t="shared" si="149" ref="G409">E409*F409</f>
        <v>0</v>
      </c>
    </row>
    <row r="410" spans="1:7" s="97" customFormat="1" ht="15" collapsed="1">
      <c r="A410" s="90" t="str">
        <f aca="true" t="shared" si="150" ref="A410">B410</f>
        <v>A.1.1.5.4</v>
      </c>
      <c r="B410" s="91" t="s">
        <v>1490</v>
      </c>
      <c r="C410" s="92" t="s">
        <v>2844</v>
      </c>
      <c r="D410" s="93"/>
      <c r="E410" s="94"/>
      <c r="F410" s="95"/>
      <c r="G410" s="96"/>
    </row>
    <row r="411" spans="1:7" s="109" customFormat="1" ht="114.75" hidden="1" outlineLevel="1">
      <c r="A411" s="98" t="str">
        <f aca="true" t="shared" si="151" ref="A411:A437">""&amp;$B$410&amp;"."&amp;B411&amp;""</f>
        <v>A.1.1.5.4.S.1</v>
      </c>
      <c r="B411" s="139" t="s">
        <v>206</v>
      </c>
      <c r="C411" s="112" t="s">
        <v>2928</v>
      </c>
      <c r="D411" s="113"/>
      <c r="E411" s="107"/>
      <c r="F411" s="108"/>
      <c r="G411" s="108"/>
    </row>
    <row r="412" spans="1:7" s="109" customFormat="1" ht="15" hidden="1" outlineLevel="1">
      <c r="A412" s="98" t="str">
        <f t="shared" si="151"/>
        <v>A.1.1.5.4.S.1.1</v>
      </c>
      <c r="B412" s="139" t="s">
        <v>226</v>
      </c>
      <c r="C412" s="146" t="s">
        <v>106</v>
      </c>
      <c r="D412" s="143"/>
      <c r="E412" s="107"/>
      <c r="F412" s="108"/>
      <c r="G412" s="108"/>
    </row>
    <row r="413" spans="1:7" s="109" customFormat="1" ht="15" hidden="1" outlineLevel="1">
      <c r="A413" s="98" t="str">
        <f t="shared" si="151"/>
        <v>A.1.1.5.4.S.1.1.1</v>
      </c>
      <c r="B413" s="139" t="s">
        <v>237</v>
      </c>
      <c r="C413" s="142" t="s">
        <v>1491</v>
      </c>
      <c r="D413" s="143" t="s">
        <v>22</v>
      </c>
      <c r="E413" s="107">
        <v>126</v>
      </c>
      <c r="F413" s="108"/>
      <c r="G413" s="108">
        <f aca="true" t="shared" si="152" ref="G413">E413*F413</f>
        <v>0</v>
      </c>
    </row>
    <row r="414" spans="1:7" s="109" customFormat="1" ht="102" hidden="1" outlineLevel="1">
      <c r="A414" s="98" t="str">
        <f t="shared" si="151"/>
        <v>A.1.1.5.4.S.2</v>
      </c>
      <c r="B414" s="139" t="s">
        <v>207</v>
      </c>
      <c r="C414" s="112" t="s">
        <v>2929</v>
      </c>
      <c r="D414" s="113"/>
      <c r="E414" s="107"/>
      <c r="F414" s="108"/>
      <c r="G414" s="108"/>
    </row>
    <row r="415" spans="1:7" s="109" customFormat="1" ht="15" hidden="1" outlineLevel="1">
      <c r="A415" s="98" t="str">
        <f t="shared" si="151"/>
        <v>A.1.1.5.4.S.2.1</v>
      </c>
      <c r="B415" s="139" t="s">
        <v>228</v>
      </c>
      <c r="C415" s="146" t="s">
        <v>105</v>
      </c>
      <c r="D415" s="143"/>
      <c r="E415" s="107"/>
      <c r="F415" s="108"/>
      <c r="G415" s="108"/>
    </row>
    <row r="416" spans="1:7" s="109" customFormat="1" ht="15" hidden="1" outlineLevel="1">
      <c r="A416" s="98" t="str">
        <f t="shared" si="151"/>
        <v>A.1.1.5.4.S.2.1.1</v>
      </c>
      <c r="B416" s="139" t="s">
        <v>229</v>
      </c>
      <c r="C416" s="145" t="s">
        <v>143</v>
      </c>
      <c r="D416" s="142"/>
      <c r="E416" s="107"/>
      <c r="F416" s="108"/>
      <c r="G416" s="108"/>
    </row>
    <row r="417" spans="1:7" s="109" customFormat="1" ht="15" hidden="1" outlineLevel="1">
      <c r="A417" s="98" t="str">
        <f t="shared" si="151"/>
        <v>A.1.1.5.4.S.2.1.1.1</v>
      </c>
      <c r="B417" s="139" t="s">
        <v>340</v>
      </c>
      <c r="C417" s="142" t="s">
        <v>109</v>
      </c>
      <c r="D417" s="143" t="s">
        <v>90</v>
      </c>
      <c r="E417" s="107">
        <v>5</v>
      </c>
      <c r="F417" s="108"/>
      <c r="G417" s="108">
        <f aca="true" t="shared" si="153" ref="G417:G419">E417*F417</f>
        <v>0</v>
      </c>
    </row>
    <row r="418" spans="1:7" s="109" customFormat="1" ht="15" hidden="1" outlineLevel="1">
      <c r="A418" s="98" t="str">
        <f t="shared" si="151"/>
        <v>A.1.1.5.4.S.2.1.2</v>
      </c>
      <c r="B418" s="139" t="s">
        <v>230</v>
      </c>
      <c r="C418" s="145" t="s">
        <v>144</v>
      </c>
      <c r="D418" s="143"/>
      <c r="E418" s="107"/>
      <c r="F418" s="108"/>
      <c r="G418" s="108"/>
    </row>
    <row r="419" spans="1:7" s="109" customFormat="1" ht="15" hidden="1" outlineLevel="1">
      <c r="A419" s="98" t="str">
        <f t="shared" si="151"/>
        <v>A.1.1.5.4.S.2.1.2.1</v>
      </c>
      <c r="B419" s="139" t="s">
        <v>343</v>
      </c>
      <c r="C419" s="142" t="s">
        <v>109</v>
      </c>
      <c r="D419" s="143" t="s">
        <v>90</v>
      </c>
      <c r="E419" s="107">
        <v>1</v>
      </c>
      <c r="F419" s="108"/>
      <c r="G419" s="108">
        <f t="shared" si="153"/>
        <v>0</v>
      </c>
    </row>
    <row r="420" spans="1:7" s="109" customFormat="1" ht="15" hidden="1" outlineLevel="1">
      <c r="A420" s="98" t="str">
        <f t="shared" si="151"/>
        <v>A.1.1.5.4.S.2.1.3</v>
      </c>
      <c r="B420" s="139" t="s">
        <v>691</v>
      </c>
      <c r="C420" s="145" t="s">
        <v>692</v>
      </c>
      <c r="D420" s="143"/>
      <c r="E420" s="107"/>
      <c r="F420" s="108"/>
      <c r="G420" s="108"/>
    </row>
    <row r="421" spans="1:7" s="109" customFormat="1" ht="15" hidden="1" outlineLevel="1">
      <c r="A421" s="98" t="str">
        <f t="shared" si="151"/>
        <v>A.1.1.5.4.S.2.1.3.1</v>
      </c>
      <c r="B421" s="139" t="s">
        <v>693</v>
      </c>
      <c r="C421" s="142" t="s">
        <v>109</v>
      </c>
      <c r="D421" s="143" t="s">
        <v>90</v>
      </c>
      <c r="E421" s="107">
        <v>1</v>
      </c>
      <c r="F421" s="108"/>
      <c r="G421" s="108">
        <f aca="true" t="shared" si="154" ref="G421">E421*F421</f>
        <v>0</v>
      </c>
    </row>
    <row r="422" spans="1:7" s="109" customFormat="1" ht="15" hidden="1" outlineLevel="1">
      <c r="A422" s="98" t="str">
        <f t="shared" si="151"/>
        <v>A.1.1.5.4.S.2.1.4</v>
      </c>
      <c r="B422" s="139" t="s">
        <v>694</v>
      </c>
      <c r="C422" s="145" t="s">
        <v>695</v>
      </c>
      <c r="D422" s="143"/>
      <c r="E422" s="107"/>
      <c r="F422" s="108"/>
      <c r="G422" s="108"/>
    </row>
    <row r="423" spans="1:7" s="109" customFormat="1" ht="15" hidden="1" outlineLevel="1">
      <c r="A423" s="98" t="str">
        <f t="shared" si="151"/>
        <v>A.1.1.5.4.S.2.1.4.1</v>
      </c>
      <c r="B423" s="139" t="s">
        <v>696</v>
      </c>
      <c r="C423" s="142" t="s">
        <v>109</v>
      </c>
      <c r="D423" s="143" t="s">
        <v>90</v>
      </c>
      <c r="E423" s="107">
        <v>2</v>
      </c>
      <c r="F423" s="108"/>
      <c r="G423" s="108">
        <f aca="true" t="shared" si="155" ref="G423">E423*F423</f>
        <v>0</v>
      </c>
    </row>
    <row r="424" spans="1:7" s="109" customFormat="1" ht="165.75" hidden="1" outlineLevel="1">
      <c r="A424" s="98" t="str">
        <f t="shared" si="151"/>
        <v>A.1.1.5.4.S.3</v>
      </c>
      <c r="B424" s="139" t="s">
        <v>208</v>
      </c>
      <c r="C424" s="112" t="s">
        <v>2930</v>
      </c>
      <c r="D424" s="113"/>
      <c r="E424" s="107"/>
      <c r="F424" s="108"/>
      <c r="G424" s="108"/>
    </row>
    <row r="425" spans="1:7" s="109" customFormat="1" ht="15" hidden="1" outlineLevel="1">
      <c r="A425" s="98" t="str">
        <f t="shared" si="151"/>
        <v>A.1.1.5.4.S.3.1</v>
      </c>
      <c r="B425" s="139" t="s">
        <v>244</v>
      </c>
      <c r="C425" s="146" t="s">
        <v>105</v>
      </c>
      <c r="D425" s="143"/>
      <c r="E425" s="107"/>
      <c r="F425" s="108"/>
      <c r="G425" s="108"/>
    </row>
    <row r="426" spans="1:7" s="109" customFormat="1" ht="15" hidden="1" outlineLevel="1">
      <c r="A426" s="98" t="str">
        <f t="shared" si="151"/>
        <v>A.1.1.5.4.S.3.1.1</v>
      </c>
      <c r="B426" s="139" t="s">
        <v>322</v>
      </c>
      <c r="C426" s="145" t="s">
        <v>137</v>
      </c>
      <c r="D426" s="143"/>
      <c r="E426" s="107"/>
      <c r="F426" s="108"/>
      <c r="G426" s="108"/>
    </row>
    <row r="427" spans="1:7" s="109" customFormat="1" ht="15" hidden="1" outlineLevel="1">
      <c r="A427" s="98" t="str">
        <f t="shared" si="151"/>
        <v>A.1.1.5.4.S.3.1.1.1</v>
      </c>
      <c r="B427" s="139" t="s">
        <v>323</v>
      </c>
      <c r="C427" s="142" t="s">
        <v>641</v>
      </c>
      <c r="D427" s="143" t="s">
        <v>90</v>
      </c>
      <c r="E427" s="107">
        <v>1</v>
      </c>
      <c r="F427" s="108"/>
      <c r="G427" s="108">
        <f aca="true" t="shared" si="156" ref="G427">E427*F427</f>
        <v>0</v>
      </c>
    </row>
    <row r="428" spans="1:7" s="109" customFormat="1" ht="15" hidden="1" outlineLevel="1">
      <c r="A428" s="98" t="str">
        <f t="shared" si="151"/>
        <v>A.1.1.5.4.S.3.1.2</v>
      </c>
      <c r="B428" s="139" t="s">
        <v>381</v>
      </c>
      <c r="C428" s="145" t="s">
        <v>137</v>
      </c>
      <c r="D428" s="143"/>
      <c r="E428" s="107"/>
      <c r="F428" s="108"/>
      <c r="G428" s="108"/>
    </row>
    <row r="429" spans="1:7" s="109" customFormat="1" ht="15" hidden="1" outlineLevel="1">
      <c r="A429" s="98" t="str">
        <f t="shared" si="151"/>
        <v>A.1.1.5.4.S.3.1.2.1</v>
      </c>
      <c r="B429" s="139" t="s">
        <v>646</v>
      </c>
      <c r="C429" s="142" t="s">
        <v>1492</v>
      </c>
      <c r="D429" s="143" t="s">
        <v>90</v>
      </c>
      <c r="E429" s="107">
        <v>1</v>
      </c>
      <c r="F429" s="108"/>
      <c r="G429" s="108">
        <f aca="true" t="shared" si="157" ref="G429:G432">E429*F429</f>
        <v>0</v>
      </c>
    </row>
    <row r="430" spans="1:7" s="109" customFormat="1" ht="15" hidden="1" outlineLevel="1">
      <c r="A430" s="98" t="str">
        <f t="shared" si="151"/>
        <v>A.1.1.5.4.S.3.1.2.2</v>
      </c>
      <c r="B430" s="139" t="s">
        <v>876</v>
      </c>
      <c r="C430" s="142" t="s">
        <v>642</v>
      </c>
      <c r="D430" s="143" t="s">
        <v>90</v>
      </c>
      <c r="E430" s="107">
        <v>1</v>
      </c>
      <c r="F430" s="108"/>
      <c r="G430" s="108">
        <f t="shared" si="157"/>
        <v>0</v>
      </c>
    </row>
    <row r="431" spans="1:7" s="109" customFormat="1" ht="15" hidden="1" outlineLevel="1">
      <c r="A431" s="98" t="str">
        <f t="shared" si="151"/>
        <v>A.1.1.5.4.S.3.1.3</v>
      </c>
      <c r="B431" s="139" t="s">
        <v>647</v>
      </c>
      <c r="C431" s="145" t="s">
        <v>140</v>
      </c>
      <c r="D431" s="143"/>
      <c r="E431" s="107"/>
      <c r="F431" s="108"/>
      <c r="G431" s="108"/>
    </row>
    <row r="432" spans="1:7" s="109" customFormat="1" ht="15" hidden="1" outlineLevel="1">
      <c r="A432" s="98" t="str">
        <f t="shared" si="151"/>
        <v>A.1.1.5.4.S.3.1.3.1</v>
      </c>
      <c r="B432" s="139" t="s">
        <v>649</v>
      </c>
      <c r="C432" s="142" t="s">
        <v>702</v>
      </c>
      <c r="D432" s="143" t="s">
        <v>90</v>
      </c>
      <c r="E432" s="107">
        <v>1</v>
      </c>
      <c r="F432" s="108"/>
      <c r="G432" s="108">
        <f t="shared" si="157"/>
        <v>0</v>
      </c>
    </row>
    <row r="433" spans="1:7" s="109" customFormat="1" ht="15" hidden="1" outlineLevel="1">
      <c r="A433" s="98" t="str">
        <f t="shared" si="151"/>
        <v>A.1.1.5.4.S.3.1.4</v>
      </c>
      <c r="B433" s="139" t="s">
        <v>651</v>
      </c>
      <c r="C433" s="145" t="s">
        <v>742</v>
      </c>
      <c r="D433" s="143"/>
      <c r="E433" s="107"/>
      <c r="F433" s="108"/>
      <c r="G433" s="108"/>
    </row>
    <row r="434" spans="1:7" s="109" customFormat="1" ht="15" hidden="1" outlineLevel="1">
      <c r="A434" s="98" t="str">
        <f t="shared" si="151"/>
        <v>A.1.1.5.4.S.3.1.4.1</v>
      </c>
      <c r="B434" s="139" t="s">
        <v>653</v>
      </c>
      <c r="C434" s="142" t="s">
        <v>109</v>
      </c>
      <c r="D434" s="143" t="s">
        <v>90</v>
      </c>
      <c r="E434" s="107">
        <v>1</v>
      </c>
      <c r="F434" s="108"/>
      <c r="G434" s="108">
        <f aca="true" t="shared" si="158" ref="G434">E434*F434</f>
        <v>0</v>
      </c>
    </row>
    <row r="435" spans="1:7" s="109" customFormat="1" ht="15" hidden="1" outlineLevel="1">
      <c r="A435" s="98" t="str">
        <f t="shared" si="151"/>
        <v>A.1.1.5.4.S.3.1.5</v>
      </c>
      <c r="B435" s="139" t="s">
        <v>654</v>
      </c>
      <c r="C435" s="145" t="s">
        <v>1493</v>
      </c>
      <c r="D435" s="143"/>
      <c r="E435" s="107"/>
      <c r="F435" s="108"/>
      <c r="G435" s="108"/>
    </row>
    <row r="436" spans="1:7" s="109" customFormat="1" ht="15" hidden="1" outlineLevel="1">
      <c r="A436" s="98" t="str">
        <f t="shared" si="151"/>
        <v>A.1.1.5.4.S.3.1.5.1</v>
      </c>
      <c r="B436" s="139" t="s">
        <v>656</v>
      </c>
      <c r="C436" s="142" t="s">
        <v>750</v>
      </c>
      <c r="D436" s="143" t="s">
        <v>90</v>
      </c>
      <c r="E436" s="107">
        <v>1</v>
      </c>
      <c r="F436" s="108"/>
      <c r="G436" s="108">
        <f aca="true" t="shared" si="159" ref="G436:G437">E436*F436</f>
        <v>0</v>
      </c>
    </row>
    <row r="437" spans="1:7" s="109" customFormat="1" ht="15" hidden="1" outlineLevel="1">
      <c r="A437" s="98" t="str">
        <f t="shared" si="151"/>
        <v>A.1.1.5.4.S.3.1.5.2</v>
      </c>
      <c r="B437" s="139" t="s">
        <v>657</v>
      </c>
      <c r="C437" s="142" t="s">
        <v>748</v>
      </c>
      <c r="D437" s="143" t="s">
        <v>90</v>
      </c>
      <c r="E437" s="107">
        <v>1</v>
      </c>
      <c r="F437" s="108"/>
      <c r="G437" s="108">
        <f t="shared" si="159"/>
        <v>0</v>
      </c>
    </row>
    <row r="438" spans="1:7" s="109" customFormat="1" ht="15" hidden="1" outlineLevel="1">
      <c r="A438" s="98" t="str">
        <f aca="true" t="shared" si="160" ref="A438:A443">""&amp;$B$245&amp;"."&amp;B438&amp;""</f>
        <v>S.4.1.S.3.1.6</v>
      </c>
      <c r="B438" s="139" t="s">
        <v>659</v>
      </c>
      <c r="C438" s="145" t="s">
        <v>138</v>
      </c>
      <c r="D438" s="143"/>
      <c r="E438" s="107"/>
      <c r="F438" s="108"/>
      <c r="G438" s="108"/>
    </row>
    <row r="439" spans="1:7" s="109" customFormat="1" ht="15" hidden="1" outlineLevel="1">
      <c r="A439" s="98" t="str">
        <f t="shared" si="160"/>
        <v>S.4.1.S.3.1.6.1</v>
      </c>
      <c r="B439" s="139" t="s">
        <v>661</v>
      </c>
      <c r="C439" s="142" t="s">
        <v>109</v>
      </c>
      <c r="D439" s="143" t="s">
        <v>90</v>
      </c>
      <c r="E439" s="107">
        <v>1</v>
      </c>
      <c r="F439" s="108"/>
      <c r="G439" s="108">
        <f aca="true" t="shared" si="161" ref="G439">E439*F439</f>
        <v>0</v>
      </c>
    </row>
    <row r="440" spans="1:7" s="109" customFormat="1" ht="15" hidden="1" outlineLevel="1">
      <c r="A440" s="98" t="str">
        <f t="shared" si="160"/>
        <v>S.4.1.S.3.1.6</v>
      </c>
      <c r="B440" s="139" t="s">
        <v>659</v>
      </c>
      <c r="C440" s="145" t="s">
        <v>139</v>
      </c>
      <c r="D440" s="143"/>
      <c r="E440" s="107"/>
      <c r="F440" s="108"/>
      <c r="G440" s="108"/>
    </row>
    <row r="441" spans="1:7" s="109" customFormat="1" ht="15" hidden="1" outlineLevel="1">
      <c r="A441" s="98" t="str">
        <f t="shared" si="160"/>
        <v>S.4.1.S.3.1.6.1</v>
      </c>
      <c r="B441" s="139" t="s">
        <v>661</v>
      </c>
      <c r="C441" s="142" t="s">
        <v>744</v>
      </c>
      <c r="D441" s="143" t="s">
        <v>90</v>
      </c>
      <c r="E441" s="107">
        <v>1</v>
      </c>
      <c r="F441" s="108"/>
      <c r="G441" s="108">
        <f aca="true" t="shared" si="162" ref="G441:G443">E441*F441</f>
        <v>0</v>
      </c>
    </row>
    <row r="442" spans="1:7" s="109" customFormat="1" ht="15" hidden="1" outlineLevel="1">
      <c r="A442" s="98" t="str">
        <f t="shared" si="160"/>
        <v>S.4.1.S.3.1.13</v>
      </c>
      <c r="B442" s="139" t="s">
        <v>737</v>
      </c>
      <c r="C442" s="145" t="s">
        <v>1426</v>
      </c>
      <c r="D442" s="143"/>
      <c r="E442" s="107"/>
      <c r="F442" s="108"/>
      <c r="G442" s="108"/>
    </row>
    <row r="443" spans="1:7" s="109" customFormat="1" ht="15" hidden="1" outlineLevel="1">
      <c r="A443" s="98" t="str">
        <f t="shared" si="160"/>
        <v>S.4.1.S.3.1.13.1</v>
      </c>
      <c r="B443" s="139" t="s">
        <v>739</v>
      </c>
      <c r="C443" s="142" t="s">
        <v>744</v>
      </c>
      <c r="D443" s="143" t="s">
        <v>90</v>
      </c>
      <c r="E443" s="107">
        <v>1</v>
      </c>
      <c r="F443" s="108"/>
      <c r="G443" s="108">
        <f t="shared" si="162"/>
        <v>0</v>
      </c>
    </row>
    <row r="444" spans="1:7" s="109" customFormat="1" ht="76.5" hidden="1" outlineLevel="1">
      <c r="A444" s="98" t="str">
        <f>""&amp;$B$410&amp;"."&amp;B444&amp;""</f>
        <v>A.1.1.5.4.S.4</v>
      </c>
      <c r="B444" s="139" t="s">
        <v>209</v>
      </c>
      <c r="C444" s="112" t="s">
        <v>2931</v>
      </c>
      <c r="D444" s="113"/>
      <c r="E444" s="107"/>
      <c r="F444" s="108"/>
      <c r="G444" s="108"/>
    </row>
    <row r="445" spans="1:7" s="109" customFormat="1" ht="15" hidden="1" outlineLevel="1">
      <c r="A445" s="98" t="str">
        <f>""&amp;$B$410&amp;"."&amp;B445&amp;""</f>
        <v>A.1.1.5.4.S.4.1</v>
      </c>
      <c r="B445" s="139" t="s">
        <v>240</v>
      </c>
      <c r="C445" s="146" t="s">
        <v>105</v>
      </c>
      <c r="D445" s="143"/>
      <c r="E445" s="107"/>
      <c r="F445" s="108"/>
      <c r="G445" s="108"/>
    </row>
    <row r="446" spans="1:7" s="109" customFormat="1" ht="15" hidden="1" outlineLevel="1">
      <c r="A446" s="98" t="str">
        <f>""&amp;$B$410&amp;"."&amp;B446&amp;""</f>
        <v>A.1.1.5.4.S.4.1.1</v>
      </c>
      <c r="B446" s="139" t="s">
        <v>241</v>
      </c>
      <c r="C446" s="140" t="s">
        <v>148</v>
      </c>
      <c r="D446" s="113"/>
      <c r="E446" s="107"/>
      <c r="F446" s="108"/>
      <c r="G446" s="108"/>
    </row>
    <row r="447" spans="1:7" s="109" customFormat="1" ht="15" hidden="1" outlineLevel="1">
      <c r="A447" s="98" t="str">
        <f>""&amp;$B$410&amp;"."&amp;B447&amp;""</f>
        <v>A.1.1.5.4.S.4.1.1.1</v>
      </c>
      <c r="B447" s="139" t="s">
        <v>324</v>
      </c>
      <c r="C447" s="112" t="s">
        <v>744</v>
      </c>
      <c r="D447" s="143" t="s">
        <v>90</v>
      </c>
      <c r="E447" s="107">
        <v>2</v>
      </c>
      <c r="F447" s="108"/>
      <c r="G447" s="108">
        <f aca="true" t="shared" si="163" ref="G447">E447*F447</f>
        <v>0</v>
      </c>
    </row>
    <row r="448" spans="1:7" s="109" customFormat="1" ht="15" hidden="1" outlineLevel="1">
      <c r="A448" s="98" t="str">
        <f aca="true" t="shared" si="164" ref="A448:A454">""&amp;$B$410&amp;"."&amp;B448&amp;""</f>
        <v>A.1.1.5.4.S.4.1.2</v>
      </c>
      <c r="B448" s="139" t="s">
        <v>242</v>
      </c>
      <c r="C448" s="140" t="s">
        <v>1360</v>
      </c>
      <c r="D448" s="113"/>
      <c r="E448" s="107"/>
      <c r="F448" s="108"/>
      <c r="G448" s="108"/>
    </row>
    <row r="449" spans="1:7" s="109" customFormat="1" ht="15" hidden="1" outlineLevel="1">
      <c r="A449" s="98" t="str">
        <f t="shared" si="164"/>
        <v>A.1.1.5.4.S.4.1.2.1</v>
      </c>
      <c r="B449" s="139" t="s">
        <v>360</v>
      </c>
      <c r="C449" s="112" t="s">
        <v>744</v>
      </c>
      <c r="D449" s="143" t="s">
        <v>90</v>
      </c>
      <c r="E449" s="107">
        <v>1</v>
      </c>
      <c r="F449" s="108"/>
      <c r="G449" s="108">
        <f>E449*F449</f>
        <v>0</v>
      </c>
    </row>
    <row r="450" spans="1:7" s="109" customFormat="1" ht="25.5" hidden="1" outlineLevel="1">
      <c r="A450" s="98" t="str">
        <f t="shared" si="164"/>
        <v>A.1.1.5.4.S.4.1.3</v>
      </c>
      <c r="B450" s="139" t="s">
        <v>356</v>
      </c>
      <c r="C450" s="140" t="s">
        <v>1505</v>
      </c>
      <c r="D450" s="319"/>
      <c r="E450" s="107"/>
      <c r="F450" s="108"/>
      <c r="G450" s="108"/>
    </row>
    <row r="451" spans="1:7" s="109" customFormat="1" ht="15" hidden="1" outlineLevel="1">
      <c r="A451" s="98" t="str">
        <f t="shared" si="164"/>
        <v>A.1.1.5.4.S.4.1.3.1</v>
      </c>
      <c r="B451" s="139" t="s">
        <v>361</v>
      </c>
      <c r="C451" s="112" t="s">
        <v>779</v>
      </c>
      <c r="D451" s="143" t="s">
        <v>90</v>
      </c>
      <c r="E451" s="107">
        <v>1</v>
      </c>
      <c r="F451" s="108"/>
      <c r="G451" s="108">
        <f aca="true" t="shared" si="165" ref="G451">E451*F451</f>
        <v>0</v>
      </c>
    </row>
    <row r="452" spans="1:7" s="109" customFormat="1" ht="15" hidden="1" outlineLevel="1">
      <c r="A452" s="98" t="str">
        <f t="shared" si="164"/>
        <v>A.1.1.5.4.S.4.1.4</v>
      </c>
      <c r="B452" s="139" t="s">
        <v>357</v>
      </c>
      <c r="C452" s="140" t="s">
        <v>1494</v>
      </c>
      <c r="D452" s="319"/>
      <c r="E452" s="107"/>
      <c r="F452" s="108"/>
      <c r="G452" s="108"/>
    </row>
    <row r="453" spans="1:7" s="109" customFormat="1" ht="15" hidden="1" outlineLevel="1">
      <c r="A453" s="98" t="str">
        <f t="shared" si="164"/>
        <v>A.1.1.5.4.S.4.1.4.1</v>
      </c>
      <c r="B453" s="139" t="s">
        <v>362</v>
      </c>
      <c r="C453" s="112" t="s">
        <v>779</v>
      </c>
      <c r="D453" s="143" t="s">
        <v>90</v>
      </c>
      <c r="E453" s="107">
        <v>1</v>
      </c>
      <c r="F453" s="108"/>
      <c r="G453" s="108">
        <f aca="true" t="shared" si="166" ref="G453:G454">E453*F453</f>
        <v>0</v>
      </c>
    </row>
    <row r="454" spans="1:7" s="109" customFormat="1" ht="15" hidden="1" outlineLevel="1">
      <c r="A454" s="98" t="str">
        <f t="shared" si="164"/>
        <v>A.1.1.5.4.S.4.1.4.2</v>
      </c>
      <c r="B454" s="139" t="s">
        <v>772</v>
      </c>
      <c r="C454" s="112" t="s">
        <v>777</v>
      </c>
      <c r="D454" s="143" t="s">
        <v>90</v>
      </c>
      <c r="E454" s="107">
        <v>1</v>
      </c>
      <c r="F454" s="108"/>
      <c r="G454" s="108">
        <f t="shared" si="166"/>
        <v>0</v>
      </c>
    </row>
    <row r="455" spans="1:7" s="109" customFormat="1" ht="140.25" hidden="1" outlineLevel="1">
      <c r="A455" s="98" t="str">
        <f>""&amp;$B$410&amp;"."&amp;B455&amp;""</f>
        <v>A.1.1.5.4.S.5</v>
      </c>
      <c r="B455" s="139" t="s">
        <v>213</v>
      </c>
      <c r="C455" s="115" t="s">
        <v>3462</v>
      </c>
      <c r="D455" s="128"/>
      <c r="E455" s="107"/>
      <c r="F455" s="108"/>
      <c r="G455" s="108"/>
    </row>
    <row r="456" spans="1:7" s="109" customFormat="1" ht="15" hidden="1" outlineLevel="1">
      <c r="A456" s="98" t="str">
        <f aca="true" t="shared" si="167" ref="A456:A460">""&amp;$B$410&amp;"."&amp;B456&amp;""</f>
        <v>A.1.1.5.4.S.5.1</v>
      </c>
      <c r="B456" s="139" t="s">
        <v>315</v>
      </c>
      <c r="C456" s="115" t="s">
        <v>159</v>
      </c>
      <c r="D456" s="128"/>
      <c r="E456" s="107"/>
      <c r="F456" s="108"/>
      <c r="G456" s="108"/>
    </row>
    <row r="457" spans="1:7" s="109" customFormat="1" ht="15" hidden="1" outlineLevel="1">
      <c r="A457" s="98" t="str">
        <f t="shared" si="167"/>
        <v>A.1.1.5.4.S.5.1.1</v>
      </c>
      <c r="B457" s="139" t="s">
        <v>330</v>
      </c>
      <c r="C457" s="133" t="s">
        <v>164</v>
      </c>
      <c r="D457" s="143" t="s">
        <v>90</v>
      </c>
      <c r="E457" s="107">
        <v>2</v>
      </c>
      <c r="F457" s="108"/>
      <c r="G457" s="108">
        <f aca="true" t="shared" si="168" ref="G457">E457*F457</f>
        <v>0</v>
      </c>
    </row>
    <row r="458" spans="1:7" s="198" customFormat="1" ht="51" hidden="1" outlineLevel="1">
      <c r="A458" s="98" t="str">
        <f t="shared" si="167"/>
        <v>A.1.1.5.4.S.6</v>
      </c>
      <c r="B458" s="160" t="s">
        <v>214</v>
      </c>
      <c r="C458" s="154" t="s">
        <v>2932</v>
      </c>
      <c r="D458" s="195"/>
      <c r="E458" s="196"/>
      <c r="F458" s="197"/>
      <c r="G458" s="197"/>
    </row>
    <row r="459" spans="1:7" s="198" customFormat="1" ht="15" hidden="1" outlineLevel="1">
      <c r="A459" s="98" t="str">
        <f t="shared" si="167"/>
        <v>A.1.1.5.4.S.6.1</v>
      </c>
      <c r="B459" s="160" t="s">
        <v>319</v>
      </c>
      <c r="C459" s="154" t="s">
        <v>1495</v>
      </c>
      <c r="D459" s="203" t="s">
        <v>22</v>
      </c>
      <c r="E459" s="196">
        <v>32</v>
      </c>
      <c r="F459" s="197"/>
      <c r="G459" s="197">
        <f aca="true" t="shared" si="169" ref="G459">E459*F459</f>
        <v>0</v>
      </c>
    </row>
    <row r="460" spans="1:7" s="109" customFormat="1" ht="76.5" hidden="1" outlineLevel="1">
      <c r="A460" s="98" t="str">
        <f t="shared" si="167"/>
        <v>A.1.1.5.4.S.7</v>
      </c>
      <c r="B460" s="160" t="s">
        <v>215</v>
      </c>
      <c r="C460" s="154" t="s">
        <v>2933</v>
      </c>
      <c r="D460" s="203" t="s">
        <v>22</v>
      </c>
      <c r="E460" s="196">
        <v>32</v>
      </c>
      <c r="F460" s="108"/>
      <c r="G460" s="108">
        <f>E460*F460</f>
        <v>0</v>
      </c>
    </row>
    <row r="461" spans="1:7" s="97" customFormat="1" ht="15" collapsed="1">
      <c r="A461" s="90" t="str">
        <f aca="true" t="shared" si="170" ref="A461">B461</f>
        <v>A.1.1.5.5</v>
      </c>
      <c r="B461" s="91" t="s">
        <v>1496</v>
      </c>
      <c r="C461" s="165" t="s">
        <v>121</v>
      </c>
      <c r="D461" s="166"/>
      <c r="E461" s="94"/>
      <c r="F461" s="95"/>
      <c r="G461" s="96"/>
    </row>
    <row r="462" spans="1:7" s="109" customFormat="1" ht="165.75" hidden="1" outlineLevel="1">
      <c r="A462" s="98" t="str">
        <f aca="true" t="shared" si="171" ref="A462:A472">""&amp;$B$461&amp;"."&amp;B462&amp;""</f>
        <v>A.1.1.5.5.S.1</v>
      </c>
      <c r="B462" s="139" t="s">
        <v>206</v>
      </c>
      <c r="C462" s="112" t="s">
        <v>3545</v>
      </c>
      <c r="D462" s="113"/>
      <c r="E462" s="107"/>
      <c r="F462" s="108"/>
      <c r="G462" s="206"/>
    </row>
    <row r="463" spans="1:7" s="109" customFormat="1" ht="15" hidden="1" outlineLevel="1">
      <c r="A463" s="98" t="str">
        <f t="shared" si="171"/>
        <v>A.1.1.5.5.S.1.1</v>
      </c>
      <c r="B463" s="139" t="s">
        <v>226</v>
      </c>
      <c r="C463" s="112" t="s">
        <v>124</v>
      </c>
      <c r="D463" s="143" t="s">
        <v>22</v>
      </c>
      <c r="E463" s="107">
        <v>126</v>
      </c>
      <c r="F463" s="108"/>
      <c r="G463" s="108">
        <f aca="true" t="shared" si="172" ref="G463:G470">E463*F463</f>
        <v>0</v>
      </c>
    </row>
    <row r="464" spans="1:7" s="109" customFormat="1" ht="127.5" hidden="1" outlineLevel="1">
      <c r="A464" s="98" t="str">
        <f t="shared" si="171"/>
        <v>A.1.1.5.5.S.2</v>
      </c>
      <c r="B464" s="139" t="s">
        <v>207</v>
      </c>
      <c r="C464" s="112" t="s">
        <v>185</v>
      </c>
      <c r="D464" s="113"/>
      <c r="E464" s="107"/>
      <c r="F464" s="108"/>
      <c r="G464" s="206"/>
    </row>
    <row r="465" spans="1:7" s="109" customFormat="1" ht="15" hidden="1" outlineLevel="1">
      <c r="A465" s="98" t="str">
        <f t="shared" si="171"/>
        <v>A.1.1.5.5.S.2.1</v>
      </c>
      <c r="B465" s="139" t="s">
        <v>228</v>
      </c>
      <c r="C465" s="112" t="s">
        <v>125</v>
      </c>
      <c r="D465" s="113" t="s">
        <v>90</v>
      </c>
      <c r="E465" s="107">
        <v>4</v>
      </c>
      <c r="F465" s="108"/>
      <c r="G465" s="108">
        <f t="shared" si="172"/>
        <v>0</v>
      </c>
    </row>
    <row r="466" spans="1:7" s="109" customFormat="1" ht="15" hidden="1" outlineLevel="1">
      <c r="A466" s="98" t="str">
        <f t="shared" si="171"/>
        <v>A.1.1.5.5.S.2.2</v>
      </c>
      <c r="B466" s="139" t="s">
        <v>261</v>
      </c>
      <c r="C466" s="112" t="s">
        <v>369</v>
      </c>
      <c r="D466" s="113" t="s">
        <v>90</v>
      </c>
      <c r="E466" s="107">
        <v>3</v>
      </c>
      <c r="F466" s="108"/>
      <c r="G466" s="108">
        <f t="shared" si="172"/>
        <v>0</v>
      </c>
    </row>
    <row r="467" spans="1:7" s="109" customFormat="1" ht="216.75" hidden="1" outlineLevel="1">
      <c r="A467" s="98" t="str">
        <f t="shared" si="171"/>
        <v>A.1.1.5.5.S.3</v>
      </c>
      <c r="B467" s="139" t="s">
        <v>208</v>
      </c>
      <c r="C467" s="122" t="s">
        <v>3483</v>
      </c>
      <c r="D467" s="113"/>
      <c r="E467" s="107"/>
      <c r="F467" s="108"/>
      <c r="G467" s="108"/>
    </row>
    <row r="468" spans="1:7" s="109" customFormat="1" ht="15" hidden="1" outlineLevel="1">
      <c r="A468" s="98" t="str">
        <f t="shared" si="171"/>
        <v>A.1.1.5.5.S.3.1</v>
      </c>
      <c r="B468" s="139" t="s">
        <v>244</v>
      </c>
      <c r="C468" s="122" t="s">
        <v>1497</v>
      </c>
      <c r="D468" s="113" t="s">
        <v>22</v>
      </c>
      <c r="E468" s="107">
        <v>32</v>
      </c>
      <c r="F468" s="108"/>
      <c r="G468" s="108">
        <f aca="true" t="shared" si="173" ref="G468:G469">E468*F468</f>
        <v>0</v>
      </c>
    </row>
    <row r="469" spans="1:7" s="109" customFormat="1" ht="15" hidden="1" outlineLevel="1">
      <c r="A469" s="98" t="str">
        <f t="shared" si="171"/>
        <v>A.1.1.5.5.S.3.2</v>
      </c>
      <c r="B469" s="139" t="s">
        <v>245</v>
      </c>
      <c r="C469" s="122" t="s">
        <v>1498</v>
      </c>
      <c r="D469" s="113" t="s">
        <v>22</v>
      </c>
      <c r="E469" s="107">
        <v>126</v>
      </c>
      <c r="F469" s="108"/>
      <c r="G469" s="108">
        <f t="shared" si="173"/>
        <v>0</v>
      </c>
    </row>
    <row r="470" spans="1:7" s="109" customFormat="1" ht="102" hidden="1" outlineLevel="1">
      <c r="A470" s="98" t="str">
        <f t="shared" si="171"/>
        <v>A.1.1.5.5.S.4</v>
      </c>
      <c r="B470" s="139" t="s">
        <v>209</v>
      </c>
      <c r="C470" s="207" t="s">
        <v>3484</v>
      </c>
      <c r="D470" s="113" t="s">
        <v>90</v>
      </c>
      <c r="E470" s="107">
        <v>13</v>
      </c>
      <c r="F470" s="108"/>
      <c r="G470" s="108">
        <f t="shared" si="172"/>
        <v>0</v>
      </c>
    </row>
    <row r="471" spans="1:7" s="109" customFormat="1" ht="51" hidden="1" outlineLevel="1">
      <c r="A471" s="98" t="str">
        <f t="shared" si="171"/>
        <v>A.1.1.5.5.S.5</v>
      </c>
      <c r="B471" s="193" t="s">
        <v>213</v>
      </c>
      <c r="C471" s="154" t="s">
        <v>786</v>
      </c>
      <c r="D471" s="128"/>
      <c r="E471" s="107"/>
      <c r="F471" s="108"/>
      <c r="G471" s="108"/>
    </row>
    <row r="472" spans="1:7" s="109" customFormat="1" ht="15" hidden="1" outlineLevel="1">
      <c r="A472" s="98" t="str">
        <f t="shared" si="171"/>
        <v>A.1.1.5.5.S.5.1</v>
      </c>
      <c r="B472" s="193" t="s">
        <v>315</v>
      </c>
      <c r="C472" s="154" t="s">
        <v>1495</v>
      </c>
      <c r="D472" s="143" t="s">
        <v>22</v>
      </c>
      <c r="E472" s="196">
        <v>32</v>
      </c>
      <c r="F472" s="108"/>
      <c r="G472" s="108">
        <f aca="true" t="shared" si="174" ref="G472">E472*F472</f>
        <v>0</v>
      </c>
    </row>
    <row r="473" spans="1:7" s="97" customFormat="1" ht="15" collapsed="1">
      <c r="A473" s="90" t="str">
        <f aca="true" t="shared" si="175" ref="A473">B473</f>
        <v>A.1.1.5.6</v>
      </c>
      <c r="B473" s="91" t="s">
        <v>1499</v>
      </c>
      <c r="C473" s="169" t="s">
        <v>122</v>
      </c>
      <c r="D473" s="170"/>
      <c r="E473" s="94"/>
      <c r="F473" s="95"/>
      <c r="G473" s="96"/>
    </row>
    <row r="474" spans="1:7" s="109" customFormat="1" ht="89.25" hidden="1" outlineLevel="1">
      <c r="A474" s="98" t="str">
        <f>""&amp;$B$473&amp;"."&amp;B474&amp;""</f>
        <v>A.1.1.5.6.S.1</v>
      </c>
      <c r="B474" s="139" t="s">
        <v>206</v>
      </c>
      <c r="C474" s="207" t="s">
        <v>2802</v>
      </c>
      <c r="D474" s="148"/>
      <c r="E474" s="107"/>
      <c r="F474" s="108"/>
      <c r="G474" s="206"/>
    </row>
    <row r="475" spans="1:7" s="109" customFormat="1" ht="15" hidden="1" outlineLevel="1">
      <c r="A475" s="98" t="str">
        <f aca="true" t="shared" si="176" ref="A475:A484">""&amp;$B$473&amp;"."&amp;B475&amp;""</f>
        <v>A.1.1.5.6.S.1.1</v>
      </c>
      <c r="B475" s="139" t="s">
        <v>226</v>
      </c>
      <c r="C475" s="207" t="s">
        <v>789</v>
      </c>
      <c r="D475" s="148" t="s">
        <v>91</v>
      </c>
      <c r="E475" s="107">
        <v>1</v>
      </c>
      <c r="F475" s="108"/>
      <c r="G475" s="108">
        <f aca="true" t="shared" si="177" ref="G475:G476">E475*F475</f>
        <v>0</v>
      </c>
    </row>
    <row r="476" spans="1:7" s="109" customFormat="1" ht="15" hidden="1" outlineLevel="1">
      <c r="A476" s="98" t="str">
        <f t="shared" si="176"/>
        <v>A.1.1.5.6.S.1.1</v>
      </c>
      <c r="B476" s="139" t="s">
        <v>226</v>
      </c>
      <c r="C476" s="207" t="s">
        <v>131</v>
      </c>
      <c r="D476" s="148" t="s">
        <v>91</v>
      </c>
      <c r="E476" s="107">
        <v>1</v>
      </c>
      <c r="F476" s="108"/>
      <c r="G476" s="108">
        <f t="shared" si="177"/>
        <v>0</v>
      </c>
    </row>
    <row r="477" spans="1:7" s="109" customFormat="1" ht="114.75" hidden="1" outlineLevel="1">
      <c r="A477" s="98" t="str">
        <f t="shared" si="176"/>
        <v>A.1.1.5.6.S.2</v>
      </c>
      <c r="B477" s="139" t="s">
        <v>207</v>
      </c>
      <c r="C477" s="207" t="s">
        <v>186</v>
      </c>
      <c r="D477" s="143"/>
      <c r="E477" s="107"/>
      <c r="F477" s="108"/>
      <c r="G477" s="206"/>
    </row>
    <row r="478" spans="1:7" s="109" customFormat="1" ht="15" hidden="1" outlineLevel="1">
      <c r="A478" s="98" t="str">
        <f t="shared" si="176"/>
        <v>A.1.1.5.6.S.2.1</v>
      </c>
      <c r="B478" s="139" t="s">
        <v>228</v>
      </c>
      <c r="C478" s="112" t="s">
        <v>790</v>
      </c>
      <c r="D478" s="143" t="s">
        <v>22</v>
      </c>
      <c r="E478" s="107">
        <v>32</v>
      </c>
      <c r="F478" s="108"/>
      <c r="G478" s="108">
        <f aca="true" t="shared" si="178" ref="G478:G492">E478*F478</f>
        <v>0</v>
      </c>
    </row>
    <row r="479" spans="1:7" s="109" customFormat="1" ht="15" hidden="1" outlineLevel="1">
      <c r="A479" s="98" t="str">
        <f t="shared" si="176"/>
        <v>A.1.1.5.6.S.2.2</v>
      </c>
      <c r="B479" s="139" t="s">
        <v>261</v>
      </c>
      <c r="C479" s="112" t="s">
        <v>124</v>
      </c>
      <c r="D479" s="143" t="s">
        <v>22</v>
      </c>
      <c r="E479" s="107">
        <v>126</v>
      </c>
      <c r="F479" s="108"/>
      <c r="G479" s="108">
        <f t="shared" si="178"/>
        <v>0</v>
      </c>
    </row>
    <row r="480" spans="1:7" s="109" customFormat="1" ht="76.5" hidden="1" outlineLevel="1">
      <c r="A480" s="98" t="str">
        <f t="shared" si="176"/>
        <v>A.1.1.5.6.S.3</v>
      </c>
      <c r="B480" s="139" t="s">
        <v>208</v>
      </c>
      <c r="C480" s="207" t="s">
        <v>187</v>
      </c>
      <c r="D480" s="143"/>
      <c r="E480" s="107"/>
      <c r="F480" s="108"/>
      <c r="G480" s="206"/>
    </row>
    <row r="481" spans="1:7" s="109" customFormat="1" ht="15" hidden="1" outlineLevel="1">
      <c r="A481" s="98" t="str">
        <f t="shared" si="176"/>
        <v>A.1.1.5.6.S.3.1</v>
      </c>
      <c r="B481" s="139" t="s">
        <v>244</v>
      </c>
      <c r="C481" s="112" t="s">
        <v>790</v>
      </c>
      <c r="D481" s="143" t="s">
        <v>22</v>
      </c>
      <c r="E481" s="107">
        <v>32</v>
      </c>
      <c r="F481" s="108"/>
      <c r="G481" s="108">
        <f t="shared" si="178"/>
        <v>0</v>
      </c>
    </row>
    <row r="482" spans="1:7" s="109" customFormat="1" ht="15" hidden="1" outlineLevel="1">
      <c r="A482" s="98" t="str">
        <f t="shared" si="176"/>
        <v>A.1.1.5.6.S.3.2</v>
      </c>
      <c r="B482" s="139" t="s">
        <v>245</v>
      </c>
      <c r="C482" s="112" t="s">
        <v>124</v>
      </c>
      <c r="D482" s="143" t="s">
        <v>22</v>
      </c>
      <c r="E482" s="107">
        <v>126</v>
      </c>
      <c r="F482" s="108"/>
      <c r="G482" s="108">
        <f t="shared" si="178"/>
        <v>0</v>
      </c>
    </row>
    <row r="483" spans="1:7" s="109" customFormat="1" ht="63.75" hidden="1" outlineLevel="1">
      <c r="A483" s="98" t="str">
        <f t="shared" si="176"/>
        <v>A.1.1.5.6.S.4</v>
      </c>
      <c r="B483" s="139" t="s">
        <v>209</v>
      </c>
      <c r="C483" s="112" t="s">
        <v>2849</v>
      </c>
      <c r="D483" s="143" t="s">
        <v>22</v>
      </c>
      <c r="E483" s="107">
        <v>158</v>
      </c>
      <c r="F483" s="108"/>
      <c r="G483" s="108">
        <f t="shared" si="178"/>
        <v>0</v>
      </c>
    </row>
    <row r="484" spans="1:7" s="109" customFormat="1" ht="63.75" hidden="1" outlineLevel="1">
      <c r="A484" s="98" t="str">
        <f t="shared" si="176"/>
        <v>A.1.1.5.6.S.5</v>
      </c>
      <c r="B484" s="139" t="s">
        <v>213</v>
      </c>
      <c r="C484" s="112" t="s">
        <v>410</v>
      </c>
      <c r="D484" s="143" t="s">
        <v>22</v>
      </c>
      <c r="E484" s="107">
        <v>158</v>
      </c>
      <c r="F484" s="108"/>
      <c r="G484" s="108">
        <f t="shared" si="178"/>
        <v>0</v>
      </c>
    </row>
    <row r="485" spans="1:7" s="97" customFormat="1" ht="15" collapsed="1">
      <c r="A485" s="90" t="str">
        <f aca="true" t="shared" si="179" ref="A485">B485</f>
        <v>A.1.1.5.7</v>
      </c>
      <c r="B485" s="91" t="s">
        <v>1500</v>
      </c>
      <c r="C485" s="169" t="s">
        <v>205</v>
      </c>
      <c r="D485" s="170"/>
      <c r="E485" s="94"/>
      <c r="F485" s="95"/>
      <c r="G485" s="96"/>
    </row>
    <row r="486" spans="1:7" s="109" customFormat="1" ht="63.75" hidden="1" outlineLevel="1">
      <c r="A486" s="98" t="str">
        <f aca="true" t="shared" si="180" ref="A486:A492">""&amp;$B$485&amp;"."&amp;B486&amp;""</f>
        <v>A.1.1.5.7.S.1</v>
      </c>
      <c r="B486" s="139" t="s">
        <v>206</v>
      </c>
      <c r="C486" s="112" t="s">
        <v>3328</v>
      </c>
      <c r="D486" s="113"/>
      <c r="E486" s="107"/>
      <c r="F486" s="108"/>
      <c r="G486" s="108"/>
    </row>
    <row r="487" spans="1:7" s="109" customFormat="1" ht="76.5" hidden="1" outlineLevel="1">
      <c r="A487" s="98" t="str">
        <f t="shared" si="180"/>
        <v>A.1.1.5.7.S.1.1</v>
      </c>
      <c r="B487" s="139" t="s">
        <v>226</v>
      </c>
      <c r="C487" s="174" t="s">
        <v>182</v>
      </c>
      <c r="D487" s="113" t="s">
        <v>90</v>
      </c>
      <c r="E487" s="107">
        <v>13</v>
      </c>
      <c r="F487" s="108"/>
      <c r="G487" s="108">
        <f aca="true" t="shared" si="181" ref="G487">E487*F487</f>
        <v>0</v>
      </c>
    </row>
    <row r="488" spans="1:7" s="109" customFormat="1" ht="140.25" hidden="1" outlineLevel="1">
      <c r="A488" s="98" t="str">
        <f t="shared" si="180"/>
        <v>A.1.1.5.7.S.2</v>
      </c>
      <c r="B488" s="139" t="s">
        <v>207</v>
      </c>
      <c r="C488" s="129" t="s">
        <v>3124</v>
      </c>
      <c r="D488" s="128" t="s">
        <v>90</v>
      </c>
      <c r="E488" s="107">
        <v>5</v>
      </c>
      <c r="F488" s="131"/>
      <c r="G488" s="108">
        <f t="shared" si="178"/>
        <v>0</v>
      </c>
    </row>
    <row r="489" spans="1:7" s="109" customFormat="1" ht="191.25" hidden="1" outlineLevel="1">
      <c r="A489" s="98" t="str">
        <f t="shared" si="180"/>
        <v>A.1.1.5.7.S.3</v>
      </c>
      <c r="B489" s="139" t="s">
        <v>208</v>
      </c>
      <c r="C489" s="129" t="s">
        <v>2894</v>
      </c>
      <c r="D489" s="128" t="s">
        <v>90</v>
      </c>
      <c r="E489" s="107">
        <v>13</v>
      </c>
      <c r="F489" s="131"/>
      <c r="G489" s="108">
        <f t="shared" si="178"/>
        <v>0</v>
      </c>
    </row>
    <row r="490" spans="1:7" s="109" customFormat="1" ht="102" hidden="1" outlineLevel="1">
      <c r="A490" s="98" t="str">
        <f t="shared" si="180"/>
        <v>A.1.1.5.7.S.4</v>
      </c>
      <c r="B490" s="139" t="s">
        <v>209</v>
      </c>
      <c r="C490" s="129" t="s">
        <v>284</v>
      </c>
      <c r="D490" s="128" t="s">
        <v>22</v>
      </c>
      <c r="E490" s="107">
        <v>50</v>
      </c>
      <c r="F490" s="131"/>
      <c r="G490" s="108">
        <f t="shared" si="178"/>
        <v>0</v>
      </c>
    </row>
    <row r="491" spans="1:7" s="109" customFormat="1" ht="216.75" hidden="1" outlineLevel="1">
      <c r="A491" s="98" t="str">
        <f t="shared" si="180"/>
        <v>A.1.1.5.7.S.5</v>
      </c>
      <c r="B491" s="139" t="s">
        <v>213</v>
      </c>
      <c r="C491" s="129" t="s">
        <v>2895</v>
      </c>
      <c r="D491" s="128" t="s">
        <v>90</v>
      </c>
      <c r="E491" s="107">
        <v>5</v>
      </c>
      <c r="F491" s="131"/>
      <c r="G491" s="108">
        <f t="shared" si="178"/>
        <v>0</v>
      </c>
    </row>
    <row r="492" spans="1:7" s="109" customFormat="1" ht="140.25" hidden="1" outlineLevel="1">
      <c r="A492" s="98" t="str">
        <f t="shared" si="180"/>
        <v>A.1.1.5.7.S.6</v>
      </c>
      <c r="B492" s="139" t="s">
        <v>214</v>
      </c>
      <c r="C492" s="142" t="s">
        <v>2850</v>
      </c>
      <c r="D492" s="143" t="s">
        <v>90</v>
      </c>
      <c r="E492" s="107">
        <v>5</v>
      </c>
      <c r="F492" s="108"/>
      <c r="G492" s="108">
        <f t="shared" si="178"/>
        <v>0</v>
      </c>
    </row>
    <row r="493" spans="1:7" s="214" customFormat="1" ht="15" collapsed="1">
      <c r="A493" s="208"/>
      <c r="B493" s="209"/>
      <c r="C493" s="210"/>
      <c r="D493" s="211"/>
      <c r="E493" s="212"/>
      <c r="F493" s="213"/>
      <c r="G493" s="213"/>
    </row>
    <row r="494" spans="1:7" s="109" customFormat="1" ht="15">
      <c r="A494" s="99"/>
      <c r="B494" s="215"/>
      <c r="C494" s="216"/>
      <c r="D494" s="217"/>
      <c r="E494" s="107"/>
      <c r="F494" s="218"/>
      <c r="G494" s="218"/>
    </row>
    <row r="495" spans="1:7" s="109" customFormat="1" ht="15">
      <c r="A495" s="99"/>
      <c r="B495" s="215"/>
      <c r="C495" s="216"/>
      <c r="D495" s="217"/>
      <c r="E495" s="107"/>
      <c r="F495" s="218"/>
      <c r="G495" s="218"/>
    </row>
    <row r="496" spans="1:7" s="109" customFormat="1" ht="15">
      <c r="A496" s="99"/>
      <c r="B496" s="215"/>
      <c r="C496" s="216"/>
      <c r="D496" s="217"/>
      <c r="E496" s="107"/>
      <c r="F496" s="218"/>
      <c r="G496" s="218"/>
    </row>
    <row r="497" spans="1:7" s="109" customFormat="1" ht="15">
      <c r="A497" s="99"/>
      <c r="B497" s="215"/>
      <c r="C497" s="216"/>
      <c r="D497" s="217"/>
      <c r="E497" s="107"/>
      <c r="F497" s="218"/>
      <c r="G497" s="218"/>
    </row>
    <row r="498" spans="1:7" s="109" customFormat="1" ht="15">
      <c r="A498" s="99"/>
      <c r="B498" s="215"/>
      <c r="C498" s="216"/>
      <c r="D498" s="217"/>
      <c r="E498" s="107"/>
      <c r="F498" s="218"/>
      <c r="G498" s="218"/>
    </row>
    <row r="499" spans="1:7" s="109" customFormat="1" ht="15">
      <c r="A499" s="99"/>
      <c r="B499" s="215"/>
      <c r="C499" s="216"/>
      <c r="D499" s="217"/>
      <c r="E499" s="107"/>
      <c r="F499" s="218"/>
      <c r="G499" s="218"/>
    </row>
    <row r="500" spans="1:7" s="109" customFormat="1" ht="15">
      <c r="A500" s="99"/>
      <c r="B500" s="215"/>
      <c r="C500" s="216"/>
      <c r="D500" s="217"/>
      <c r="E500" s="107"/>
      <c r="F500" s="218"/>
      <c r="G500" s="218"/>
    </row>
    <row r="501" spans="1:7" s="109" customFormat="1" ht="15">
      <c r="A501" s="99"/>
      <c r="B501" s="215"/>
      <c r="C501" s="216"/>
      <c r="D501" s="217"/>
      <c r="E501" s="107"/>
      <c r="F501" s="218"/>
      <c r="G501" s="218"/>
    </row>
    <row r="502" spans="1:7" s="109" customFormat="1" ht="15">
      <c r="A502" s="99"/>
      <c r="B502" s="215"/>
      <c r="C502" s="216"/>
      <c r="D502" s="217"/>
      <c r="E502" s="107"/>
      <c r="F502" s="218"/>
      <c r="G502" s="218"/>
    </row>
    <row r="503" spans="1:7" s="109" customFormat="1" ht="15">
      <c r="A503" s="99"/>
      <c r="B503" s="215"/>
      <c r="C503" s="216"/>
      <c r="D503" s="217"/>
      <c r="E503" s="107"/>
      <c r="F503" s="218"/>
      <c r="G503" s="218"/>
    </row>
    <row r="504" spans="1:7" s="109" customFormat="1" ht="15">
      <c r="A504" s="99"/>
      <c r="B504" s="215"/>
      <c r="C504" s="216"/>
      <c r="D504" s="217"/>
      <c r="E504" s="107"/>
      <c r="F504" s="218"/>
      <c r="G504" s="218"/>
    </row>
    <row r="505" spans="1:7" s="109" customFormat="1" ht="15">
      <c r="A505" s="99"/>
      <c r="B505" s="215"/>
      <c r="C505" s="216"/>
      <c r="D505" s="217"/>
      <c r="E505" s="107"/>
      <c r="F505" s="218"/>
      <c r="G505" s="218"/>
    </row>
    <row r="506" spans="1:7" s="109" customFormat="1" ht="15">
      <c r="A506" s="99"/>
      <c r="B506" s="215"/>
      <c r="C506" s="216"/>
      <c r="D506" s="217"/>
      <c r="E506" s="107"/>
      <c r="F506" s="218"/>
      <c r="G506" s="218"/>
    </row>
    <row r="507" spans="1:7" s="109" customFormat="1" ht="15">
      <c r="A507" s="99"/>
      <c r="B507" s="215"/>
      <c r="C507" s="216"/>
      <c r="D507" s="217"/>
      <c r="E507" s="107"/>
      <c r="F507" s="218"/>
      <c r="G507" s="218"/>
    </row>
    <row r="508" spans="1:7" s="109" customFormat="1" ht="15">
      <c r="A508" s="99"/>
      <c r="B508" s="215"/>
      <c r="C508" s="216"/>
      <c r="D508" s="217"/>
      <c r="E508" s="107"/>
      <c r="F508" s="218"/>
      <c r="G508" s="218"/>
    </row>
    <row r="509" spans="1:7" s="109" customFormat="1" ht="15">
      <c r="A509" s="99"/>
      <c r="B509" s="215"/>
      <c r="C509" s="216"/>
      <c r="D509" s="217"/>
      <c r="E509" s="107"/>
      <c r="F509" s="218"/>
      <c r="G509" s="218"/>
    </row>
    <row r="510" spans="1:7" s="109" customFormat="1" ht="15">
      <c r="A510" s="99"/>
      <c r="B510" s="215"/>
      <c r="C510" s="216"/>
      <c r="D510" s="217"/>
      <c r="E510" s="107"/>
      <c r="F510" s="218"/>
      <c r="G510" s="218"/>
    </row>
    <row r="511" spans="1:7" s="109" customFormat="1" ht="15">
      <c r="A511" s="99"/>
      <c r="B511" s="215"/>
      <c r="C511" s="216"/>
      <c r="D511" s="217"/>
      <c r="E511" s="107"/>
      <c r="F511" s="218"/>
      <c r="G511" s="218"/>
    </row>
    <row r="512" spans="1:7" s="109" customFormat="1" ht="15">
      <c r="A512" s="99"/>
      <c r="B512" s="215"/>
      <c r="C512" s="216"/>
      <c r="D512" s="217"/>
      <c r="E512" s="107"/>
      <c r="F512" s="218"/>
      <c r="G512" s="218"/>
    </row>
    <row r="513" spans="1:7" s="109" customFormat="1" ht="15">
      <c r="A513" s="99"/>
      <c r="B513" s="215"/>
      <c r="C513" s="216"/>
      <c r="D513" s="217"/>
      <c r="E513" s="107"/>
      <c r="F513" s="218"/>
      <c r="G513" s="218"/>
    </row>
    <row r="514" spans="1:7" s="109" customFormat="1" ht="15">
      <c r="A514" s="99"/>
      <c r="B514" s="215"/>
      <c r="C514" s="216"/>
      <c r="D514" s="217"/>
      <c r="E514" s="107"/>
      <c r="F514" s="218"/>
      <c r="G514" s="218"/>
    </row>
    <row r="515" spans="1:7" s="109" customFormat="1" ht="15">
      <c r="A515" s="99"/>
      <c r="B515" s="215"/>
      <c r="C515" s="216"/>
      <c r="D515" s="217"/>
      <c r="E515" s="107"/>
      <c r="F515" s="218"/>
      <c r="G515" s="218"/>
    </row>
    <row r="516" spans="1:7" s="109" customFormat="1" ht="15">
      <c r="A516" s="99"/>
      <c r="B516" s="215"/>
      <c r="C516" s="216"/>
      <c r="D516" s="217"/>
      <c r="E516" s="107"/>
      <c r="F516" s="218"/>
      <c r="G516" s="218"/>
    </row>
    <row r="517" spans="1:7" s="109" customFormat="1" ht="15">
      <c r="A517" s="99"/>
      <c r="B517" s="215"/>
      <c r="C517" s="216"/>
      <c r="D517" s="217"/>
      <c r="E517" s="107"/>
      <c r="F517" s="218"/>
      <c r="G517" s="218"/>
    </row>
    <row r="518" spans="1:7" s="109" customFormat="1" ht="15">
      <c r="A518" s="99"/>
      <c r="B518" s="215"/>
      <c r="C518" s="216"/>
      <c r="D518" s="217"/>
      <c r="E518" s="107"/>
      <c r="F518" s="218"/>
      <c r="G518"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7"/>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D.5.1</v>
      </c>
      <c r="B2" s="358" t="s">
        <v>517</v>
      </c>
      <c r="C2" s="365" t="s">
        <v>2764</v>
      </c>
      <c r="D2" s="359"/>
      <c r="E2" s="360"/>
      <c r="F2" s="361"/>
      <c r="G2" s="362">
        <f>SUM(G3:G57)</f>
        <v>0</v>
      </c>
    </row>
    <row r="3" spans="1:7" s="89" customFormat="1" ht="15" collapsed="1">
      <c r="A3" s="82" t="str">
        <f aca="true" t="shared" si="0" ref="A3:A4">B3</f>
        <v>D.5.1.1</v>
      </c>
      <c r="B3" s="83" t="s">
        <v>2735</v>
      </c>
      <c r="C3" s="84" t="s">
        <v>2193</v>
      </c>
      <c r="D3" s="85"/>
      <c r="E3" s="86"/>
      <c r="F3" s="87"/>
      <c r="G3" s="88"/>
    </row>
    <row r="4" spans="1:7" s="97" customFormat="1" ht="15">
      <c r="A4" s="90" t="str">
        <f t="shared" si="0"/>
        <v>D.5.1.1.1</v>
      </c>
      <c r="B4" s="91" t="s">
        <v>2736</v>
      </c>
      <c r="C4" s="92" t="s">
        <v>17</v>
      </c>
      <c r="D4" s="93"/>
      <c r="E4" s="94"/>
      <c r="F4" s="95"/>
      <c r="G4" s="96"/>
    </row>
    <row r="5" spans="1:7" s="109" customFormat="1" ht="165.75" hidden="1" outlineLevel="1">
      <c r="A5" s="98" t="str">
        <f>""&amp;$B$4&amp;"."&amp;B5&amp;""</f>
        <v>D.5.1.1.1.S.1</v>
      </c>
      <c r="B5" s="99" t="s">
        <v>206</v>
      </c>
      <c r="C5" s="638" t="s">
        <v>3478</v>
      </c>
      <c r="D5" s="106"/>
      <c r="E5" s="107"/>
      <c r="F5" s="108"/>
      <c r="G5" s="108"/>
    </row>
    <row r="6" spans="1:7" s="109" customFormat="1" ht="63.75" hidden="1" outlineLevel="1">
      <c r="A6" s="98" t="str">
        <f>""&amp;$B$4&amp;"."&amp;B6&amp;""</f>
        <v>D.5.1.1.1.S.2</v>
      </c>
      <c r="B6" s="99" t="s">
        <v>207</v>
      </c>
      <c r="C6" s="111" t="s">
        <v>443</v>
      </c>
      <c r="D6" s="106" t="s">
        <v>91</v>
      </c>
      <c r="E6" s="107">
        <v>1</v>
      </c>
      <c r="F6" s="108"/>
      <c r="G6" s="108">
        <f aca="true" t="shared" si="1" ref="G6:G18">E6*F6</f>
        <v>0</v>
      </c>
    </row>
    <row r="7" spans="1:7" s="109" customFormat="1" ht="63.75" hidden="1" outlineLevel="1">
      <c r="A7" s="98" t="str">
        <f aca="true" t="shared" si="2" ref="A7:A18">""&amp;$B$4&amp;"."&amp;B7&amp;""</f>
        <v>D.5.1.1.1.S.3</v>
      </c>
      <c r="B7" s="99" t="s">
        <v>208</v>
      </c>
      <c r="C7" s="112" t="s">
        <v>3162</v>
      </c>
      <c r="D7" s="113"/>
      <c r="E7" s="107"/>
      <c r="F7" s="108"/>
      <c r="G7" s="108"/>
    </row>
    <row r="8" spans="1:7" s="109" customFormat="1" ht="15" hidden="1" outlineLevel="1">
      <c r="A8" s="98" t="str">
        <f t="shared" si="2"/>
        <v>D.5.1.1.1.S.3.1</v>
      </c>
      <c r="B8" s="99" t="s">
        <v>244</v>
      </c>
      <c r="C8" s="133" t="s">
        <v>2737</v>
      </c>
      <c r="D8" s="114" t="s">
        <v>90</v>
      </c>
      <c r="E8" s="107">
        <v>1</v>
      </c>
      <c r="F8" s="108"/>
      <c r="G8" s="108">
        <f aca="true" t="shared" si="3" ref="G8:G12">E8*F8</f>
        <v>0</v>
      </c>
    </row>
    <row r="9" spans="1:7" s="109" customFormat="1" ht="15" hidden="1" outlineLevel="1">
      <c r="A9" s="98" t="str">
        <f t="shared" si="2"/>
        <v>D.5.1.1.1.S.3.2</v>
      </c>
      <c r="B9" s="99" t="s">
        <v>245</v>
      </c>
      <c r="C9" s="133" t="s">
        <v>290</v>
      </c>
      <c r="D9" s="114" t="s">
        <v>90</v>
      </c>
      <c r="E9" s="107">
        <v>4</v>
      </c>
      <c r="F9" s="108"/>
      <c r="G9" s="108">
        <f t="shared" si="3"/>
        <v>0</v>
      </c>
    </row>
    <row r="10" spans="1:7" s="109" customFormat="1" ht="15" hidden="1" outlineLevel="1">
      <c r="A10" s="98" t="str">
        <f t="shared" si="2"/>
        <v>D.5.1.1.1.S.3.3</v>
      </c>
      <c r="B10" s="99" t="s">
        <v>246</v>
      </c>
      <c r="C10" s="133" t="s">
        <v>2738</v>
      </c>
      <c r="D10" s="114" t="s">
        <v>90</v>
      </c>
      <c r="E10" s="107">
        <v>1</v>
      </c>
      <c r="F10" s="108"/>
      <c r="G10" s="108">
        <f t="shared" si="3"/>
        <v>0</v>
      </c>
    </row>
    <row r="11" spans="1:7" s="109" customFormat="1" ht="15" hidden="1" outlineLevel="1">
      <c r="A11" s="98" t="str">
        <f t="shared" si="2"/>
        <v>D.5.1.1.1.S.3.4</v>
      </c>
      <c r="B11" s="99" t="s">
        <v>792</v>
      </c>
      <c r="C11" s="133" t="s">
        <v>2739</v>
      </c>
      <c r="D11" s="114" t="s">
        <v>90</v>
      </c>
      <c r="E11" s="107">
        <v>1</v>
      </c>
      <c r="F11" s="108"/>
      <c r="G11" s="108">
        <f t="shared" si="3"/>
        <v>0</v>
      </c>
    </row>
    <row r="12" spans="1:7" s="109" customFormat="1" ht="15" hidden="1" outlineLevel="1">
      <c r="A12" s="98" t="str">
        <f t="shared" si="2"/>
        <v>D.5.1.1.1.S.3.5</v>
      </c>
      <c r="B12" s="99" t="s">
        <v>2393</v>
      </c>
      <c r="C12" s="133" t="s">
        <v>2740</v>
      </c>
      <c r="D12" s="114" t="s">
        <v>90</v>
      </c>
      <c r="E12" s="107">
        <v>1</v>
      </c>
      <c r="F12" s="108"/>
      <c r="G12" s="108">
        <f t="shared" si="3"/>
        <v>0</v>
      </c>
    </row>
    <row r="13" spans="1:7" s="109" customFormat="1" ht="76.5" hidden="1" outlineLevel="1">
      <c r="A13" s="98" t="str">
        <f t="shared" si="2"/>
        <v>D.5.1.1.1.S.4</v>
      </c>
      <c r="B13" s="99" t="s">
        <v>209</v>
      </c>
      <c r="C13" s="110" t="s">
        <v>3026</v>
      </c>
      <c r="D13" s="113" t="s">
        <v>25</v>
      </c>
      <c r="E13" s="107">
        <v>45</v>
      </c>
      <c r="F13" s="108"/>
      <c r="G13" s="108">
        <f t="shared" si="1"/>
        <v>0</v>
      </c>
    </row>
    <row r="14" spans="1:7" s="109" customFormat="1" ht="102" hidden="1" outlineLevel="1">
      <c r="A14" s="98" t="str">
        <f t="shared" si="2"/>
        <v>D.5.1.1.1.S.5</v>
      </c>
      <c r="B14" s="99" t="s">
        <v>213</v>
      </c>
      <c r="C14" s="111" t="s">
        <v>3524</v>
      </c>
      <c r="D14" s="106" t="s">
        <v>91</v>
      </c>
      <c r="E14" s="107">
        <v>1</v>
      </c>
      <c r="F14" s="108"/>
      <c r="G14" s="108">
        <f t="shared" si="1"/>
        <v>0</v>
      </c>
    </row>
    <row r="15" spans="1:7" s="109" customFormat="1" ht="63.75" hidden="1" outlineLevel="1">
      <c r="A15" s="98" t="str">
        <f t="shared" si="2"/>
        <v>D.5.1.1.1.S.6</v>
      </c>
      <c r="B15" s="99" t="s">
        <v>214</v>
      </c>
      <c r="C15" s="115" t="s">
        <v>2726</v>
      </c>
      <c r="D15" s="128" t="s">
        <v>24</v>
      </c>
      <c r="E15" s="107">
        <v>46</v>
      </c>
      <c r="F15" s="108"/>
      <c r="G15" s="108">
        <f t="shared" si="1"/>
        <v>0</v>
      </c>
    </row>
    <row r="16" spans="1:7" s="109" customFormat="1" ht="89.25" hidden="1" outlineLevel="1">
      <c r="A16" s="98" t="str">
        <f t="shared" si="2"/>
        <v>D.5.1.1.1.S.7</v>
      </c>
      <c r="B16" s="99" t="s">
        <v>215</v>
      </c>
      <c r="C16" s="112" t="s">
        <v>2653</v>
      </c>
      <c r="D16" s="113"/>
      <c r="E16" s="107"/>
      <c r="F16" s="108"/>
      <c r="G16" s="108"/>
    </row>
    <row r="17" spans="1:7" s="109" customFormat="1" ht="15" hidden="1" outlineLevel="1">
      <c r="A17" s="98" t="str">
        <f t="shared" si="2"/>
        <v>D.5.1.1.1.S.7.1</v>
      </c>
      <c r="B17" s="99" t="s">
        <v>364</v>
      </c>
      <c r="C17" s="133" t="s">
        <v>3164</v>
      </c>
      <c r="D17" s="114" t="s">
        <v>90</v>
      </c>
      <c r="E17" s="107">
        <v>1</v>
      </c>
      <c r="F17" s="108"/>
      <c r="G17" s="108">
        <f aca="true" t="shared" si="4" ref="G17">E17*F17</f>
        <v>0</v>
      </c>
    </row>
    <row r="18" spans="1:7" s="109" customFormat="1" ht="38.25" hidden="1" outlineLevel="1">
      <c r="A18" s="98" t="str">
        <f t="shared" si="2"/>
        <v>D.5.1.1.1.S.8</v>
      </c>
      <c r="B18" s="99" t="s">
        <v>216</v>
      </c>
      <c r="C18" s="105" t="s">
        <v>2567</v>
      </c>
      <c r="D18" s="114" t="s">
        <v>2568</v>
      </c>
      <c r="E18" s="107">
        <v>50</v>
      </c>
      <c r="F18" s="108"/>
      <c r="G18" s="108">
        <f t="shared" si="1"/>
        <v>0</v>
      </c>
    </row>
    <row r="19" spans="1:7" s="97" customFormat="1" ht="15" collapsed="1">
      <c r="A19" s="90" t="str">
        <f aca="true" t="shared" si="5" ref="A19">B19</f>
        <v>D.5.1.1.2</v>
      </c>
      <c r="B19" s="91" t="s">
        <v>2741</v>
      </c>
      <c r="C19" s="92" t="s">
        <v>18</v>
      </c>
      <c r="D19" s="93"/>
      <c r="E19" s="124"/>
      <c r="F19" s="125"/>
      <c r="G19" s="96"/>
    </row>
    <row r="20" spans="1:7" s="109" customFormat="1" ht="63.75" hidden="1" outlineLevel="1">
      <c r="A20" s="98" t="str">
        <f>""&amp;$B$20&amp;"."&amp;B20&amp;""</f>
        <v>S.1.S.1</v>
      </c>
      <c r="B20" s="126" t="s">
        <v>206</v>
      </c>
      <c r="C20" s="115" t="s">
        <v>2617</v>
      </c>
      <c r="D20" s="128" t="s">
        <v>24</v>
      </c>
      <c r="E20" s="107">
        <v>1</v>
      </c>
      <c r="F20" s="108"/>
      <c r="G20" s="108">
        <f aca="true" t="shared" si="6" ref="G20">E20*F20</f>
        <v>0</v>
      </c>
    </row>
    <row r="21" spans="1:7" s="97" customFormat="1" ht="15" collapsed="1">
      <c r="A21" s="90" t="str">
        <f aca="true" t="shared" si="7" ref="A21">B21</f>
        <v>D.5.1.1.3</v>
      </c>
      <c r="B21" s="91" t="s">
        <v>2742</v>
      </c>
      <c r="C21" s="92" t="s">
        <v>19</v>
      </c>
      <c r="D21" s="93"/>
      <c r="E21" s="94"/>
      <c r="F21" s="95"/>
      <c r="G21" s="96"/>
    </row>
    <row r="22" spans="1:7" s="109" customFormat="1" ht="114.75" hidden="1" outlineLevel="1">
      <c r="A22" s="98" t="str">
        <f aca="true" t="shared" si="8" ref="A22:A24">""&amp;$B$21&amp;"."&amp;B22&amp;""</f>
        <v>D.5.1.1.3.S.1</v>
      </c>
      <c r="B22" s="126" t="s">
        <v>206</v>
      </c>
      <c r="C22" s="127" t="s">
        <v>2574</v>
      </c>
      <c r="D22" s="135"/>
      <c r="E22" s="107"/>
      <c r="F22" s="108"/>
      <c r="G22" s="108"/>
    </row>
    <row r="23" spans="1:7" s="109" customFormat="1" ht="15" hidden="1" outlineLevel="1">
      <c r="A23" s="98" t="str">
        <f t="shared" si="8"/>
        <v>D.5.1.1.3.S.1.1</v>
      </c>
      <c r="B23" s="126" t="s">
        <v>226</v>
      </c>
      <c r="C23" s="127" t="s">
        <v>2743</v>
      </c>
      <c r="D23" s="119" t="s">
        <v>90</v>
      </c>
      <c r="E23" s="107">
        <v>1</v>
      </c>
      <c r="F23" s="108"/>
      <c r="G23" s="108">
        <f aca="true" t="shared" si="9" ref="G23:G24">E23*F23</f>
        <v>0</v>
      </c>
    </row>
    <row r="24" spans="1:7" s="109" customFormat="1" ht="102" hidden="1" outlineLevel="1">
      <c r="A24" s="98" t="str">
        <f t="shared" si="8"/>
        <v>D.5.1.1.3.S.2</v>
      </c>
      <c r="B24" s="126" t="s">
        <v>207</v>
      </c>
      <c r="C24" s="115" t="s">
        <v>3361</v>
      </c>
      <c r="D24" s="113" t="s">
        <v>25</v>
      </c>
      <c r="E24" s="107">
        <v>45</v>
      </c>
      <c r="F24" s="108"/>
      <c r="G24" s="108">
        <f t="shared" si="9"/>
        <v>0</v>
      </c>
    </row>
    <row r="25" spans="1:7" s="97" customFormat="1" ht="15" collapsed="1">
      <c r="A25" s="90" t="str">
        <f aca="true" t="shared" si="10" ref="A25">B25</f>
        <v>D.5.1.1.4</v>
      </c>
      <c r="B25" s="91" t="s">
        <v>2744</v>
      </c>
      <c r="C25" s="92" t="s">
        <v>2577</v>
      </c>
      <c r="D25" s="93"/>
      <c r="E25" s="124"/>
      <c r="F25" s="125"/>
      <c r="G25" s="96"/>
    </row>
    <row r="26" spans="1:7" s="109" customFormat="1" ht="76.5" hidden="1" outlineLevel="1">
      <c r="A26" s="98" t="str">
        <f>""&amp;$B$25&amp;"."&amp;B26&amp;""</f>
        <v>D.5.1.1.4.S.1</v>
      </c>
      <c r="B26" s="126" t="s">
        <v>206</v>
      </c>
      <c r="C26" s="127" t="s">
        <v>3167</v>
      </c>
      <c r="D26" s="113" t="s">
        <v>25</v>
      </c>
      <c r="E26" s="107">
        <v>123</v>
      </c>
      <c r="F26" s="108"/>
      <c r="G26" s="108">
        <f aca="true" t="shared" si="11" ref="G26">E26*F26</f>
        <v>0</v>
      </c>
    </row>
    <row r="27" spans="1:7" s="109" customFormat="1" ht="76.5" hidden="1" outlineLevel="1">
      <c r="A27" s="98" t="str">
        <f>""&amp;$B$25&amp;"."&amp;B27&amp;""</f>
        <v>D.5.1.1.4.S.2</v>
      </c>
      <c r="B27" s="126" t="s">
        <v>207</v>
      </c>
      <c r="C27" s="112" t="s">
        <v>3170</v>
      </c>
      <c r="D27" s="128"/>
      <c r="E27" s="107"/>
      <c r="F27" s="108"/>
      <c r="G27" s="108"/>
    </row>
    <row r="28" spans="1:7" s="109" customFormat="1" ht="15" hidden="1" outlineLevel="1">
      <c r="A28" s="98" t="str">
        <f aca="true" t="shared" si="12" ref="A28:A36">""&amp;$B$25&amp;"."&amp;B28&amp;""</f>
        <v>D.5.1.1.4.S.2.1</v>
      </c>
      <c r="B28" s="126" t="s">
        <v>228</v>
      </c>
      <c r="C28" s="133" t="s">
        <v>3168</v>
      </c>
      <c r="D28" s="119" t="s">
        <v>90</v>
      </c>
      <c r="E28" s="107">
        <v>1</v>
      </c>
      <c r="F28" s="108"/>
      <c r="G28" s="108">
        <f aca="true" t="shared" si="13" ref="G28">E28*F28</f>
        <v>0</v>
      </c>
    </row>
    <row r="29" spans="1:7" s="109" customFormat="1" ht="114.75" hidden="1" outlineLevel="1">
      <c r="A29" s="98" t="str">
        <f t="shared" si="12"/>
        <v>D.5.1.1.4.S.3</v>
      </c>
      <c r="B29" s="126" t="s">
        <v>208</v>
      </c>
      <c r="C29" s="112" t="s">
        <v>3172</v>
      </c>
      <c r="D29" s="128"/>
      <c r="E29" s="107"/>
      <c r="F29" s="108"/>
      <c r="G29" s="108"/>
    </row>
    <row r="30" spans="1:7" s="109" customFormat="1" ht="15" hidden="1" outlineLevel="1">
      <c r="A30" s="98" t="str">
        <f t="shared" si="12"/>
        <v>D.5.1.1.4.S.3.1</v>
      </c>
      <c r="B30" s="126" t="s">
        <v>244</v>
      </c>
      <c r="C30" s="133" t="s">
        <v>2745</v>
      </c>
      <c r="D30" s="119" t="s">
        <v>90</v>
      </c>
      <c r="E30" s="107">
        <v>1</v>
      </c>
      <c r="F30" s="108"/>
      <c r="G30" s="108">
        <f aca="true" t="shared" si="14" ref="G30:G31">E30*F30</f>
        <v>0</v>
      </c>
    </row>
    <row r="31" spans="1:7" s="109" customFormat="1" ht="63.75" hidden="1" outlineLevel="1">
      <c r="A31" s="98" t="str">
        <f>""&amp;$B$25&amp;"."&amp;B31&amp;""</f>
        <v>D.5.1.1.4.S.4</v>
      </c>
      <c r="B31" s="126" t="s">
        <v>209</v>
      </c>
      <c r="C31" s="127" t="s">
        <v>2746</v>
      </c>
      <c r="D31" s="113" t="s">
        <v>22</v>
      </c>
      <c r="E31" s="107">
        <v>22</v>
      </c>
      <c r="F31" s="108"/>
      <c r="G31" s="108">
        <f t="shared" si="14"/>
        <v>0</v>
      </c>
    </row>
    <row r="32" spans="1:7" s="109" customFormat="1" ht="51" hidden="1" outlineLevel="1">
      <c r="A32" s="98" t="str">
        <f t="shared" si="12"/>
        <v>D.5.1.1.4.S.5</v>
      </c>
      <c r="B32" s="126" t="s">
        <v>213</v>
      </c>
      <c r="C32" s="112" t="s">
        <v>2580</v>
      </c>
      <c r="D32" s="128"/>
      <c r="E32" s="107"/>
      <c r="F32" s="108"/>
      <c r="G32" s="108"/>
    </row>
    <row r="33" spans="1:7" s="109" customFormat="1" ht="15" hidden="1" outlineLevel="1">
      <c r="A33" s="98" t="str">
        <f t="shared" si="12"/>
        <v>D.5.1.1.4.S.5.1</v>
      </c>
      <c r="B33" s="126" t="s">
        <v>315</v>
      </c>
      <c r="C33" s="133" t="s">
        <v>290</v>
      </c>
      <c r="D33" s="119" t="s">
        <v>90</v>
      </c>
      <c r="E33" s="107">
        <v>4</v>
      </c>
      <c r="F33" s="108"/>
      <c r="G33" s="108">
        <f aca="true" t="shared" si="15" ref="G33:G36">E33*F33</f>
        <v>0</v>
      </c>
    </row>
    <row r="34" spans="1:7" s="109" customFormat="1" ht="15" hidden="1" outlineLevel="1">
      <c r="A34" s="98" t="str">
        <f t="shared" si="12"/>
        <v>D.5.1.1.4.S.5.2</v>
      </c>
      <c r="B34" s="126" t="s">
        <v>316</v>
      </c>
      <c r="C34" s="133" t="s">
        <v>2738</v>
      </c>
      <c r="D34" s="119" t="s">
        <v>90</v>
      </c>
      <c r="E34" s="107">
        <v>1</v>
      </c>
      <c r="F34" s="108"/>
      <c r="G34" s="108">
        <f t="shared" si="15"/>
        <v>0</v>
      </c>
    </row>
    <row r="35" spans="1:7" s="109" customFormat="1" ht="15" hidden="1" outlineLevel="1">
      <c r="A35" s="98" t="str">
        <f t="shared" si="12"/>
        <v>D.5.1.1.4.S.5.3</v>
      </c>
      <c r="B35" s="126" t="s">
        <v>317</v>
      </c>
      <c r="C35" s="133" t="s">
        <v>2739</v>
      </c>
      <c r="D35" s="119" t="s">
        <v>90</v>
      </c>
      <c r="E35" s="107">
        <v>1</v>
      </c>
      <c r="F35" s="108"/>
      <c r="G35" s="108">
        <f t="shared" si="15"/>
        <v>0</v>
      </c>
    </row>
    <row r="36" spans="1:7" s="109" customFormat="1" ht="15" hidden="1" outlineLevel="1">
      <c r="A36" s="98" t="str">
        <f t="shared" si="12"/>
        <v>D.5.1.1.4.S.5.4</v>
      </c>
      <c r="B36" s="126" t="s">
        <v>318</v>
      </c>
      <c r="C36" s="133" t="s">
        <v>2740</v>
      </c>
      <c r="D36" s="119" t="s">
        <v>90</v>
      </c>
      <c r="E36" s="107">
        <v>1</v>
      </c>
      <c r="F36" s="108"/>
      <c r="G36" s="108">
        <f t="shared" si="15"/>
        <v>0</v>
      </c>
    </row>
    <row r="37" spans="1:7" s="97" customFormat="1" ht="15" collapsed="1">
      <c r="A37" s="90" t="str">
        <f aca="true" t="shared" si="16" ref="A37">B37</f>
        <v>D.5.1.1.5</v>
      </c>
      <c r="B37" s="91" t="s">
        <v>2747</v>
      </c>
      <c r="C37" s="92" t="s">
        <v>100</v>
      </c>
      <c r="D37" s="93"/>
      <c r="E37" s="94"/>
      <c r="F37" s="95"/>
      <c r="G37" s="96"/>
    </row>
    <row r="38" spans="1:7" s="109" customFormat="1" ht="127.5" hidden="1" outlineLevel="1">
      <c r="A38" s="98" t="str">
        <f aca="true" t="shared" si="17" ref="A38:A43">""&amp;$B$25&amp;"."&amp;B38&amp;""</f>
        <v>D.5.1.1.4.S.1</v>
      </c>
      <c r="B38" s="139" t="s">
        <v>206</v>
      </c>
      <c r="C38" s="112" t="s">
        <v>2937</v>
      </c>
      <c r="D38" s="123"/>
      <c r="E38" s="132"/>
      <c r="F38" s="108"/>
      <c r="G38" s="108"/>
    </row>
    <row r="39" spans="1:7" s="109" customFormat="1" ht="15" hidden="1" outlineLevel="1">
      <c r="A39" s="98" t="str">
        <f t="shared" si="17"/>
        <v>D.5.1.1.4.S.1.1</v>
      </c>
      <c r="B39" s="139" t="s">
        <v>226</v>
      </c>
      <c r="C39" s="141" t="s">
        <v>2748</v>
      </c>
      <c r="D39" s="119" t="s">
        <v>90</v>
      </c>
      <c r="E39" s="107">
        <v>4</v>
      </c>
      <c r="F39" s="108"/>
      <c r="G39" s="108">
        <f aca="true" t="shared" si="18" ref="G39">E39*F39</f>
        <v>0</v>
      </c>
    </row>
    <row r="40" spans="1:7" s="109" customFormat="1" ht="153" hidden="1" outlineLevel="1">
      <c r="A40" s="98" t="str">
        <f t="shared" si="17"/>
        <v>D.5.1.1.4.S.2</v>
      </c>
      <c r="B40" s="139" t="s">
        <v>207</v>
      </c>
      <c r="C40" s="112" t="s">
        <v>2938</v>
      </c>
      <c r="D40" s="123"/>
      <c r="E40" s="132"/>
      <c r="F40" s="108"/>
      <c r="G40" s="108"/>
    </row>
    <row r="41" spans="1:7" s="109" customFormat="1" ht="15" hidden="1" outlineLevel="1">
      <c r="A41" s="98" t="str">
        <f t="shared" si="17"/>
        <v>D.5.1.1.4.S.2.1</v>
      </c>
      <c r="B41" s="139" t="s">
        <v>228</v>
      </c>
      <c r="C41" s="141" t="s">
        <v>2749</v>
      </c>
      <c r="D41" s="119" t="s">
        <v>90</v>
      </c>
      <c r="E41" s="107">
        <v>1</v>
      </c>
      <c r="F41" s="108"/>
      <c r="G41" s="108">
        <f aca="true" t="shared" si="19" ref="G41:G43">E41*F41</f>
        <v>0</v>
      </c>
    </row>
    <row r="42" spans="1:7" s="109" customFormat="1" ht="15" hidden="1" outlineLevel="1">
      <c r="A42" s="98" t="str">
        <f t="shared" si="17"/>
        <v>D.5.1.1.4.S.2.2</v>
      </c>
      <c r="B42" s="139" t="s">
        <v>261</v>
      </c>
      <c r="C42" s="141" t="s">
        <v>2750</v>
      </c>
      <c r="D42" s="119" t="s">
        <v>90</v>
      </c>
      <c r="E42" s="107">
        <v>1</v>
      </c>
      <c r="F42" s="108"/>
      <c r="G42" s="108">
        <f t="shared" si="19"/>
        <v>0</v>
      </c>
    </row>
    <row r="43" spans="1:7" s="109" customFormat="1" ht="15" hidden="1" outlineLevel="1">
      <c r="A43" s="98" t="str">
        <f t="shared" si="17"/>
        <v>D.5.1.1.4.S.2.3</v>
      </c>
      <c r="B43" s="139" t="s">
        <v>367</v>
      </c>
      <c r="C43" s="141" t="s">
        <v>2751</v>
      </c>
      <c r="D43" s="119" t="s">
        <v>90</v>
      </c>
      <c r="E43" s="107">
        <v>1</v>
      </c>
      <c r="F43" s="108"/>
      <c r="G43" s="108">
        <f t="shared" si="19"/>
        <v>0</v>
      </c>
    </row>
    <row r="44" spans="1:7" s="109" customFormat="1" ht="191.25" hidden="1" outlineLevel="1">
      <c r="A44" s="98" t="str">
        <f>""&amp;$B$37&amp;"."&amp;B44&amp;""</f>
        <v>D.5.1.1.5.S.3</v>
      </c>
      <c r="B44" s="139" t="s">
        <v>208</v>
      </c>
      <c r="C44" s="112" t="s">
        <v>3193</v>
      </c>
      <c r="D44" s="113"/>
      <c r="E44" s="132"/>
      <c r="F44" s="108"/>
      <c r="G44" s="108"/>
    </row>
    <row r="45" spans="1:7" s="109" customFormat="1" ht="38.25" hidden="1" outlineLevel="1">
      <c r="A45" s="98" t="str">
        <f aca="true" t="shared" si="20" ref="A45:A46">""&amp;$B$37&amp;"."&amp;B45&amp;""</f>
        <v>D.5.1.1.5.S.3.1</v>
      </c>
      <c r="B45" s="139" t="s">
        <v>244</v>
      </c>
      <c r="C45" s="190" t="s">
        <v>3011</v>
      </c>
      <c r="D45" s="119" t="s">
        <v>90</v>
      </c>
      <c r="E45" s="107">
        <v>1</v>
      </c>
      <c r="F45" s="108"/>
      <c r="G45" s="108">
        <f aca="true" t="shared" si="21" ref="G45:G49">E45*F45</f>
        <v>0</v>
      </c>
    </row>
    <row r="46" spans="1:7" s="109" customFormat="1" ht="216.75" hidden="1" outlineLevel="1">
      <c r="A46" s="98" t="str">
        <f t="shared" si="20"/>
        <v>D.5.1.1.5.S.4</v>
      </c>
      <c r="B46" s="139" t="s">
        <v>209</v>
      </c>
      <c r="C46" s="112" t="s">
        <v>2855</v>
      </c>
      <c r="D46" s="143" t="s">
        <v>22</v>
      </c>
      <c r="E46" s="107">
        <v>24</v>
      </c>
      <c r="F46" s="108"/>
      <c r="G46" s="108">
        <f t="shared" si="21"/>
        <v>0</v>
      </c>
    </row>
    <row r="47" spans="1:7" s="109" customFormat="1" ht="408" hidden="1" outlineLevel="1">
      <c r="A47" s="98" t="str">
        <f>""&amp;$B$37&amp;"."&amp;B47&amp;""</f>
        <v>D.5.1.1.5.S.5</v>
      </c>
      <c r="B47" s="139" t="s">
        <v>213</v>
      </c>
      <c r="C47" s="112" t="s">
        <v>3362</v>
      </c>
      <c r="D47" s="119" t="s">
        <v>90</v>
      </c>
      <c r="E47" s="107">
        <v>1</v>
      </c>
      <c r="F47" s="108"/>
      <c r="G47" s="108">
        <f t="shared" si="21"/>
        <v>0</v>
      </c>
    </row>
    <row r="48" spans="1:7" s="109" customFormat="1" ht="102" hidden="1" outlineLevel="1">
      <c r="A48" s="98" t="str">
        <f aca="true" t="shared" si="22" ref="A48:A49">""&amp;$B$81&amp;"."&amp;B48&amp;""</f>
        <v>.S.3</v>
      </c>
      <c r="B48" s="139" t="s">
        <v>208</v>
      </c>
      <c r="C48" s="112" t="s">
        <v>3360</v>
      </c>
      <c r="D48" s="143" t="s">
        <v>22</v>
      </c>
      <c r="E48" s="107">
        <v>16</v>
      </c>
      <c r="F48" s="108"/>
      <c r="G48" s="108">
        <f t="shared" si="21"/>
        <v>0</v>
      </c>
    </row>
    <row r="49" spans="1:7" s="109" customFormat="1" ht="51" hidden="1" outlineLevel="1">
      <c r="A49" s="98" t="str">
        <f t="shared" si="22"/>
        <v>.S.4</v>
      </c>
      <c r="B49" s="139" t="s">
        <v>209</v>
      </c>
      <c r="C49" s="112" t="s">
        <v>2731</v>
      </c>
      <c r="D49" s="143" t="s">
        <v>22</v>
      </c>
      <c r="E49" s="107">
        <v>3.1</v>
      </c>
      <c r="F49" s="108"/>
      <c r="G49" s="108">
        <f t="shared" si="21"/>
        <v>0</v>
      </c>
    </row>
    <row r="50" spans="1:7" s="97" customFormat="1" ht="15" collapsed="1">
      <c r="A50" s="90" t="str">
        <f aca="true" t="shared" si="23" ref="A50">B50</f>
        <v>D.5.1.1.6</v>
      </c>
      <c r="B50" s="91" t="s">
        <v>2752</v>
      </c>
      <c r="C50" s="92" t="s">
        <v>2835</v>
      </c>
      <c r="D50" s="93"/>
      <c r="E50" s="94"/>
      <c r="F50" s="95"/>
      <c r="G50" s="96"/>
    </row>
    <row r="51" spans="1:7" s="109" customFormat="1" ht="63.75" hidden="1" outlineLevel="1">
      <c r="A51" s="98" t="str">
        <f>""&amp;$B$50&amp;"."&amp;B51&amp;""</f>
        <v>D.5.1.1.6.S.1</v>
      </c>
      <c r="B51" s="139" t="s">
        <v>206</v>
      </c>
      <c r="C51" s="142" t="s">
        <v>2939</v>
      </c>
      <c r="D51" s="233" t="s">
        <v>22</v>
      </c>
      <c r="E51" s="107">
        <v>5</v>
      </c>
      <c r="F51" s="108"/>
      <c r="G51" s="108">
        <f aca="true" t="shared" si="24" ref="G51">E51*F51</f>
        <v>0</v>
      </c>
    </row>
    <row r="52" spans="1:7" s="97" customFormat="1" ht="15" collapsed="1">
      <c r="A52" s="90" t="str">
        <f aca="true" t="shared" si="25" ref="A52">B52</f>
        <v>D.5.1.1.7</v>
      </c>
      <c r="B52" s="91" t="s">
        <v>2753</v>
      </c>
      <c r="C52" s="165" t="s">
        <v>117</v>
      </c>
      <c r="D52" s="166"/>
      <c r="E52" s="94"/>
      <c r="F52" s="95"/>
      <c r="G52" s="96"/>
    </row>
    <row r="53" spans="1:7" s="109" customFormat="1" ht="242.25" hidden="1" outlineLevel="1">
      <c r="A53" s="98" t="str">
        <f aca="true" t="shared" si="26" ref="A53:A54">""&amp;$B$52&amp;"."&amp;B53&amp;""</f>
        <v>D.5.1.1.7.S.1</v>
      </c>
      <c r="B53" s="139" t="s">
        <v>206</v>
      </c>
      <c r="C53" s="112" t="s">
        <v>3027</v>
      </c>
      <c r="D53" s="119" t="s">
        <v>91</v>
      </c>
      <c r="E53" s="107">
        <v>1</v>
      </c>
      <c r="F53" s="108"/>
      <c r="G53" s="108">
        <f aca="true" t="shared" si="27" ref="G53:G54">E53*F53</f>
        <v>0</v>
      </c>
    </row>
    <row r="54" spans="1:7" s="109" customFormat="1" ht="191.25" hidden="1" outlineLevel="1">
      <c r="A54" s="98" t="str">
        <f t="shared" si="26"/>
        <v>D.5.1.1.7.S.2</v>
      </c>
      <c r="B54" s="139" t="s">
        <v>207</v>
      </c>
      <c r="C54" s="112" t="s">
        <v>3025</v>
      </c>
      <c r="D54" s="119" t="s">
        <v>91</v>
      </c>
      <c r="E54" s="107">
        <v>1</v>
      </c>
      <c r="F54" s="108"/>
      <c r="G54" s="108">
        <f t="shared" si="27"/>
        <v>0</v>
      </c>
    </row>
    <row r="55" spans="1:7" s="97" customFormat="1" ht="15" collapsed="1">
      <c r="A55" s="90" t="str">
        <f aca="true" t="shared" si="28" ref="A55">B55</f>
        <v>D.5.1.1.8</v>
      </c>
      <c r="B55" s="91" t="s">
        <v>2754</v>
      </c>
      <c r="C55" s="92" t="s">
        <v>21</v>
      </c>
      <c r="D55" s="93"/>
      <c r="E55" s="94"/>
      <c r="F55" s="95"/>
      <c r="G55" s="96"/>
    </row>
    <row r="56" spans="1:7" s="109" customFormat="1" ht="51" hidden="1" outlineLevel="1">
      <c r="A56" s="98" t="str">
        <f>""&amp;$B$55&amp;"."&amp;B56&amp;""</f>
        <v>D.5.1.1.8.S.1</v>
      </c>
      <c r="B56" s="139" t="s">
        <v>206</v>
      </c>
      <c r="C56" s="142" t="s">
        <v>2641</v>
      </c>
      <c r="D56" s="143" t="s">
        <v>91</v>
      </c>
      <c r="E56" s="107">
        <v>1</v>
      </c>
      <c r="F56" s="108"/>
      <c r="G56" s="108">
        <f aca="true" t="shared" si="29" ref="G56">E56*F56</f>
        <v>0</v>
      </c>
    </row>
    <row r="57" spans="1:7" s="214" customFormat="1" ht="15" collapsed="1">
      <c r="A57" s="208"/>
      <c r="B57" s="209"/>
      <c r="C57" s="210"/>
      <c r="D57" s="211"/>
      <c r="E57" s="212"/>
      <c r="F57" s="213"/>
      <c r="G57"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8"/>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D.5.2</v>
      </c>
      <c r="B2" s="358" t="s">
        <v>518</v>
      </c>
      <c r="C2" s="365" t="s">
        <v>2192</v>
      </c>
      <c r="D2" s="359"/>
      <c r="E2" s="360"/>
      <c r="F2" s="361"/>
      <c r="G2" s="362">
        <f>SUM(G3:G137)</f>
        <v>0</v>
      </c>
    </row>
    <row r="3" spans="1:7" s="89" customFormat="1" ht="15" collapsed="1">
      <c r="A3" s="82" t="str">
        <f>B3</f>
        <v>D.5.2.1</v>
      </c>
      <c r="B3" s="83" t="s">
        <v>1962</v>
      </c>
      <c r="C3" s="84" t="s">
        <v>2193</v>
      </c>
      <c r="D3" s="85"/>
      <c r="E3" s="86"/>
      <c r="F3" s="87"/>
      <c r="G3" s="88"/>
    </row>
    <row r="4" spans="1:7" s="97" customFormat="1" ht="15">
      <c r="A4" s="90" t="str">
        <f>B4</f>
        <v>D.5.2.1.1</v>
      </c>
      <c r="B4" s="91" t="s">
        <v>1963</v>
      </c>
      <c r="C4" s="92" t="s">
        <v>1528</v>
      </c>
      <c r="D4" s="93"/>
      <c r="E4" s="94"/>
      <c r="F4" s="95"/>
      <c r="G4" s="96"/>
    </row>
    <row r="5" spans="1:7" s="109" customFormat="1" ht="38.25" hidden="1" outlineLevel="1">
      <c r="A5" s="227" t="str">
        <f>""&amp;$B$4&amp;"."&amp;B5&amp;""</f>
        <v>D.5.2.1.1.S.1</v>
      </c>
      <c r="B5" s="99" t="s">
        <v>206</v>
      </c>
      <c r="C5" s="122" t="s">
        <v>1989</v>
      </c>
      <c r="D5" s="123"/>
      <c r="E5" s="107"/>
      <c r="F5" s="108"/>
      <c r="G5" s="108"/>
    </row>
    <row r="6" spans="1:7" s="109" customFormat="1" ht="63.75" hidden="1" outlineLevel="1">
      <c r="A6" s="227" t="str">
        <f>""&amp;$B$4&amp;"."&amp;B6&amp;""</f>
        <v>D.5.2.1.1.S.1.1</v>
      </c>
      <c r="B6" s="99" t="s">
        <v>226</v>
      </c>
      <c r="C6" s="122" t="s">
        <v>1990</v>
      </c>
      <c r="D6" s="123" t="s">
        <v>90</v>
      </c>
      <c r="E6" s="107">
        <v>1</v>
      </c>
      <c r="F6" s="108"/>
      <c r="G6" s="108">
        <f aca="true" t="shared" si="0" ref="G6:G71">E6*F6</f>
        <v>0</v>
      </c>
    </row>
    <row r="7" spans="1:7" s="109" customFormat="1" ht="63.75" hidden="1" outlineLevel="1">
      <c r="A7" s="227" t="str">
        <f aca="true" t="shared" si="1" ref="A7:A72">""&amp;$B$4&amp;"."&amp;B7&amp;""</f>
        <v>D.5.2.1.1.S.1.2</v>
      </c>
      <c r="B7" s="99" t="s">
        <v>227</v>
      </c>
      <c r="C7" s="122" t="s">
        <v>1890</v>
      </c>
      <c r="D7" s="123" t="s">
        <v>90</v>
      </c>
      <c r="E7" s="107">
        <v>1</v>
      </c>
      <c r="F7" s="108"/>
      <c r="G7" s="108">
        <f t="shared" si="0"/>
        <v>0</v>
      </c>
    </row>
    <row r="8" spans="1:7" s="109" customFormat="1" ht="15" hidden="1" outlineLevel="1">
      <c r="A8" s="227" t="str">
        <f t="shared" si="1"/>
        <v>D.5.2.1.1.S.1.3</v>
      </c>
      <c r="B8" s="99" t="s">
        <v>265</v>
      </c>
      <c r="C8" s="122" t="s">
        <v>1891</v>
      </c>
      <c r="D8" s="123" t="s">
        <v>90</v>
      </c>
      <c r="E8" s="107">
        <v>1</v>
      </c>
      <c r="F8" s="108"/>
      <c r="G8" s="108">
        <f t="shared" si="0"/>
        <v>0</v>
      </c>
    </row>
    <row r="9" spans="1:7" s="109" customFormat="1" ht="15" hidden="1" outlineLevel="1">
      <c r="A9" s="227" t="str">
        <f t="shared" si="1"/>
        <v>D.5.2.1.1.S.1.4</v>
      </c>
      <c r="B9" s="99" t="s">
        <v>627</v>
      </c>
      <c r="C9" s="122" t="s">
        <v>1533</v>
      </c>
      <c r="D9" s="123" t="s">
        <v>90</v>
      </c>
      <c r="E9" s="107">
        <v>2</v>
      </c>
      <c r="F9" s="108"/>
      <c r="G9" s="108">
        <f t="shared" si="0"/>
        <v>0</v>
      </c>
    </row>
    <row r="10" spans="1:7" s="109" customFormat="1" ht="25.5" hidden="1" outlineLevel="1">
      <c r="A10" s="227" t="str">
        <f t="shared" si="1"/>
        <v>D.5.2.1.1.S.1.5</v>
      </c>
      <c r="B10" s="99" t="s">
        <v>630</v>
      </c>
      <c r="C10" s="122" t="s">
        <v>1830</v>
      </c>
      <c r="D10" s="123" t="s">
        <v>90</v>
      </c>
      <c r="E10" s="107">
        <v>1</v>
      </c>
      <c r="F10" s="108"/>
      <c r="G10" s="108">
        <f t="shared" si="0"/>
        <v>0</v>
      </c>
    </row>
    <row r="11" spans="1:7" s="109" customFormat="1" ht="25.5" hidden="1" outlineLevel="1">
      <c r="A11" s="227" t="str">
        <f t="shared" si="1"/>
        <v>D.5.2.1.1.S.1.6</v>
      </c>
      <c r="B11" s="99" t="s">
        <v>1535</v>
      </c>
      <c r="C11" s="122" t="s">
        <v>1536</v>
      </c>
      <c r="D11" s="123" t="s">
        <v>90</v>
      </c>
      <c r="E11" s="107">
        <v>2</v>
      </c>
      <c r="F11" s="108"/>
      <c r="G11" s="108">
        <f t="shared" si="0"/>
        <v>0</v>
      </c>
    </row>
    <row r="12" spans="1:7" s="109" customFormat="1" ht="25.5" hidden="1" outlineLevel="1">
      <c r="A12" s="227" t="str">
        <f t="shared" si="1"/>
        <v>D.5.2.1.1.S.1.7</v>
      </c>
      <c r="B12" s="99" t="s">
        <v>1537</v>
      </c>
      <c r="C12" s="122" t="s">
        <v>1538</v>
      </c>
      <c r="D12" s="123" t="s">
        <v>90</v>
      </c>
      <c r="E12" s="107">
        <v>2</v>
      </c>
      <c r="F12" s="108"/>
      <c r="G12" s="108">
        <f t="shared" si="0"/>
        <v>0</v>
      </c>
    </row>
    <row r="13" spans="1:7" s="109" customFormat="1" ht="25.5" hidden="1" outlineLevel="1">
      <c r="A13" s="227" t="str">
        <f t="shared" si="1"/>
        <v>D.5.2.1.1.S.1.8</v>
      </c>
      <c r="B13" s="99" t="s">
        <v>1539</v>
      </c>
      <c r="C13" s="122" t="s">
        <v>1540</v>
      </c>
      <c r="D13" s="123" t="s">
        <v>90</v>
      </c>
      <c r="E13" s="107">
        <v>1</v>
      </c>
      <c r="F13" s="108"/>
      <c r="G13" s="108">
        <f t="shared" si="0"/>
        <v>0</v>
      </c>
    </row>
    <row r="14" spans="1:7" s="109" customFormat="1" ht="25.5" hidden="1" outlineLevel="1">
      <c r="A14" s="227" t="str">
        <f t="shared" si="1"/>
        <v>D.5.2.1.1.S.1.9</v>
      </c>
      <c r="B14" s="99" t="s">
        <v>1541</v>
      </c>
      <c r="C14" s="122" t="s">
        <v>1542</v>
      </c>
      <c r="D14" s="123" t="s">
        <v>90</v>
      </c>
      <c r="E14" s="107">
        <v>1</v>
      </c>
      <c r="F14" s="108"/>
      <c r="G14" s="108">
        <f t="shared" si="0"/>
        <v>0</v>
      </c>
    </row>
    <row r="15" spans="1:7" s="109" customFormat="1" ht="15" hidden="1" outlineLevel="1">
      <c r="A15" s="227" t="str">
        <f t="shared" si="1"/>
        <v>D.5.2.1.1.S.1.10</v>
      </c>
      <c r="B15" s="99" t="s">
        <v>1543</v>
      </c>
      <c r="C15" s="122" t="s">
        <v>1741</v>
      </c>
      <c r="D15" s="123" t="s">
        <v>90</v>
      </c>
      <c r="E15" s="107">
        <v>2</v>
      </c>
      <c r="F15" s="108"/>
      <c r="G15" s="108">
        <f t="shared" si="0"/>
        <v>0</v>
      </c>
    </row>
    <row r="16" spans="1:7" s="109" customFormat="1" ht="15" hidden="1" outlineLevel="1">
      <c r="A16" s="227" t="str">
        <f t="shared" si="1"/>
        <v>D.5.2.1.1.S.1.11</v>
      </c>
      <c r="B16" s="99" t="s">
        <v>1545</v>
      </c>
      <c r="C16" s="122" t="s">
        <v>1546</v>
      </c>
      <c r="D16" s="123" t="s">
        <v>90</v>
      </c>
      <c r="E16" s="107">
        <v>4</v>
      </c>
      <c r="F16" s="108"/>
      <c r="G16" s="108">
        <f t="shared" si="0"/>
        <v>0</v>
      </c>
    </row>
    <row r="17" spans="1:7" s="109" customFormat="1" ht="15" hidden="1" outlineLevel="1">
      <c r="A17" s="227" t="str">
        <f t="shared" si="1"/>
        <v>D.5.2.1.1.S.1.12</v>
      </c>
      <c r="B17" s="99" t="s">
        <v>1547</v>
      </c>
      <c r="C17" s="122" t="s">
        <v>1548</v>
      </c>
      <c r="D17" s="123" t="s">
        <v>90</v>
      </c>
      <c r="E17" s="107">
        <v>1</v>
      </c>
      <c r="F17" s="108"/>
      <c r="G17" s="108">
        <f t="shared" si="0"/>
        <v>0</v>
      </c>
    </row>
    <row r="18" spans="1:7" s="109" customFormat="1" ht="15" hidden="1" outlineLevel="1">
      <c r="A18" s="227" t="str">
        <f t="shared" si="1"/>
        <v>D.5.2.1.1.S.1.13</v>
      </c>
      <c r="B18" s="99" t="s">
        <v>1549</v>
      </c>
      <c r="C18" s="122" t="s">
        <v>1550</v>
      </c>
      <c r="D18" s="123" t="s">
        <v>90</v>
      </c>
      <c r="E18" s="107">
        <v>1</v>
      </c>
      <c r="F18" s="108"/>
      <c r="G18" s="108">
        <f t="shared" si="0"/>
        <v>0</v>
      </c>
    </row>
    <row r="19" spans="1:7" s="109" customFormat="1" ht="15" hidden="1" outlineLevel="1">
      <c r="A19" s="227" t="str">
        <f t="shared" si="1"/>
        <v>D.5.2.1.1.S.1.14</v>
      </c>
      <c r="B19" s="99" t="s">
        <v>1551</v>
      </c>
      <c r="C19" s="122" t="s">
        <v>1552</v>
      </c>
      <c r="D19" s="123" t="s">
        <v>90</v>
      </c>
      <c r="E19" s="107">
        <v>1</v>
      </c>
      <c r="F19" s="108"/>
      <c r="G19" s="108">
        <f t="shared" si="0"/>
        <v>0</v>
      </c>
    </row>
    <row r="20" spans="1:7" s="109" customFormat="1" ht="15" hidden="1" outlineLevel="1">
      <c r="A20" s="227" t="str">
        <f t="shared" si="1"/>
        <v>D.5.2.1.1.S.1.15</v>
      </c>
      <c r="B20" s="99" t="s">
        <v>1553</v>
      </c>
      <c r="C20" s="122" t="s">
        <v>1554</v>
      </c>
      <c r="D20" s="123" t="s">
        <v>90</v>
      </c>
      <c r="E20" s="107">
        <v>1</v>
      </c>
      <c r="F20" s="108"/>
      <c r="G20" s="108">
        <f t="shared" si="0"/>
        <v>0</v>
      </c>
    </row>
    <row r="21" spans="1:7" s="109" customFormat="1" ht="15" hidden="1" outlineLevel="1">
      <c r="A21" s="227" t="str">
        <f t="shared" si="1"/>
        <v>D.5.2.1.1.S.1.16</v>
      </c>
      <c r="B21" s="99" t="s">
        <v>1555</v>
      </c>
      <c r="C21" s="122" t="s">
        <v>1991</v>
      </c>
      <c r="D21" s="123" t="s">
        <v>90</v>
      </c>
      <c r="E21" s="107">
        <v>2</v>
      </c>
      <c r="F21" s="108"/>
      <c r="G21" s="108">
        <f t="shared" si="0"/>
        <v>0</v>
      </c>
    </row>
    <row r="22" spans="1:7" s="109" customFormat="1" ht="15" hidden="1" outlineLevel="1">
      <c r="A22" s="227" t="str">
        <f t="shared" si="1"/>
        <v>D.5.2.1.1.S.1.17</v>
      </c>
      <c r="B22" s="99" t="s">
        <v>1557</v>
      </c>
      <c r="C22" s="122" t="s">
        <v>1558</v>
      </c>
      <c r="D22" s="123" t="s">
        <v>90</v>
      </c>
      <c r="E22" s="107">
        <v>1</v>
      </c>
      <c r="F22" s="108"/>
      <c r="G22" s="108">
        <f t="shared" si="0"/>
        <v>0</v>
      </c>
    </row>
    <row r="23" spans="1:7" s="109" customFormat="1" ht="15" hidden="1" outlineLevel="1">
      <c r="A23" s="227" t="str">
        <f t="shared" si="1"/>
        <v>D.5.2.1.1.S.1.18</v>
      </c>
      <c r="B23" s="99" t="s">
        <v>1559</v>
      </c>
      <c r="C23" s="122" t="s">
        <v>1894</v>
      </c>
      <c r="D23" s="123" t="s">
        <v>90</v>
      </c>
      <c r="E23" s="107">
        <v>1</v>
      </c>
      <c r="F23" s="108"/>
      <c r="G23" s="108">
        <f t="shared" si="0"/>
        <v>0</v>
      </c>
    </row>
    <row r="24" spans="1:7" s="109" customFormat="1" ht="15" hidden="1" outlineLevel="1">
      <c r="A24" s="227" t="str">
        <f t="shared" si="1"/>
        <v>D.5.2.1.1.S.1.19</v>
      </c>
      <c r="B24" s="99" t="s">
        <v>1561</v>
      </c>
      <c r="C24" s="122" t="s">
        <v>1560</v>
      </c>
      <c r="D24" s="123" t="s">
        <v>90</v>
      </c>
      <c r="E24" s="107">
        <v>2</v>
      </c>
      <c r="F24" s="108"/>
      <c r="G24" s="108">
        <f t="shared" si="0"/>
        <v>0</v>
      </c>
    </row>
    <row r="25" spans="1:7" s="109" customFormat="1" ht="15" hidden="1" outlineLevel="1">
      <c r="A25" s="227" t="str">
        <f t="shared" si="1"/>
        <v>D.5.2.1.1.S.1.20</v>
      </c>
      <c r="B25" s="99" t="s">
        <v>1563</v>
      </c>
      <c r="C25" s="122" t="s">
        <v>1895</v>
      </c>
      <c r="D25" s="123" t="s">
        <v>90</v>
      </c>
      <c r="E25" s="107">
        <v>1</v>
      </c>
      <c r="F25" s="108"/>
      <c r="G25" s="108">
        <f t="shared" si="0"/>
        <v>0</v>
      </c>
    </row>
    <row r="26" spans="1:7" s="109" customFormat="1" ht="15" hidden="1" outlineLevel="1">
      <c r="A26" s="227" t="str">
        <f t="shared" si="1"/>
        <v>D.5.2.1.1.S.1.21</v>
      </c>
      <c r="B26" s="99" t="s">
        <v>1565</v>
      </c>
      <c r="C26" s="122" t="s">
        <v>1562</v>
      </c>
      <c r="D26" s="123" t="s">
        <v>90</v>
      </c>
      <c r="E26" s="107">
        <v>2</v>
      </c>
      <c r="F26" s="108"/>
      <c r="G26" s="108">
        <f t="shared" si="0"/>
        <v>0</v>
      </c>
    </row>
    <row r="27" spans="1:7" s="109" customFormat="1" ht="15" hidden="1" outlineLevel="1">
      <c r="A27" s="227" t="str">
        <f t="shared" si="1"/>
        <v>D.5.2.1.1.S.1.22</v>
      </c>
      <c r="B27" s="99" t="s">
        <v>1567</v>
      </c>
      <c r="C27" s="122" t="s">
        <v>1992</v>
      </c>
      <c r="D27" s="123" t="s">
        <v>90</v>
      </c>
      <c r="E27" s="107">
        <v>2</v>
      </c>
      <c r="F27" s="108"/>
      <c r="G27" s="108">
        <f t="shared" si="0"/>
        <v>0</v>
      </c>
    </row>
    <row r="28" spans="1:7" s="109" customFormat="1" ht="38.25" hidden="1" outlineLevel="1">
      <c r="A28" s="227" t="str">
        <f t="shared" si="1"/>
        <v>D.5.2.1.1.S.1.23</v>
      </c>
      <c r="B28" s="99" t="s">
        <v>1569</v>
      </c>
      <c r="C28" s="122" t="s">
        <v>1993</v>
      </c>
      <c r="D28" s="123" t="s">
        <v>90</v>
      </c>
      <c r="E28" s="107">
        <v>2</v>
      </c>
      <c r="F28" s="108"/>
      <c r="G28" s="108">
        <f t="shared" si="0"/>
        <v>0</v>
      </c>
    </row>
    <row r="29" spans="1:7" s="109" customFormat="1" ht="25.5" hidden="1" outlineLevel="1">
      <c r="A29" s="227" t="str">
        <f t="shared" si="1"/>
        <v>D.5.2.1.1.S.1.24</v>
      </c>
      <c r="B29" s="99" t="s">
        <v>1571</v>
      </c>
      <c r="C29" s="122" t="s">
        <v>1900</v>
      </c>
      <c r="D29" s="123" t="s">
        <v>90</v>
      </c>
      <c r="E29" s="107">
        <v>2</v>
      </c>
      <c r="F29" s="108"/>
      <c r="G29" s="108">
        <f t="shared" si="0"/>
        <v>0</v>
      </c>
    </row>
    <row r="30" spans="1:7" s="109" customFormat="1" ht="25.5" hidden="1" outlineLevel="1">
      <c r="A30" s="227" t="str">
        <f t="shared" si="1"/>
        <v>D.5.2.1.1.S.1.25</v>
      </c>
      <c r="B30" s="99" t="s">
        <v>1573</v>
      </c>
      <c r="C30" s="122" t="s">
        <v>1994</v>
      </c>
      <c r="D30" s="123" t="s">
        <v>90</v>
      </c>
      <c r="E30" s="107">
        <v>2</v>
      </c>
      <c r="F30" s="108"/>
      <c r="G30" s="108">
        <f t="shared" si="0"/>
        <v>0</v>
      </c>
    </row>
    <row r="31" spans="1:7" s="109" customFormat="1" ht="25.5" hidden="1" outlineLevel="1">
      <c r="A31" s="227" t="str">
        <f t="shared" si="1"/>
        <v>D.5.2.1.1.S.1.26</v>
      </c>
      <c r="B31" s="99" t="s">
        <v>1575</v>
      </c>
      <c r="C31" s="122" t="s">
        <v>1995</v>
      </c>
      <c r="D31" s="123" t="s">
        <v>90</v>
      </c>
      <c r="E31" s="107">
        <v>2</v>
      </c>
      <c r="F31" s="108"/>
      <c r="G31" s="108">
        <f t="shared" si="0"/>
        <v>0</v>
      </c>
    </row>
    <row r="32" spans="1:7" s="109" customFormat="1" ht="15" hidden="1" outlineLevel="1">
      <c r="A32" s="227" t="str">
        <f t="shared" si="1"/>
        <v>D.5.2.1.1.S.1.27</v>
      </c>
      <c r="B32" s="99" t="s">
        <v>1577</v>
      </c>
      <c r="C32" s="122" t="s">
        <v>1996</v>
      </c>
      <c r="D32" s="123" t="s">
        <v>90</v>
      </c>
      <c r="E32" s="107">
        <v>2</v>
      </c>
      <c r="F32" s="108"/>
      <c r="G32" s="108">
        <f t="shared" si="0"/>
        <v>0</v>
      </c>
    </row>
    <row r="33" spans="1:7" s="109" customFormat="1" ht="25.5" hidden="1" outlineLevel="1">
      <c r="A33" s="227" t="str">
        <f t="shared" si="1"/>
        <v>D.5.2.1.1.S.1.28</v>
      </c>
      <c r="B33" s="99" t="s">
        <v>1579</v>
      </c>
      <c r="C33" s="122" t="s">
        <v>1570</v>
      </c>
      <c r="D33" s="123" t="s">
        <v>90</v>
      </c>
      <c r="E33" s="107">
        <v>18</v>
      </c>
      <c r="F33" s="108"/>
      <c r="G33" s="108">
        <f t="shared" si="0"/>
        <v>0</v>
      </c>
    </row>
    <row r="34" spans="1:7" s="109" customFormat="1" ht="15" hidden="1" outlineLevel="1">
      <c r="A34" s="227" t="str">
        <f t="shared" si="1"/>
        <v>D.5.2.1.1.S.1.29</v>
      </c>
      <c r="B34" s="99" t="s">
        <v>1581</v>
      </c>
      <c r="C34" s="122" t="s">
        <v>1572</v>
      </c>
      <c r="D34" s="123" t="s">
        <v>90</v>
      </c>
      <c r="E34" s="107">
        <v>6</v>
      </c>
      <c r="F34" s="108"/>
      <c r="G34" s="108">
        <f t="shared" si="0"/>
        <v>0</v>
      </c>
    </row>
    <row r="35" spans="1:7" s="109" customFormat="1" ht="38.25" hidden="1" outlineLevel="1">
      <c r="A35" s="227" t="str">
        <f t="shared" si="1"/>
        <v>D.5.2.1.1.S.1.30</v>
      </c>
      <c r="B35" s="99" t="s">
        <v>1583</v>
      </c>
      <c r="C35" s="122" t="s">
        <v>1997</v>
      </c>
      <c r="D35" s="123" t="s">
        <v>90</v>
      </c>
      <c r="E35" s="107">
        <v>2</v>
      </c>
      <c r="F35" s="108"/>
      <c r="G35" s="108">
        <f t="shared" si="0"/>
        <v>0</v>
      </c>
    </row>
    <row r="36" spans="1:7" s="109" customFormat="1" ht="25.5" hidden="1" outlineLevel="1">
      <c r="A36" s="227" t="str">
        <f t="shared" si="1"/>
        <v>D.5.2.1.1.S.1.31</v>
      </c>
      <c r="B36" s="99" t="s">
        <v>1585</v>
      </c>
      <c r="C36" s="122" t="s">
        <v>1574</v>
      </c>
      <c r="D36" s="123" t="s">
        <v>90</v>
      </c>
      <c r="E36" s="107">
        <v>1</v>
      </c>
      <c r="F36" s="108"/>
      <c r="G36" s="108">
        <f t="shared" si="0"/>
        <v>0</v>
      </c>
    </row>
    <row r="37" spans="1:7" s="109" customFormat="1" ht="25.5" hidden="1" outlineLevel="1">
      <c r="A37" s="227" t="str">
        <f t="shared" si="1"/>
        <v>D.5.2.1.1.S.1.32</v>
      </c>
      <c r="B37" s="99" t="s">
        <v>1587</v>
      </c>
      <c r="C37" s="122" t="s">
        <v>1580</v>
      </c>
      <c r="D37" s="123" t="s">
        <v>90</v>
      </c>
      <c r="E37" s="107">
        <v>2</v>
      </c>
      <c r="F37" s="108"/>
      <c r="G37" s="108">
        <f t="shared" si="0"/>
        <v>0</v>
      </c>
    </row>
    <row r="38" spans="1:7" s="109" customFormat="1" ht="38.25" hidden="1" outlineLevel="1">
      <c r="A38" s="227" t="str">
        <f t="shared" si="1"/>
        <v>D.5.2.1.1.S.1.33</v>
      </c>
      <c r="B38" s="99" t="s">
        <v>1589</v>
      </c>
      <c r="C38" s="122" t="s">
        <v>1582</v>
      </c>
      <c r="D38" s="123" t="s">
        <v>90</v>
      </c>
      <c r="E38" s="107">
        <v>1</v>
      </c>
      <c r="F38" s="108"/>
      <c r="G38" s="108">
        <f t="shared" si="0"/>
        <v>0</v>
      </c>
    </row>
    <row r="39" spans="1:7" s="109" customFormat="1" ht="38.25" hidden="1" outlineLevel="1">
      <c r="A39" s="227" t="str">
        <f t="shared" si="1"/>
        <v>D.5.2.1.1.S.1.34</v>
      </c>
      <c r="B39" s="99" t="s">
        <v>1591</v>
      </c>
      <c r="C39" s="122" t="s">
        <v>1902</v>
      </c>
      <c r="D39" s="123" t="s">
        <v>90</v>
      </c>
      <c r="E39" s="107">
        <v>2</v>
      </c>
      <c r="F39" s="108"/>
      <c r="G39" s="108">
        <f t="shared" si="0"/>
        <v>0</v>
      </c>
    </row>
    <row r="40" spans="1:7" s="109" customFormat="1" ht="15" hidden="1" outlineLevel="1">
      <c r="A40" s="227" t="str">
        <f t="shared" si="1"/>
        <v>D.5.2.1.1.S.1.35</v>
      </c>
      <c r="B40" s="99" t="s">
        <v>1593</v>
      </c>
      <c r="C40" s="122" t="s">
        <v>1760</v>
      </c>
      <c r="D40" s="123" t="s">
        <v>90</v>
      </c>
      <c r="E40" s="107">
        <v>2</v>
      </c>
      <c r="F40" s="108"/>
      <c r="G40" s="108">
        <f t="shared" si="0"/>
        <v>0</v>
      </c>
    </row>
    <row r="41" spans="1:7" s="109" customFormat="1" ht="25.5" hidden="1" outlineLevel="1">
      <c r="A41" s="227" t="str">
        <f t="shared" si="1"/>
        <v>D.5.2.1.1.S.1.36</v>
      </c>
      <c r="B41" s="99" t="s">
        <v>1595</v>
      </c>
      <c r="C41" s="122" t="s">
        <v>1588</v>
      </c>
      <c r="D41" s="123" t="s">
        <v>90</v>
      </c>
      <c r="E41" s="107">
        <v>2</v>
      </c>
      <c r="F41" s="108"/>
      <c r="G41" s="108">
        <f t="shared" si="0"/>
        <v>0</v>
      </c>
    </row>
    <row r="42" spans="1:7" s="109" customFormat="1" ht="51" hidden="1" outlineLevel="1">
      <c r="A42" s="227" t="str">
        <f t="shared" si="1"/>
        <v>D.5.2.1.1.S.1.37</v>
      </c>
      <c r="B42" s="99" t="s">
        <v>1597</v>
      </c>
      <c r="C42" s="122" t="s">
        <v>1590</v>
      </c>
      <c r="D42" s="123" t="s">
        <v>90</v>
      </c>
      <c r="E42" s="107">
        <v>1</v>
      </c>
      <c r="F42" s="108"/>
      <c r="G42" s="108">
        <f t="shared" si="0"/>
        <v>0</v>
      </c>
    </row>
    <row r="43" spans="1:7" s="109" customFormat="1" ht="15" hidden="1" outlineLevel="1">
      <c r="A43" s="227" t="str">
        <f t="shared" si="1"/>
        <v>D.5.2.1.1.S.1.38</v>
      </c>
      <c r="B43" s="99" t="s">
        <v>1599</v>
      </c>
      <c r="C43" s="122" t="s">
        <v>1592</v>
      </c>
      <c r="D43" s="123" t="s">
        <v>90</v>
      </c>
      <c r="E43" s="107">
        <v>1</v>
      </c>
      <c r="F43" s="108"/>
      <c r="G43" s="108">
        <f t="shared" si="0"/>
        <v>0</v>
      </c>
    </row>
    <row r="44" spans="1:7" s="109" customFormat="1" ht="15" hidden="1" outlineLevel="1">
      <c r="A44" s="227" t="str">
        <f t="shared" si="1"/>
        <v>D.5.2.1.1.S.1.39</v>
      </c>
      <c r="B44" s="99" t="s">
        <v>1601</v>
      </c>
      <c r="C44" s="122" t="s">
        <v>1762</v>
      </c>
      <c r="D44" s="123" t="s">
        <v>90</v>
      </c>
      <c r="E44" s="107">
        <v>1</v>
      </c>
      <c r="F44" s="108"/>
      <c r="G44" s="108">
        <f t="shared" si="0"/>
        <v>0</v>
      </c>
    </row>
    <row r="45" spans="1:7" s="109" customFormat="1" ht="15" hidden="1" outlineLevel="1">
      <c r="A45" s="227" t="str">
        <f t="shared" si="1"/>
        <v>D.5.2.1.1.S.1.40</v>
      </c>
      <c r="B45" s="99" t="s">
        <v>1603</v>
      </c>
      <c r="C45" s="122" t="s">
        <v>1596</v>
      </c>
      <c r="D45" s="123" t="s">
        <v>90</v>
      </c>
      <c r="E45" s="107">
        <v>2</v>
      </c>
      <c r="F45" s="108"/>
      <c r="G45" s="108">
        <f t="shared" si="0"/>
        <v>0</v>
      </c>
    </row>
    <row r="46" spans="1:7" s="109" customFormat="1" ht="15" hidden="1" outlineLevel="1">
      <c r="A46" s="227" t="str">
        <f t="shared" si="1"/>
        <v>D.5.2.1.1.S.1.41</v>
      </c>
      <c r="B46" s="99" t="s">
        <v>1605</v>
      </c>
      <c r="C46" s="122" t="s">
        <v>1598</v>
      </c>
      <c r="D46" s="123" t="s">
        <v>90</v>
      </c>
      <c r="E46" s="107">
        <v>6</v>
      </c>
      <c r="F46" s="108"/>
      <c r="G46" s="108">
        <f t="shared" si="0"/>
        <v>0</v>
      </c>
    </row>
    <row r="47" spans="1:7" s="109" customFormat="1" ht="15" hidden="1" outlineLevel="1">
      <c r="A47" s="227" t="str">
        <f t="shared" si="1"/>
        <v>D.5.2.1.1.S.1.42</v>
      </c>
      <c r="B47" s="99" t="s">
        <v>1607</v>
      </c>
      <c r="C47" s="122" t="s">
        <v>1600</v>
      </c>
      <c r="D47" s="123" t="s">
        <v>90</v>
      </c>
      <c r="E47" s="107">
        <v>1</v>
      </c>
      <c r="F47" s="108"/>
      <c r="G47" s="108">
        <f t="shared" si="0"/>
        <v>0</v>
      </c>
    </row>
    <row r="48" spans="1:7" s="109" customFormat="1" ht="15" hidden="1" outlineLevel="1">
      <c r="A48" s="227" t="str">
        <f t="shared" si="1"/>
        <v>D.5.2.1.1.S.1.43</v>
      </c>
      <c r="B48" s="99" t="s">
        <v>1609</v>
      </c>
      <c r="C48" s="122" t="s">
        <v>1602</v>
      </c>
      <c r="D48" s="123" t="s">
        <v>90</v>
      </c>
      <c r="E48" s="107">
        <v>1</v>
      </c>
      <c r="F48" s="108"/>
      <c r="G48" s="108">
        <f t="shared" si="0"/>
        <v>0</v>
      </c>
    </row>
    <row r="49" spans="1:7" s="109" customFormat="1" ht="25.5" hidden="1" outlineLevel="1">
      <c r="A49" s="227" t="str">
        <f t="shared" si="1"/>
        <v>D.5.2.1.1.S.1.44</v>
      </c>
      <c r="B49" s="99" t="s">
        <v>1611</v>
      </c>
      <c r="C49" s="122" t="s">
        <v>1604</v>
      </c>
      <c r="D49" s="123" t="s">
        <v>90</v>
      </c>
      <c r="E49" s="107">
        <v>1</v>
      </c>
      <c r="F49" s="108"/>
      <c r="G49" s="108">
        <f t="shared" si="0"/>
        <v>0</v>
      </c>
    </row>
    <row r="50" spans="1:7" s="109" customFormat="1" ht="15" hidden="1" outlineLevel="1">
      <c r="A50" s="227" t="str">
        <f t="shared" si="1"/>
        <v>D.5.2.1.1.S.1.45</v>
      </c>
      <c r="B50" s="99" t="s">
        <v>1613</v>
      </c>
      <c r="C50" s="122" t="s">
        <v>1606</v>
      </c>
      <c r="D50" s="123" t="s">
        <v>90</v>
      </c>
      <c r="E50" s="107">
        <v>4</v>
      </c>
      <c r="F50" s="108"/>
      <c r="G50" s="108">
        <f t="shared" si="0"/>
        <v>0</v>
      </c>
    </row>
    <row r="51" spans="1:7" s="109" customFormat="1" ht="15" hidden="1" outlineLevel="1">
      <c r="A51" s="227" t="str">
        <f t="shared" si="1"/>
        <v>D.5.2.1.1.S.1.46</v>
      </c>
      <c r="B51" s="99" t="s">
        <v>1615</v>
      </c>
      <c r="C51" s="122" t="s">
        <v>1608</v>
      </c>
      <c r="D51" s="123" t="s">
        <v>90</v>
      </c>
      <c r="E51" s="107">
        <v>4</v>
      </c>
      <c r="F51" s="108"/>
      <c r="G51" s="108">
        <f t="shared" si="0"/>
        <v>0</v>
      </c>
    </row>
    <row r="52" spans="1:7" s="109" customFormat="1" ht="27.75" hidden="1" outlineLevel="1">
      <c r="A52" s="227" t="str">
        <f t="shared" si="1"/>
        <v>D.5.2.1.1.S.1.47</v>
      </c>
      <c r="B52" s="99" t="s">
        <v>1617</v>
      </c>
      <c r="C52" s="122" t="s">
        <v>2162</v>
      </c>
      <c r="D52" s="123" t="s">
        <v>1640</v>
      </c>
      <c r="E52" s="107">
        <v>1</v>
      </c>
      <c r="F52" s="108"/>
      <c r="G52" s="108">
        <f t="shared" si="0"/>
        <v>0</v>
      </c>
    </row>
    <row r="53" spans="1:7" s="109" customFormat="1" ht="25.5" hidden="1" outlineLevel="1">
      <c r="A53" s="227" t="str">
        <f t="shared" si="1"/>
        <v>D.5.2.1.1.S.1.48</v>
      </c>
      <c r="B53" s="99" t="s">
        <v>1619</v>
      </c>
      <c r="C53" s="122" t="s">
        <v>1610</v>
      </c>
      <c r="D53" s="123" t="s">
        <v>90</v>
      </c>
      <c r="E53" s="107">
        <v>2</v>
      </c>
      <c r="F53" s="108"/>
      <c r="G53" s="108">
        <f t="shared" si="0"/>
        <v>0</v>
      </c>
    </row>
    <row r="54" spans="1:7" s="109" customFormat="1" ht="15" hidden="1" outlineLevel="1">
      <c r="A54" s="227" t="str">
        <f t="shared" si="1"/>
        <v>D.5.2.1.1.S.1.49</v>
      </c>
      <c r="B54" s="99" t="s">
        <v>1621</v>
      </c>
      <c r="C54" s="122" t="s">
        <v>1769</v>
      </c>
      <c r="D54" s="123" t="s">
        <v>90</v>
      </c>
      <c r="E54" s="107">
        <v>1</v>
      </c>
      <c r="F54" s="108"/>
      <c r="G54" s="108">
        <f t="shared" si="0"/>
        <v>0</v>
      </c>
    </row>
    <row r="55" spans="1:7" s="109" customFormat="1" ht="25.5" hidden="1" outlineLevel="1">
      <c r="A55" s="227" t="str">
        <f t="shared" si="1"/>
        <v>D.5.2.1.1.S.1.50</v>
      </c>
      <c r="B55" s="99" t="s">
        <v>1623</v>
      </c>
      <c r="C55" s="122" t="s">
        <v>1614</v>
      </c>
      <c r="D55" s="123" t="s">
        <v>90</v>
      </c>
      <c r="E55" s="107">
        <v>1</v>
      </c>
      <c r="F55" s="108"/>
      <c r="G55" s="108">
        <f t="shared" si="0"/>
        <v>0</v>
      </c>
    </row>
    <row r="56" spans="1:7" s="109" customFormat="1" ht="15" hidden="1" outlineLevel="1">
      <c r="A56" s="227" t="str">
        <f t="shared" si="1"/>
        <v>D.5.2.1.1.S.1.51</v>
      </c>
      <c r="B56" s="99" t="s">
        <v>1625</v>
      </c>
      <c r="C56" s="122" t="s">
        <v>1616</v>
      </c>
      <c r="D56" s="123" t="s">
        <v>90</v>
      </c>
      <c r="E56" s="107">
        <v>1</v>
      </c>
      <c r="F56" s="108"/>
      <c r="G56" s="108">
        <f t="shared" si="0"/>
        <v>0</v>
      </c>
    </row>
    <row r="57" spans="1:7" s="109" customFormat="1" ht="25.5" hidden="1" outlineLevel="1">
      <c r="A57" s="227" t="str">
        <f t="shared" si="1"/>
        <v>D.5.2.1.1.S.1.52</v>
      </c>
      <c r="B57" s="99" t="s">
        <v>1627</v>
      </c>
      <c r="C57" s="122" t="s">
        <v>1998</v>
      </c>
      <c r="D57" s="123" t="s">
        <v>90</v>
      </c>
      <c r="E57" s="107">
        <v>1</v>
      </c>
      <c r="F57" s="108"/>
      <c r="G57" s="108">
        <f t="shared" si="0"/>
        <v>0</v>
      </c>
    </row>
    <row r="58" spans="1:7" s="109" customFormat="1" ht="25.5" hidden="1" outlineLevel="1">
      <c r="A58" s="227" t="str">
        <f t="shared" si="1"/>
        <v>D.5.2.1.1.S.1.53</v>
      </c>
      <c r="B58" s="99" t="s">
        <v>1629</v>
      </c>
      <c r="C58" s="122" t="s">
        <v>1999</v>
      </c>
      <c r="D58" s="123" t="s">
        <v>90</v>
      </c>
      <c r="E58" s="107">
        <v>1</v>
      </c>
      <c r="F58" s="108"/>
      <c r="G58" s="108">
        <f t="shared" si="0"/>
        <v>0</v>
      </c>
    </row>
    <row r="59" spans="1:7" s="109" customFormat="1" ht="25.5" hidden="1" outlineLevel="1">
      <c r="A59" s="227" t="str">
        <f t="shared" si="1"/>
        <v>D.5.2.1.1.S.1.54</v>
      </c>
      <c r="B59" s="99" t="s">
        <v>1772</v>
      </c>
      <c r="C59" s="122" t="s">
        <v>2000</v>
      </c>
      <c r="D59" s="123" t="s">
        <v>90</v>
      </c>
      <c r="E59" s="107">
        <v>1</v>
      </c>
      <c r="F59" s="108"/>
      <c r="G59" s="108">
        <f t="shared" si="0"/>
        <v>0</v>
      </c>
    </row>
    <row r="60" spans="1:7" s="109" customFormat="1" ht="38.25" hidden="1" outlineLevel="1">
      <c r="A60" s="227" t="str">
        <f t="shared" si="1"/>
        <v>D.5.2.1.1.S.1.55</v>
      </c>
      <c r="B60" s="99" t="s">
        <v>1773</v>
      </c>
      <c r="C60" s="122" t="s">
        <v>1646</v>
      </c>
      <c r="D60" s="123" t="s">
        <v>1640</v>
      </c>
      <c r="E60" s="107">
        <v>1</v>
      </c>
      <c r="F60" s="108"/>
      <c r="G60" s="108">
        <f t="shared" si="0"/>
        <v>0</v>
      </c>
    </row>
    <row r="61" spans="1:7" s="109" customFormat="1" ht="38.25" hidden="1" outlineLevel="1">
      <c r="A61" s="227" t="str">
        <f t="shared" si="1"/>
        <v>D.5.2.1.1.S.2</v>
      </c>
      <c r="B61" s="99" t="s">
        <v>207</v>
      </c>
      <c r="C61" s="228" t="s">
        <v>2001</v>
      </c>
      <c r="D61" s="123"/>
      <c r="E61" s="107"/>
      <c r="F61" s="108"/>
      <c r="G61" s="108"/>
    </row>
    <row r="62" spans="1:7" s="109" customFormat="1" ht="63.75" hidden="1" outlineLevel="1">
      <c r="A62" s="227" t="str">
        <f t="shared" si="1"/>
        <v>D.5.2.1.1.S.2.1</v>
      </c>
      <c r="B62" s="99" t="s">
        <v>228</v>
      </c>
      <c r="C62" s="228" t="s">
        <v>2002</v>
      </c>
      <c r="D62" s="123" t="s">
        <v>90</v>
      </c>
      <c r="E62" s="107">
        <v>1</v>
      </c>
      <c r="F62" s="108"/>
      <c r="G62" s="108">
        <f t="shared" si="0"/>
        <v>0</v>
      </c>
    </row>
    <row r="63" spans="1:7" s="109" customFormat="1" ht="15" hidden="1" outlineLevel="1">
      <c r="A63" s="227" t="str">
        <f t="shared" si="1"/>
        <v>D.5.2.1.1.S.2.2</v>
      </c>
      <c r="B63" s="99" t="s">
        <v>261</v>
      </c>
      <c r="C63" s="228" t="s">
        <v>1776</v>
      </c>
      <c r="D63" s="123" t="s">
        <v>90</v>
      </c>
      <c r="E63" s="107">
        <v>1</v>
      </c>
      <c r="F63" s="108"/>
      <c r="G63" s="108">
        <f t="shared" si="0"/>
        <v>0</v>
      </c>
    </row>
    <row r="64" spans="1:7" s="109" customFormat="1" ht="15" hidden="1" outlineLevel="1">
      <c r="A64" s="227" t="str">
        <f t="shared" si="1"/>
        <v>D.5.2.1.1.S.2.3</v>
      </c>
      <c r="B64" s="99" t="s">
        <v>367</v>
      </c>
      <c r="C64" s="228" t="s">
        <v>1741</v>
      </c>
      <c r="D64" s="123" t="s">
        <v>90</v>
      </c>
      <c r="E64" s="107">
        <v>1</v>
      </c>
      <c r="F64" s="108"/>
      <c r="G64" s="108">
        <f t="shared" si="0"/>
        <v>0</v>
      </c>
    </row>
    <row r="65" spans="1:7" s="109" customFormat="1" ht="15" hidden="1" outlineLevel="1">
      <c r="A65" s="227" t="str">
        <f t="shared" si="1"/>
        <v>D.5.2.1.1.S.2.4</v>
      </c>
      <c r="B65" s="99" t="s">
        <v>400</v>
      </c>
      <c r="C65" s="228" t="s">
        <v>1546</v>
      </c>
      <c r="D65" s="123" t="s">
        <v>90</v>
      </c>
      <c r="E65" s="107">
        <v>2</v>
      </c>
      <c r="F65" s="108"/>
      <c r="G65" s="108">
        <f t="shared" si="0"/>
        <v>0</v>
      </c>
    </row>
    <row r="66" spans="1:7" s="109" customFormat="1" ht="15" hidden="1" outlineLevel="1">
      <c r="A66" s="227" t="str">
        <f t="shared" si="1"/>
        <v>D.5.2.1.1.S.2.5</v>
      </c>
      <c r="B66" s="99" t="s">
        <v>1687</v>
      </c>
      <c r="C66" s="228" t="s">
        <v>2003</v>
      </c>
      <c r="D66" s="123" t="s">
        <v>90</v>
      </c>
      <c r="E66" s="107">
        <v>1</v>
      </c>
      <c r="F66" s="108"/>
      <c r="G66" s="108">
        <f t="shared" si="0"/>
        <v>0</v>
      </c>
    </row>
    <row r="67" spans="1:7" s="109" customFormat="1" ht="15" hidden="1" outlineLevel="1">
      <c r="A67" s="227" t="str">
        <f t="shared" si="1"/>
        <v>D.5.2.1.1.S.2.6</v>
      </c>
      <c r="B67" s="99" t="s">
        <v>1689</v>
      </c>
      <c r="C67" s="228" t="s">
        <v>1778</v>
      </c>
      <c r="D67" s="123" t="s">
        <v>90</v>
      </c>
      <c r="E67" s="107">
        <v>5</v>
      </c>
      <c r="F67" s="108"/>
      <c r="G67" s="108">
        <f t="shared" si="0"/>
        <v>0</v>
      </c>
    </row>
    <row r="68" spans="1:7" s="109" customFormat="1" ht="15" hidden="1" outlineLevel="1">
      <c r="A68" s="227" t="str">
        <f t="shared" si="1"/>
        <v>D.5.2.1.1.S.2.7</v>
      </c>
      <c r="B68" s="99" t="s">
        <v>1691</v>
      </c>
      <c r="C68" s="229" t="s">
        <v>1894</v>
      </c>
      <c r="D68" s="123" t="s">
        <v>90</v>
      </c>
      <c r="E68" s="107">
        <v>1</v>
      </c>
      <c r="F68" s="108"/>
      <c r="G68" s="108">
        <f t="shared" si="0"/>
        <v>0</v>
      </c>
    </row>
    <row r="69" spans="1:7" s="109" customFormat="1" ht="25.5" hidden="1" outlineLevel="1">
      <c r="A69" s="227" t="str">
        <f t="shared" si="1"/>
        <v>D.5.2.1.1.S.2.8</v>
      </c>
      <c r="B69" s="99" t="s">
        <v>1779</v>
      </c>
      <c r="C69" s="228" t="s">
        <v>1610</v>
      </c>
      <c r="D69" s="123" t="s">
        <v>90</v>
      </c>
      <c r="E69" s="107">
        <v>1</v>
      </c>
      <c r="F69" s="108"/>
      <c r="G69" s="108">
        <f t="shared" si="0"/>
        <v>0</v>
      </c>
    </row>
    <row r="70" spans="1:7" s="109" customFormat="1" ht="15" hidden="1" outlineLevel="1">
      <c r="A70" s="227" t="str">
        <f t="shared" si="1"/>
        <v>D.5.2.1.1.S.2.9</v>
      </c>
      <c r="B70" s="99" t="s">
        <v>1780</v>
      </c>
      <c r="C70" s="228" t="s">
        <v>1769</v>
      </c>
      <c r="D70" s="123" t="s">
        <v>90</v>
      </c>
      <c r="E70" s="107">
        <v>1</v>
      </c>
      <c r="F70" s="108"/>
      <c r="G70" s="108">
        <f t="shared" si="0"/>
        <v>0</v>
      </c>
    </row>
    <row r="71" spans="1:7" s="109" customFormat="1" ht="25.5" hidden="1" outlineLevel="1">
      <c r="A71" s="227" t="str">
        <f t="shared" si="1"/>
        <v>D.5.2.1.1.S.2.10</v>
      </c>
      <c r="B71" s="99" t="s">
        <v>1781</v>
      </c>
      <c r="C71" s="228" t="s">
        <v>1614</v>
      </c>
      <c r="D71" s="123" t="s">
        <v>90</v>
      </c>
      <c r="E71" s="107">
        <v>1</v>
      </c>
      <c r="F71" s="108"/>
      <c r="G71" s="108">
        <f t="shared" si="0"/>
        <v>0</v>
      </c>
    </row>
    <row r="72" spans="1:7" s="109" customFormat="1" ht="15" hidden="1" outlineLevel="1">
      <c r="A72" s="227" t="str">
        <f t="shared" si="1"/>
        <v>D.5.2.1.1.S.2.11</v>
      </c>
      <c r="B72" s="99" t="s">
        <v>1782</v>
      </c>
      <c r="C72" s="228" t="s">
        <v>1616</v>
      </c>
      <c r="D72" s="123" t="s">
        <v>90</v>
      </c>
      <c r="E72" s="107">
        <v>1</v>
      </c>
      <c r="F72" s="108"/>
      <c r="G72" s="108">
        <f aca="true" t="shared" si="2" ref="G72:G114">E72*F72</f>
        <v>0</v>
      </c>
    </row>
    <row r="73" spans="1:7" s="109" customFormat="1" ht="15" hidden="1" outlineLevel="1">
      <c r="A73" s="227" t="str">
        <f aca="true" t="shared" si="3" ref="A73:A114">""&amp;$B$4&amp;"."&amp;B73&amp;""</f>
        <v>D.5.2.1.1.S.2.12</v>
      </c>
      <c r="B73" s="99" t="s">
        <v>1784</v>
      </c>
      <c r="C73" s="228" t="s">
        <v>1606</v>
      </c>
      <c r="D73" s="123" t="s">
        <v>90</v>
      </c>
      <c r="E73" s="107">
        <v>2</v>
      </c>
      <c r="F73" s="108"/>
      <c r="G73" s="108">
        <f t="shared" si="2"/>
        <v>0</v>
      </c>
    </row>
    <row r="74" spans="1:7" s="109" customFormat="1" ht="15" hidden="1" outlineLevel="1">
      <c r="A74" s="227" t="str">
        <f t="shared" si="3"/>
        <v>D.5.2.1.1.S.2.13</v>
      </c>
      <c r="B74" s="99" t="s">
        <v>1785</v>
      </c>
      <c r="C74" s="228" t="s">
        <v>1624</v>
      </c>
      <c r="D74" s="123" t="s">
        <v>90</v>
      </c>
      <c r="E74" s="107">
        <v>1</v>
      </c>
      <c r="F74" s="108"/>
      <c r="G74" s="108">
        <f t="shared" si="2"/>
        <v>0</v>
      </c>
    </row>
    <row r="75" spans="1:7" s="109" customFormat="1" ht="15" hidden="1" outlineLevel="1">
      <c r="A75" s="227" t="str">
        <f t="shared" si="3"/>
        <v>D.5.2.1.1.S.2.14</v>
      </c>
      <c r="B75" s="99" t="s">
        <v>1786</v>
      </c>
      <c r="C75" s="228" t="s">
        <v>2004</v>
      </c>
      <c r="D75" s="123" t="s">
        <v>90</v>
      </c>
      <c r="E75" s="107">
        <v>1</v>
      </c>
      <c r="F75" s="108"/>
      <c r="G75" s="108">
        <f t="shared" si="2"/>
        <v>0</v>
      </c>
    </row>
    <row r="76" spans="1:7" s="109" customFormat="1" ht="25.5" hidden="1" outlineLevel="1">
      <c r="A76" s="227" t="str">
        <f t="shared" si="3"/>
        <v>D.5.2.1.1.S.2.15</v>
      </c>
      <c r="B76" s="99" t="s">
        <v>1795</v>
      </c>
      <c r="C76" s="228" t="s">
        <v>1626</v>
      </c>
      <c r="D76" s="123" t="s">
        <v>90</v>
      </c>
      <c r="E76" s="107">
        <v>1</v>
      </c>
      <c r="F76" s="108"/>
      <c r="G76" s="108">
        <f t="shared" si="2"/>
        <v>0</v>
      </c>
    </row>
    <row r="77" spans="1:7" s="109" customFormat="1" ht="25.5" hidden="1" outlineLevel="1">
      <c r="A77" s="227" t="str">
        <f t="shared" si="3"/>
        <v>D.5.2.1.1.S.2.16</v>
      </c>
      <c r="B77" s="99" t="s">
        <v>2005</v>
      </c>
      <c r="C77" s="230" t="s">
        <v>1628</v>
      </c>
      <c r="D77" s="123" t="s">
        <v>90</v>
      </c>
      <c r="E77" s="107">
        <v>2</v>
      </c>
      <c r="F77" s="108"/>
      <c r="G77" s="108">
        <f t="shared" si="2"/>
        <v>0</v>
      </c>
    </row>
    <row r="78" spans="1:7" s="109" customFormat="1" ht="51" hidden="1" outlineLevel="1">
      <c r="A78" s="227" t="str">
        <f t="shared" si="3"/>
        <v>D.5.2.1.1.S.2.17</v>
      </c>
      <c r="B78" s="99" t="s">
        <v>2006</v>
      </c>
      <c r="C78" s="228" t="s">
        <v>1630</v>
      </c>
      <c r="D78" s="123"/>
      <c r="E78" s="107"/>
      <c r="F78" s="108"/>
      <c r="G78" s="108"/>
    </row>
    <row r="79" spans="1:7" s="109" customFormat="1" ht="25.5" hidden="1" outlineLevel="1">
      <c r="A79" s="227" t="str">
        <f t="shared" si="3"/>
        <v>D.5.2.1.1.S.2.17.1</v>
      </c>
      <c r="B79" s="99" t="s">
        <v>2007</v>
      </c>
      <c r="C79" s="230" t="s">
        <v>1632</v>
      </c>
      <c r="D79" s="123" t="s">
        <v>90</v>
      </c>
      <c r="E79" s="107">
        <v>1</v>
      </c>
      <c r="F79" s="108"/>
      <c r="G79" s="108">
        <f t="shared" si="2"/>
        <v>0</v>
      </c>
    </row>
    <row r="80" spans="1:7" s="109" customFormat="1" ht="15" hidden="1" outlineLevel="1">
      <c r="A80" s="227" t="str">
        <f t="shared" si="3"/>
        <v>D.5.2.1.1.S.2.17.2</v>
      </c>
      <c r="B80" s="99" t="s">
        <v>2008</v>
      </c>
      <c r="C80" s="230" t="s">
        <v>1634</v>
      </c>
      <c r="D80" s="123" t="s">
        <v>90</v>
      </c>
      <c r="E80" s="107">
        <v>1</v>
      </c>
      <c r="F80" s="108"/>
      <c r="G80" s="108">
        <f t="shared" si="2"/>
        <v>0</v>
      </c>
    </row>
    <row r="81" spans="1:7" s="109" customFormat="1" ht="15" hidden="1" outlineLevel="1">
      <c r="A81" s="227" t="str">
        <f t="shared" si="3"/>
        <v>D.5.2.1.1.S.2.17.3</v>
      </c>
      <c r="B81" s="99" t="s">
        <v>2009</v>
      </c>
      <c r="C81" s="230" t="s">
        <v>1917</v>
      </c>
      <c r="D81" s="123" t="s">
        <v>90</v>
      </c>
      <c r="E81" s="107">
        <v>2</v>
      </c>
      <c r="F81" s="108"/>
      <c r="G81" s="108">
        <f t="shared" si="2"/>
        <v>0</v>
      </c>
    </row>
    <row r="82" spans="1:7" s="109" customFormat="1" ht="15" hidden="1" outlineLevel="1">
      <c r="A82" s="227" t="str">
        <f t="shared" si="3"/>
        <v>D.5.2.1.1.S.2.17.4</v>
      </c>
      <c r="B82" s="99" t="s">
        <v>2010</v>
      </c>
      <c r="C82" s="230" t="s">
        <v>1638</v>
      </c>
      <c r="D82" s="123" t="s">
        <v>90</v>
      </c>
      <c r="E82" s="107">
        <v>2</v>
      </c>
      <c r="F82" s="108"/>
      <c r="G82" s="108">
        <f t="shared" si="2"/>
        <v>0</v>
      </c>
    </row>
    <row r="83" spans="1:7" s="109" customFormat="1" ht="191.25" hidden="1" outlineLevel="1">
      <c r="A83" s="227" t="str">
        <f t="shared" si="3"/>
        <v>D.5.2.1.1.S.2.17.5</v>
      </c>
      <c r="B83" s="99" t="s">
        <v>2011</v>
      </c>
      <c r="C83" s="666" t="s">
        <v>3596</v>
      </c>
      <c r="D83" s="123" t="s">
        <v>1640</v>
      </c>
      <c r="E83" s="107">
        <v>1</v>
      </c>
      <c r="F83" s="108"/>
      <c r="G83" s="108">
        <f t="shared" si="2"/>
        <v>0</v>
      </c>
    </row>
    <row r="84" spans="1:7" s="109" customFormat="1" ht="38.25" hidden="1" outlineLevel="1">
      <c r="A84" s="227" t="str">
        <f t="shared" si="3"/>
        <v>D.5.2.1.1.S.2.17.6</v>
      </c>
      <c r="B84" s="99" t="s">
        <v>2012</v>
      </c>
      <c r="C84" s="230" t="s">
        <v>1973</v>
      </c>
      <c r="D84" s="123" t="s">
        <v>90</v>
      </c>
      <c r="E84" s="107">
        <v>1</v>
      </c>
      <c r="F84" s="108"/>
      <c r="G84" s="108">
        <f t="shared" si="2"/>
        <v>0</v>
      </c>
    </row>
    <row r="85" spans="1:7" s="109" customFormat="1" ht="15" hidden="1" outlineLevel="1">
      <c r="A85" s="227" t="str">
        <f t="shared" si="3"/>
        <v>D.5.2.1.1.S.2.17.7</v>
      </c>
      <c r="B85" s="99" t="s">
        <v>2013</v>
      </c>
      <c r="C85" s="230" t="s">
        <v>1644</v>
      </c>
      <c r="D85" s="123" t="s">
        <v>1640</v>
      </c>
      <c r="E85" s="107">
        <v>1</v>
      </c>
      <c r="F85" s="108"/>
      <c r="G85" s="108">
        <f t="shared" si="2"/>
        <v>0</v>
      </c>
    </row>
    <row r="86" spans="1:7" s="109" customFormat="1" ht="38.25" hidden="1" outlineLevel="1">
      <c r="A86" s="227" t="str">
        <f t="shared" si="3"/>
        <v>D.5.2.1.1.S.2.18</v>
      </c>
      <c r="B86" s="99" t="s">
        <v>2014</v>
      </c>
      <c r="C86" s="228" t="s">
        <v>1646</v>
      </c>
      <c r="D86" s="123" t="s">
        <v>1640</v>
      </c>
      <c r="E86" s="107">
        <v>1</v>
      </c>
      <c r="F86" s="108"/>
      <c r="G86" s="108">
        <f t="shared" si="2"/>
        <v>0</v>
      </c>
    </row>
    <row r="87" spans="1:7" s="109" customFormat="1" ht="102" hidden="1" outlineLevel="1">
      <c r="A87" s="227" t="str">
        <f t="shared" si="3"/>
        <v>D.5.2.1.1.S.3</v>
      </c>
      <c r="B87" s="99" t="s">
        <v>208</v>
      </c>
      <c r="C87" s="228" t="s">
        <v>2015</v>
      </c>
      <c r="D87" s="123" t="s">
        <v>1640</v>
      </c>
      <c r="E87" s="107">
        <v>1</v>
      </c>
      <c r="F87" s="108"/>
      <c r="G87" s="108">
        <f t="shared" si="2"/>
        <v>0</v>
      </c>
    </row>
    <row r="88" spans="1:7" s="109" customFormat="1" ht="25.5" hidden="1" outlineLevel="1">
      <c r="A88" s="227" t="str">
        <f t="shared" si="3"/>
        <v>D.5.2.1.1.S.4</v>
      </c>
      <c r="B88" s="99" t="s">
        <v>209</v>
      </c>
      <c r="C88" s="228" t="s">
        <v>1648</v>
      </c>
      <c r="D88" s="123" t="s">
        <v>1640</v>
      </c>
      <c r="E88" s="107">
        <v>1</v>
      </c>
      <c r="F88" s="108"/>
      <c r="G88" s="108">
        <f t="shared" si="2"/>
        <v>0</v>
      </c>
    </row>
    <row r="89" spans="1:7" s="109" customFormat="1" ht="76.5" hidden="1" outlineLevel="1">
      <c r="A89" s="227" t="str">
        <f t="shared" si="3"/>
        <v>D.5.2.1.1.S.5</v>
      </c>
      <c r="B89" s="99" t="s">
        <v>213</v>
      </c>
      <c r="C89" s="122" t="s">
        <v>1708</v>
      </c>
      <c r="D89" s="123" t="s">
        <v>1640</v>
      </c>
      <c r="E89" s="107">
        <v>1</v>
      </c>
      <c r="F89" s="108"/>
      <c r="G89" s="108">
        <f t="shared" si="2"/>
        <v>0</v>
      </c>
    </row>
    <row r="90" spans="1:7" s="109" customFormat="1" ht="25.5" hidden="1" outlineLevel="1">
      <c r="A90" s="227" t="str">
        <f t="shared" si="3"/>
        <v>D.5.2.1.1.S.6</v>
      </c>
      <c r="B90" s="99" t="s">
        <v>214</v>
      </c>
      <c r="C90" s="122" t="s">
        <v>1650</v>
      </c>
      <c r="D90" s="123" t="s">
        <v>90</v>
      </c>
      <c r="E90" s="107">
        <v>3</v>
      </c>
      <c r="F90" s="108"/>
      <c r="G90" s="108">
        <f t="shared" si="2"/>
        <v>0</v>
      </c>
    </row>
    <row r="91" spans="1:7" s="109" customFormat="1" ht="15" hidden="1" outlineLevel="1">
      <c r="A91" s="227" t="str">
        <f t="shared" si="3"/>
        <v>D.5.2.1.1.S.7</v>
      </c>
      <c r="B91" s="99" t="s">
        <v>215</v>
      </c>
      <c r="C91" s="122" t="s">
        <v>1651</v>
      </c>
      <c r="D91" s="123" t="s">
        <v>1640</v>
      </c>
      <c r="E91" s="107">
        <v>2</v>
      </c>
      <c r="F91" s="108"/>
      <c r="G91" s="108">
        <f t="shared" si="2"/>
        <v>0</v>
      </c>
    </row>
    <row r="92" spans="1:7" s="109" customFormat="1" ht="51" hidden="1" outlineLevel="1">
      <c r="A92" s="227" t="str">
        <f t="shared" si="3"/>
        <v>D.5.2.1.1.S.8</v>
      </c>
      <c r="B92" s="99" t="s">
        <v>216</v>
      </c>
      <c r="C92" s="122" t="s">
        <v>2016</v>
      </c>
      <c r="D92" s="123" t="s">
        <v>1640</v>
      </c>
      <c r="E92" s="107">
        <v>1</v>
      </c>
      <c r="F92" s="108"/>
      <c r="G92" s="108">
        <f t="shared" si="2"/>
        <v>0</v>
      </c>
    </row>
    <row r="93" spans="1:7" s="109" customFormat="1" ht="25.5" hidden="1" outlineLevel="1">
      <c r="A93" s="227" t="str">
        <f t="shared" si="3"/>
        <v>D.5.2.1.1.S.9</v>
      </c>
      <c r="B93" s="99" t="s">
        <v>217</v>
      </c>
      <c r="C93" s="122" t="s">
        <v>2017</v>
      </c>
      <c r="D93" s="123" t="s">
        <v>1640</v>
      </c>
      <c r="E93" s="107">
        <v>1</v>
      </c>
      <c r="F93" s="108"/>
      <c r="G93" s="108">
        <f t="shared" si="2"/>
        <v>0</v>
      </c>
    </row>
    <row r="94" spans="1:7" s="109" customFormat="1" ht="25.5" hidden="1" outlineLevel="1">
      <c r="A94" s="227" t="str">
        <f t="shared" si="3"/>
        <v>D.5.2.1.1.S.10</v>
      </c>
      <c r="B94" s="99" t="s">
        <v>218</v>
      </c>
      <c r="C94" s="122" t="s">
        <v>2018</v>
      </c>
      <c r="D94" s="123" t="s">
        <v>1640</v>
      </c>
      <c r="E94" s="107">
        <v>2</v>
      </c>
      <c r="F94" s="108"/>
      <c r="G94" s="108">
        <f t="shared" si="2"/>
        <v>0</v>
      </c>
    </row>
    <row r="95" spans="1:7" s="109" customFormat="1" ht="38.25" hidden="1" outlineLevel="1">
      <c r="A95" s="227" t="str">
        <f t="shared" si="3"/>
        <v>D.5.2.1.1.S.11</v>
      </c>
      <c r="B95" s="99" t="s">
        <v>219</v>
      </c>
      <c r="C95" s="122" t="s">
        <v>1655</v>
      </c>
      <c r="D95" s="123"/>
      <c r="E95" s="107"/>
      <c r="F95" s="108"/>
      <c r="G95" s="108"/>
    </row>
    <row r="96" spans="1:7" s="109" customFormat="1" ht="15" hidden="1" outlineLevel="1">
      <c r="A96" s="227" t="str">
        <f t="shared" si="3"/>
        <v>D.5.2.1.1.S.11.1</v>
      </c>
      <c r="B96" s="99" t="s">
        <v>298</v>
      </c>
      <c r="C96" s="230" t="s">
        <v>2019</v>
      </c>
      <c r="D96" s="123" t="s">
        <v>1657</v>
      </c>
      <c r="E96" s="107">
        <v>5</v>
      </c>
      <c r="F96" s="108"/>
      <c r="G96" s="108">
        <f t="shared" si="2"/>
        <v>0</v>
      </c>
    </row>
    <row r="97" spans="1:7" s="109" customFormat="1" ht="15" hidden="1" outlineLevel="1">
      <c r="A97" s="227" t="str">
        <f t="shared" si="3"/>
        <v>D.5.2.1.1.S.11.2</v>
      </c>
      <c r="B97" s="99" t="s">
        <v>299</v>
      </c>
      <c r="C97" s="230" t="s">
        <v>2020</v>
      </c>
      <c r="D97" s="123" t="s">
        <v>1657</v>
      </c>
      <c r="E97" s="107">
        <v>24</v>
      </c>
      <c r="F97" s="108"/>
      <c r="G97" s="108">
        <f t="shared" si="2"/>
        <v>0</v>
      </c>
    </row>
    <row r="98" spans="1:7" s="109" customFormat="1" ht="15" hidden="1" outlineLevel="1">
      <c r="A98" s="227" t="str">
        <f t="shared" si="3"/>
        <v>D.5.2.1.1.S.11.3</v>
      </c>
      <c r="B98" s="99" t="s">
        <v>387</v>
      </c>
      <c r="C98" s="230" t="s">
        <v>1659</v>
      </c>
      <c r="D98" s="123" t="s">
        <v>1657</v>
      </c>
      <c r="E98" s="107">
        <v>12</v>
      </c>
      <c r="F98" s="108"/>
      <c r="G98" s="108">
        <f t="shared" si="2"/>
        <v>0</v>
      </c>
    </row>
    <row r="99" spans="1:7" s="109" customFormat="1" ht="15" hidden="1" outlineLevel="1">
      <c r="A99" s="227" t="str">
        <f t="shared" si="3"/>
        <v>D.5.2.1.1.S.11.4</v>
      </c>
      <c r="B99" s="99" t="s">
        <v>811</v>
      </c>
      <c r="C99" s="230" t="s">
        <v>1941</v>
      </c>
      <c r="D99" s="123" t="s">
        <v>1657</v>
      </c>
      <c r="E99" s="107">
        <v>15</v>
      </c>
      <c r="F99" s="108"/>
      <c r="G99" s="108">
        <f t="shared" si="2"/>
        <v>0</v>
      </c>
    </row>
    <row r="100" spans="1:7" s="109" customFormat="1" ht="15" hidden="1" outlineLevel="1">
      <c r="A100" s="227" t="str">
        <f t="shared" si="3"/>
        <v>D.5.2.1.1.S.11.5</v>
      </c>
      <c r="B100" s="99" t="s">
        <v>1319</v>
      </c>
      <c r="C100" s="230" t="s">
        <v>1660</v>
      </c>
      <c r="D100" s="123" t="s">
        <v>1657</v>
      </c>
      <c r="E100" s="107">
        <v>35</v>
      </c>
      <c r="F100" s="108"/>
      <c r="G100" s="108">
        <f t="shared" si="2"/>
        <v>0</v>
      </c>
    </row>
    <row r="101" spans="1:7" s="109" customFormat="1" ht="15" hidden="1" outlineLevel="1">
      <c r="A101" s="227" t="str">
        <f t="shared" si="3"/>
        <v>D.5.2.1.1.S.11.6</v>
      </c>
      <c r="B101" s="99" t="s">
        <v>1321</v>
      </c>
      <c r="C101" s="230" t="s">
        <v>1937</v>
      </c>
      <c r="D101" s="123" t="s">
        <v>1657</v>
      </c>
      <c r="E101" s="107">
        <v>10</v>
      </c>
      <c r="F101" s="108"/>
      <c r="G101" s="108">
        <f t="shared" si="2"/>
        <v>0</v>
      </c>
    </row>
    <row r="102" spans="1:7" s="109" customFormat="1" ht="15" hidden="1" outlineLevel="1">
      <c r="A102" s="227" t="str">
        <f t="shared" si="3"/>
        <v>D.5.2.1.1.S.11.7</v>
      </c>
      <c r="B102" s="99" t="s">
        <v>1323</v>
      </c>
      <c r="C102" s="230" t="s">
        <v>1661</v>
      </c>
      <c r="D102" s="123" t="s">
        <v>1657</v>
      </c>
      <c r="E102" s="107">
        <v>15</v>
      </c>
      <c r="F102" s="108"/>
      <c r="G102" s="108">
        <f t="shared" si="2"/>
        <v>0</v>
      </c>
    </row>
    <row r="103" spans="1:7" s="109" customFormat="1" ht="15" hidden="1" outlineLevel="1">
      <c r="A103" s="227" t="str">
        <f t="shared" si="3"/>
        <v>D.5.2.1.1.S.11.8</v>
      </c>
      <c r="B103" s="99" t="s">
        <v>1325</v>
      </c>
      <c r="C103" s="230" t="s">
        <v>2021</v>
      </c>
      <c r="D103" s="123" t="s">
        <v>1657</v>
      </c>
      <c r="E103" s="107">
        <v>30</v>
      </c>
      <c r="F103" s="108"/>
      <c r="G103" s="108">
        <f t="shared" si="2"/>
        <v>0</v>
      </c>
    </row>
    <row r="104" spans="1:7" s="109" customFormat="1" ht="15" hidden="1" outlineLevel="1">
      <c r="A104" s="227" t="str">
        <f t="shared" si="3"/>
        <v>D.5.2.1.1.S.11.9</v>
      </c>
      <c r="B104" s="99" t="s">
        <v>1801</v>
      </c>
      <c r="C104" s="230" t="s">
        <v>1662</v>
      </c>
      <c r="D104" s="123" t="s">
        <v>1657</v>
      </c>
      <c r="E104" s="107">
        <v>5</v>
      </c>
      <c r="F104" s="108"/>
      <c r="G104" s="108">
        <f t="shared" si="2"/>
        <v>0</v>
      </c>
    </row>
    <row r="105" spans="1:7" s="109" customFormat="1" ht="25.5" hidden="1" outlineLevel="1">
      <c r="A105" s="227" t="str">
        <f t="shared" si="3"/>
        <v>D.5.2.1.1.S.12</v>
      </c>
      <c r="B105" s="99" t="s">
        <v>220</v>
      </c>
      <c r="C105" s="122" t="s">
        <v>1663</v>
      </c>
      <c r="D105" s="123" t="s">
        <v>1657</v>
      </c>
      <c r="E105" s="107">
        <v>30</v>
      </c>
      <c r="F105" s="108"/>
      <c r="G105" s="108">
        <f t="shared" si="2"/>
        <v>0</v>
      </c>
    </row>
    <row r="106" spans="1:7" s="109" customFormat="1" ht="25.5" hidden="1" outlineLevel="1">
      <c r="A106" s="227" t="str">
        <f t="shared" si="3"/>
        <v>D.5.2.1.1.S.13</v>
      </c>
      <c r="B106" s="99" t="s">
        <v>221</v>
      </c>
      <c r="C106" s="122" t="s">
        <v>1664</v>
      </c>
      <c r="D106" s="123" t="s">
        <v>1657</v>
      </c>
      <c r="E106" s="107">
        <v>12</v>
      </c>
      <c r="F106" s="108"/>
      <c r="G106" s="108">
        <f t="shared" si="2"/>
        <v>0</v>
      </c>
    </row>
    <row r="107" spans="1:7" s="109" customFormat="1" ht="25.5" hidden="1" outlineLevel="1">
      <c r="A107" s="227" t="str">
        <f t="shared" si="3"/>
        <v>D.5.2.1.1.S.14</v>
      </c>
      <c r="B107" s="99" t="s">
        <v>222</v>
      </c>
      <c r="C107" s="122" t="s">
        <v>2022</v>
      </c>
      <c r="D107" s="123" t="s">
        <v>1657</v>
      </c>
      <c r="E107" s="107">
        <v>5</v>
      </c>
      <c r="F107" s="108"/>
      <c r="G107" s="108">
        <f t="shared" si="2"/>
        <v>0</v>
      </c>
    </row>
    <row r="108" spans="1:7" s="109" customFormat="1" ht="25.5" hidden="1" outlineLevel="1">
      <c r="A108" s="227" t="str">
        <f t="shared" si="3"/>
        <v>D.5.2.1.1.S.15</v>
      </c>
      <c r="B108" s="99" t="s">
        <v>223</v>
      </c>
      <c r="C108" s="122" t="s">
        <v>1665</v>
      </c>
      <c r="D108" s="123" t="s">
        <v>90</v>
      </c>
      <c r="E108" s="107">
        <v>2</v>
      </c>
      <c r="F108" s="108"/>
      <c r="G108" s="108">
        <f t="shared" si="2"/>
        <v>0</v>
      </c>
    </row>
    <row r="109" spans="1:7" s="109" customFormat="1" ht="76.5" hidden="1" outlineLevel="1">
      <c r="A109" s="227" t="str">
        <f t="shared" si="3"/>
        <v>D.5.2.1.1.S.16</v>
      </c>
      <c r="B109" s="99" t="s">
        <v>224</v>
      </c>
      <c r="C109" s="122" t="s">
        <v>1666</v>
      </c>
      <c r="D109" s="123" t="s">
        <v>1640</v>
      </c>
      <c r="E109" s="107">
        <v>5</v>
      </c>
      <c r="F109" s="108"/>
      <c r="G109" s="108">
        <f t="shared" si="2"/>
        <v>0</v>
      </c>
    </row>
    <row r="110" spans="1:7" s="109" customFormat="1" ht="25.5" hidden="1" outlineLevel="1">
      <c r="A110" s="227" t="str">
        <f t="shared" si="3"/>
        <v>D.5.2.1.1.S.17</v>
      </c>
      <c r="B110" s="99" t="s">
        <v>225</v>
      </c>
      <c r="C110" s="122" t="s">
        <v>1710</v>
      </c>
      <c r="D110" s="123" t="s">
        <v>90</v>
      </c>
      <c r="E110" s="107">
        <v>3</v>
      </c>
      <c r="F110" s="108"/>
      <c r="G110" s="108">
        <f t="shared" si="2"/>
        <v>0</v>
      </c>
    </row>
    <row r="111" spans="1:7" s="109" customFormat="1" ht="15" hidden="1" outlineLevel="1">
      <c r="A111" s="227" t="str">
        <f t="shared" si="3"/>
        <v>D.5.2.1.1.S.18</v>
      </c>
      <c r="B111" s="99" t="s">
        <v>259</v>
      </c>
      <c r="C111" s="122" t="s">
        <v>1668</v>
      </c>
      <c r="D111" s="123" t="s">
        <v>1640</v>
      </c>
      <c r="E111" s="107">
        <v>2</v>
      </c>
      <c r="F111" s="108"/>
      <c r="G111" s="108">
        <f t="shared" si="2"/>
        <v>0</v>
      </c>
    </row>
    <row r="112" spans="1:7" s="109" customFormat="1" ht="38.25" hidden="1" outlineLevel="1">
      <c r="A112" s="227" t="str">
        <f t="shared" si="3"/>
        <v>D.5.2.1.1.S.19</v>
      </c>
      <c r="B112" s="99" t="s">
        <v>332</v>
      </c>
      <c r="C112" s="122" t="s">
        <v>2023</v>
      </c>
      <c r="D112" s="123" t="s">
        <v>1640</v>
      </c>
      <c r="E112" s="107">
        <v>1</v>
      </c>
      <c r="F112" s="108"/>
      <c r="G112" s="108">
        <f t="shared" si="2"/>
        <v>0</v>
      </c>
    </row>
    <row r="113" spans="1:7" s="109" customFormat="1" ht="25.5" hidden="1" outlineLevel="1">
      <c r="A113" s="227" t="str">
        <f t="shared" si="3"/>
        <v>D.5.2.1.1.S.20</v>
      </c>
      <c r="B113" s="99" t="s">
        <v>333</v>
      </c>
      <c r="C113" s="122" t="s">
        <v>1981</v>
      </c>
      <c r="D113" s="123" t="s">
        <v>1640</v>
      </c>
      <c r="E113" s="107">
        <v>1</v>
      </c>
      <c r="F113" s="108"/>
      <c r="G113" s="108">
        <f t="shared" si="2"/>
        <v>0</v>
      </c>
    </row>
    <row r="114" spans="1:7" s="109" customFormat="1" ht="25.5" hidden="1" outlineLevel="1">
      <c r="A114" s="227" t="str">
        <f t="shared" si="3"/>
        <v>D.5.2.1.1.S.21</v>
      </c>
      <c r="B114" s="99" t="s">
        <v>335</v>
      </c>
      <c r="C114" s="122" t="s">
        <v>1982</v>
      </c>
      <c r="D114" s="123" t="s">
        <v>1640</v>
      </c>
      <c r="E114" s="107">
        <v>1</v>
      </c>
      <c r="F114" s="108"/>
      <c r="G114" s="108">
        <f t="shared" si="2"/>
        <v>0</v>
      </c>
    </row>
    <row r="115" spans="1:7" s="97" customFormat="1" ht="15" collapsed="1">
      <c r="A115" s="90" t="str">
        <f>B115</f>
        <v>D.5.2.1.2</v>
      </c>
      <c r="B115" s="91" t="s">
        <v>1985</v>
      </c>
      <c r="C115" s="92" t="s">
        <v>1670</v>
      </c>
      <c r="D115" s="93"/>
      <c r="E115" s="124"/>
      <c r="F115" s="125"/>
      <c r="G115" s="96"/>
    </row>
    <row r="116" spans="1:7" s="109" customFormat="1" ht="25.5" hidden="1" outlineLevel="1">
      <c r="A116" s="227" t="str">
        <f>""&amp;$B$115&amp;"."&amp;B116&amp;""</f>
        <v>D.5.2.1.2.S.1</v>
      </c>
      <c r="B116" s="99" t="s">
        <v>206</v>
      </c>
      <c r="C116" s="231" t="s">
        <v>2024</v>
      </c>
      <c r="D116" s="128" t="s">
        <v>1657</v>
      </c>
      <c r="E116" s="107">
        <v>22</v>
      </c>
      <c r="F116" s="108"/>
      <c r="G116" s="108">
        <f aca="true" t="shared" si="4" ref="G116:G123">E116*F116</f>
        <v>0</v>
      </c>
    </row>
    <row r="117" spans="1:7" s="109" customFormat="1" ht="38.25" hidden="1" outlineLevel="1">
      <c r="A117" s="227" t="str">
        <f aca="true" t="shared" si="5" ref="A117:A123">""&amp;$B$115&amp;"."&amp;B117&amp;""</f>
        <v>D.5.2.1.2.S.2</v>
      </c>
      <c r="B117" s="99" t="s">
        <v>207</v>
      </c>
      <c r="C117" s="231" t="s">
        <v>1672</v>
      </c>
      <c r="D117" s="128" t="s">
        <v>1657</v>
      </c>
      <c r="E117" s="107">
        <v>20</v>
      </c>
      <c r="F117" s="108"/>
      <c r="G117" s="108">
        <f t="shared" si="4"/>
        <v>0</v>
      </c>
    </row>
    <row r="118" spans="1:7" s="109" customFormat="1" ht="25.5" hidden="1" outlineLevel="1">
      <c r="A118" s="227" t="str">
        <f t="shared" si="5"/>
        <v>D.5.2.1.2.S.3</v>
      </c>
      <c r="B118" s="99" t="s">
        <v>208</v>
      </c>
      <c r="C118" s="231" t="s">
        <v>1673</v>
      </c>
      <c r="D118" s="128" t="s">
        <v>90</v>
      </c>
      <c r="E118" s="107">
        <v>10</v>
      </c>
      <c r="F118" s="108"/>
      <c r="G118" s="108">
        <f t="shared" si="4"/>
        <v>0</v>
      </c>
    </row>
    <row r="119" spans="1:7" s="109" customFormat="1" ht="25.5" hidden="1" outlineLevel="1">
      <c r="A119" s="227" t="str">
        <f t="shared" si="5"/>
        <v>D.5.2.1.2.S.4</v>
      </c>
      <c r="B119" s="99" t="s">
        <v>209</v>
      </c>
      <c r="C119" s="231" t="s">
        <v>1674</v>
      </c>
      <c r="D119" s="128"/>
      <c r="E119" s="107"/>
      <c r="F119" s="108"/>
      <c r="G119" s="108">
        <f t="shared" si="4"/>
        <v>0</v>
      </c>
    </row>
    <row r="120" spans="1:7" s="109" customFormat="1" ht="15" hidden="1" outlineLevel="1">
      <c r="A120" s="227" t="str">
        <f t="shared" si="5"/>
        <v>D.5.2.1.2.S.4.1</v>
      </c>
      <c r="B120" s="99" t="s">
        <v>240</v>
      </c>
      <c r="C120" s="232" t="s">
        <v>1675</v>
      </c>
      <c r="D120" s="128" t="s">
        <v>1657</v>
      </c>
      <c r="E120" s="107">
        <v>15</v>
      </c>
      <c r="F120" s="108"/>
      <c r="G120" s="108">
        <f t="shared" si="4"/>
        <v>0</v>
      </c>
    </row>
    <row r="121" spans="1:7" s="109" customFormat="1" ht="15" hidden="1" outlineLevel="1">
      <c r="A121" s="227" t="str">
        <f t="shared" si="5"/>
        <v>D.5.2.1.2.S.4.2</v>
      </c>
      <c r="B121" s="99" t="s">
        <v>260</v>
      </c>
      <c r="C121" s="232" t="s">
        <v>1676</v>
      </c>
      <c r="D121" s="128" t="s">
        <v>1657</v>
      </c>
      <c r="E121" s="107">
        <v>10</v>
      </c>
      <c r="F121" s="108"/>
      <c r="G121" s="108">
        <f t="shared" si="4"/>
        <v>0</v>
      </c>
    </row>
    <row r="122" spans="1:7" s="109" customFormat="1" ht="38.25" hidden="1" outlineLevel="1">
      <c r="A122" s="227" t="str">
        <f t="shared" si="5"/>
        <v>D.5.2.1.2.S.5</v>
      </c>
      <c r="B122" s="99" t="s">
        <v>213</v>
      </c>
      <c r="C122" s="231" t="s">
        <v>1677</v>
      </c>
      <c r="D122" s="128" t="s">
        <v>90</v>
      </c>
      <c r="E122" s="107">
        <v>25</v>
      </c>
      <c r="F122" s="108"/>
      <c r="G122" s="108">
        <f t="shared" si="4"/>
        <v>0</v>
      </c>
    </row>
    <row r="123" spans="1:7" s="109" customFormat="1" ht="25.5" hidden="1" outlineLevel="1">
      <c r="A123" s="227" t="str">
        <f t="shared" si="5"/>
        <v>D.5.2.1.2.S.6</v>
      </c>
      <c r="B123" s="99" t="s">
        <v>214</v>
      </c>
      <c r="C123" s="231" t="s">
        <v>1678</v>
      </c>
      <c r="D123" s="128" t="s">
        <v>90</v>
      </c>
      <c r="E123" s="107">
        <v>17</v>
      </c>
      <c r="F123" s="108"/>
      <c r="G123" s="108">
        <f t="shared" si="4"/>
        <v>0</v>
      </c>
    </row>
    <row r="124" spans="1:7" s="97" customFormat="1" ht="15" collapsed="1">
      <c r="A124" s="90" t="str">
        <f>B124</f>
        <v>D.5.2.1.3</v>
      </c>
      <c r="B124" s="91" t="s">
        <v>1988</v>
      </c>
      <c r="C124" s="92" t="s">
        <v>1680</v>
      </c>
      <c r="D124" s="93"/>
      <c r="E124" s="94"/>
      <c r="F124" s="95"/>
      <c r="G124" s="96"/>
    </row>
    <row r="125" spans="1:7" s="109" customFormat="1" ht="76.5" hidden="1" outlineLevel="1">
      <c r="A125" s="227" t="str">
        <f>""&amp;$B$124&amp;"."&amp;B125&amp;""</f>
        <v>D.5.2.1.3.S.1</v>
      </c>
      <c r="B125" s="99" t="s">
        <v>206</v>
      </c>
      <c r="C125" s="122" t="s">
        <v>1961</v>
      </c>
      <c r="D125" s="143" t="s">
        <v>1640</v>
      </c>
      <c r="E125" s="107">
        <v>1</v>
      </c>
      <c r="F125" s="108"/>
      <c r="G125" s="108">
        <f aca="true" t="shared" si="6" ref="G125:G136">E125*F125</f>
        <v>0</v>
      </c>
    </row>
    <row r="126" spans="1:7" s="109" customFormat="1" ht="25.5" hidden="1" outlineLevel="1">
      <c r="A126" s="227" t="str">
        <f aca="true" t="shared" si="7" ref="A126:A136">""&amp;$B$124&amp;"."&amp;B126&amp;""</f>
        <v>D.5.2.1.3.S.2</v>
      </c>
      <c r="B126" s="99" t="s">
        <v>207</v>
      </c>
      <c r="C126" s="122" t="s">
        <v>1682</v>
      </c>
      <c r="D126" s="143"/>
      <c r="E126" s="107"/>
      <c r="F126" s="108"/>
      <c r="G126" s="108"/>
    </row>
    <row r="127" spans="1:7" s="109" customFormat="1" ht="38.25" hidden="1" outlineLevel="1">
      <c r="A127" s="227" t="str">
        <f t="shared" si="7"/>
        <v>D.5.2.1.3.S.2.1</v>
      </c>
      <c r="B127" s="99" t="s">
        <v>228</v>
      </c>
      <c r="C127" s="207" t="s">
        <v>1683</v>
      </c>
      <c r="D127" s="143" t="s">
        <v>90</v>
      </c>
      <c r="E127" s="107">
        <v>1</v>
      </c>
      <c r="F127" s="108"/>
      <c r="G127" s="108">
        <f t="shared" si="6"/>
        <v>0</v>
      </c>
    </row>
    <row r="128" spans="1:7" s="109" customFormat="1" ht="25.5" hidden="1" outlineLevel="1">
      <c r="A128" s="227" t="str">
        <f t="shared" si="7"/>
        <v>D.5.2.1.3.S.2.2</v>
      </c>
      <c r="B128" s="99" t="s">
        <v>261</v>
      </c>
      <c r="C128" s="207" t="s">
        <v>1684</v>
      </c>
      <c r="D128" s="143" t="s">
        <v>90</v>
      </c>
      <c r="E128" s="107">
        <v>1</v>
      </c>
      <c r="F128" s="108"/>
      <c r="G128" s="108">
        <f t="shared" si="6"/>
        <v>0</v>
      </c>
    </row>
    <row r="129" spans="1:7" s="109" customFormat="1" ht="15" hidden="1" outlineLevel="1">
      <c r="A129" s="227" t="str">
        <f t="shared" si="7"/>
        <v>D.5.2.1.3.S.2.3</v>
      </c>
      <c r="B129" s="99" t="s">
        <v>367</v>
      </c>
      <c r="C129" s="207" t="s">
        <v>1685</v>
      </c>
      <c r="D129" s="143" t="s">
        <v>90</v>
      </c>
      <c r="E129" s="107">
        <v>1</v>
      </c>
      <c r="F129" s="108"/>
      <c r="G129" s="108">
        <f t="shared" si="6"/>
        <v>0</v>
      </c>
    </row>
    <row r="130" spans="1:7" s="109" customFormat="1" ht="15" hidden="1" outlineLevel="1">
      <c r="A130" s="227" t="str">
        <f t="shared" si="7"/>
        <v>D.5.2.1.3.S.2.4</v>
      </c>
      <c r="B130" s="99" t="s">
        <v>400</v>
      </c>
      <c r="C130" s="207" t="s">
        <v>1686</v>
      </c>
      <c r="D130" s="143" t="s">
        <v>90</v>
      </c>
      <c r="E130" s="107">
        <v>1</v>
      </c>
      <c r="F130" s="108"/>
      <c r="G130" s="108">
        <f t="shared" si="6"/>
        <v>0</v>
      </c>
    </row>
    <row r="131" spans="1:7" s="109" customFormat="1" ht="15" hidden="1" outlineLevel="1">
      <c r="A131" s="227" t="str">
        <f t="shared" si="7"/>
        <v>D.5.2.1.3.S.2.5</v>
      </c>
      <c r="B131" s="99" t="s">
        <v>1687</v>
      </c>
      <c r="C131" s="207" t="s">
        <v>1688</v>
      </c>
      <c r="D131" s="143" t="s">
        <v>90</v>
      </c>
      <c r="E131" s="107">
        <v>1</v>
      </c>
      <c r="F131" s="108"/>
      <c r="G131" s="108">
        <f t="shared" si="6"/>
        <v>0</v>
      </c>
    </row>
    <row r="132" spans="1:7" s="109" customFormat="1" ht="25.5" hidden="1" outlineLevel="1">
      <c r="A132" s="227" t="str">
        <f t="shared" si="7"/>
        <v>D.5.2.1.3.S.2.6</v>
      </c>
      <c r="B132" s="99" t="s">
        <v>1689</v>
      </c>
      <c r="C132" s="207" t="s">
        <v>1690</v>
      </c>
      <c r="D132" s="143" t="s">
        <v>90</v>
      </c>
      <c r="E132" s="107">
        <v>1</v>
      </c>
      <c r="F132" s="108"/>
      <c r="G132" s="108">
        <f t="shared" si="6"/>
        <v>0</v>
      </c>
    </row>
    <row r="133" spans="1:7" s="109" customFormat="1" ht="15" hidden="1" outlineLevel="1">
      <c r="A133" s="227" t="str">
        <f t="shared" si="7"/>
        <v>D.5.2.1.3.S.2.7</v>
      </c>
      <c r="B133" s="99" t="s">
        <v>1691</v>
      </c>
      <c r="C133" s="207" t="s">
        <v>1692</v>
      </c>
      <c r="D133" s="143" t="s">
        <v>90</v>
      </c>
      <c r="E133" s="107">
        <v>1</v>
      </c>
      <c r="F133" s="108"/>
      <c r="G133" s="108">
        <f t="shared" si="6"/>
        <v>0</v>
      </c>
    </row>
    <row r="134" spans="1:7" s="109" customFormat="1" ht="15" hidden="1" outlineLevel="1">
      <c r="A134" s="227" t="str">
        <f t="shared" si="7"/>
        <v>D.5.2.1.3.S.3</v>
      </c>
      <c r="B134" s="99" t="s">
        <v>208</v>
      </c>
      <c r="C134" s="122" t="s">
        <v>1693</v>
      </c>
      <c r="D134" s="143" t="s">
        <v>90</v>
      </c>
      <c r="E134" s="107">
        <v>1</v>
      </c>
      <c r="F134" s="108"/>
      <c r="G134" s="108">
        <f t="shared" si="6"/>
        <v>0</v>
      </c>
    </row>
    <row r="135" spans="1:7" s="109" customFormat="1" ht="15" hidden="1" outlineLevel="1">
      <c r="A135" s="227" t="str">
        <f t="shared" si="7"/>
        <v>D.5.2.1.3.S.4</v>
      </c>
      <c r="B135" s="99" t="s">
        <v>209</v>
      </c>
      <c r="C135" s="122" t="s">
        <v>1694</v>
      </c>
      <c r="D135" s="143" t="s">
        <v>90</v>
      </c>
      <c r="E135" s="107">
        <v>1</v>
      </c>
      <c r="F135" s="108"/>
      <c r="G135" s="108">
        <f t="shared" si="6"/>
        <v>0</v>
      </c>
    </row>
    <row r="136" spans="1:7" s="109" customFormat="1" ht="63.75" hidden="1" outlineLevel="1">
      <c r="A136" s="227" t="str">
        <f t="shared" si="7"/>
        <v>D.5.2.1.3.S.5</v>
      </c>
      <c r="B136" s="99" t="s">
        <v>213</v>
      </c>
      <c r="C136" s="122" t="s">
        <v>1695</v>
      </c>
      <c r="D136" s="143" t="s">
        <v>1640</v>
      </c>
      <c r="E136" s="107">
        <v>1</v>
      </c>
      <c r="F136" s="108"/>
      <c r="G136" s="108">
        <f t="shared" si="6"/>
        <v>0</v>
      </c>
    </row>
    <row r="137" spans="1:7" s="214" customFormat="1" ht="15" collapsed="1">
      <c r="A137" s="352"/>
      <c r="B137" s="209"/>
      <c r="C137" s="210"/>
      <c r="D137" s="211"/>
      <c r="E137" s="212"/>
      <c r="F137" s="213"/>
      <c r="G137" s="213"/>
    </row>
    <row r="138" spans="1:7" s="109" customFormat="1" ht="15">
      <c r="A138" s="319"/>
      <c r="B138" s="215"/>
      <c r="C138" s="216"/>
      <c r="D138" s="217"/>
      <c r="E138" s="107"/>
      <c r="F138" s="218"/>
      <c r="G138"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32"/>
  <sheetViews>
    <sheetView view="pageBreakPreview" zoomScaleSheetLayoutView="100" workbookViewId="0" topLeftCell="A1"/>
  </sheetViews>
  <sheetFormatPr defaultColWidth="10.8515625" defaultRowHeight="15" outlineLevelRow="1"/>
  <cols>
    <col min="1" max="1" width="17.7109375" style="626" customWidth="1"/>
    <col min="2" max="2" width="11.7109375" style="627" customWidth="1"/>
    <col min="3" max="3" width="56.7109375" style="628" customWidth="1"/>
    <col min="4" max="4" width="7.7109375" style="629" customWidth="1"/>
    <col min="5" max="5" width="11.7109375" style="630" customWidth="1"/>
    <col min="6" max="6" width="13.7109375" style="631" customWidth="1"/>
    <col min="7" max="7" width="16.7109375" style="631" customWidth="1"/>
    <col min="8" max="16384" width="10.8515625" style="597" customWidth="1"/>
  </cols>
  <sheetData>
    <row r="1" spans="1:7" s="573" customFormat="1" ht="25.5">
      <c r="A1" s="569" t="s">
        <v>401</v>
      </c>
      <c r="B1" s="569" t="s">
        <v>32</v>
      </c>
      <c r="C1" s="569" t="s">
        <v>87</v>
      </c>
      <c r="D1" s="570" t="s">
        <v>88</v>
      </c>
      <c r="E1" s="571" t="s">
        <v>89</v>
      </c>
      <c r="F1" s="572" t="s">
        <v>172</v>
      </c>
      <c r="G1" s="572" t="s">
        <v>173</v>
      </c>
    </row>
    <row r="2" spans="1:7" s="581" customFormat="1" ht="15.75">
      <c r="A2" s="574" t="str">
        <f>B2</f>
        <v>D.7.1</v>
      </c>
      <c r="B2" s="575" t="s">
        <v>3115</v>
      </c>
      <c r="C2" s="576" t="s">
        <v>3363</v>
      </c>
      <c r="D2" s="577"/>
      <c r="E2" s="578"/>
      <c r="F2" s="579"/>
      <c r="G2" s="580">
        <f>SUM(G3:G131)</f>
        <v>0</v>
      </c>
    </row>
    <row r="3" spans="1:7" s="589" customFormat="1" ht="12.75">
      <c r="A3" s="582" t="str">
        <f aca="true" t="shared" si="0" ref="A3:A4">B3</f>
        <v>D.7.1.1</v>
      </c>
      <c r="B3" s="583" t="s">
        <v>3364</v>
      </c>
      <c r="C3" s="584" t="s">
        <v>3365</v>
      </c>
      <c r="D3" s="585"/>
      <c r="E3" s="586"/>
      <c r="F3" s="587"/>
      <c r="G3" s="588"/>
    </row>
    <row r="4" spans="1:7" ht="12.75">
      <c r="A4" s="590" t="str">
        <f t="shared" si="0"/>
        <v>D.7.1.1.1</v>
      </c>
      <c r="B4" s="591" t="s">
        <v>3366</v>
      </c>
      <c r="C4" s="592" t="s">
        <v>17</v>
      </c>
      <c r="D4" s="593"/>
      <c r="E4" s="594"/>
      <c r="F4" s="595"/>
      <c r="G4" s="596"/>
    </row>
    <row r="5" spans="1:7" ht="25.5" hidden="1" outlineLevel="1">
      <c r="A5" s="598" t="str">
        <f>""&amp;B4&amp;"."&amp;B5&amp;""</f>
        <v>D.7.1.1.1.S.1</v>
      </c>
      <c r="B5" s="599" t="s">
        <v>206</v>
      </c>
      <c r="C5" s="543" t="s">
        <v>3367</v>
      </c>
      <c r="D5" s="600" t="s">
        <v>91</v>
      </c>
      <c r="E5" s="565">
        <v>1</v>
      </c>
      <c r="F5" s="566"/>
      <c r="G5" s="566">
        <f aca="true" t="shared" si="1" ref="G5:G6">E5*F5</f>
        <v>0</v>
      </c>
    </row>
    <row r="6" spans="1:7" ht="63.75" hidden="1" outlineLevel="1">
      <c r="A6" s="598" t="str">
        <f>""&amp;B4&amp;"."&amp;B6&amp;""</f>
        <v>D.7.1.1.1.S.2</v>
      </c>
      <c r="B6" s="599" t="s">
        <v>207</v>
      </c>
      <c r="C6" s="601" t="s">
        <v>3368</v>
      </c>
      <c r="D6" s="600" t="s">
        <v>22</v>
      </c>
      <c r="E6" s="565">
        <v>46</v>
      </c>
      <c r="F6" s="566"/>
      <c r="G6" s="566">
        <f t="shared" si="1"/>
        <v>0</v>
      </c>
    </row>
    <row r="7" spans="1:7" ht="12.75" collapsed="1">
      <c r="A7" s="590" t="str">
        <f aca="true" t="shared" si="2" ref="A7:A25">B7</f>
        <v>D.7.1.1.2</v>
      </c>
      <c r="B7" s="591" t="s">
        <v>3369</v>
      </c>
      <c r="C7" s="592" t="s">
        <v>18</v>
      </c>
      <c r="D7" s="593"/>
      <c r="E7" s="594"/>
      <c r="F7" s="595"/>
      <c r="G7" s="596"/>
    </row>
    <row r="8" spans="1:7" ht="142.5" hidden="1" outlineLevel="1">
      <c r="A8" s="598" t="str">
        <f>""&amp;B7&amp;"."&amp;B8&amp;""</f>
        <v>D.7.1.1.2.S.1</v>
      </c>
      <c r="B8" s="599" t="s">
        <v>206</v>
      </c>
      <c r="C8" s="601" t="s">
        <v>3370</v>
      </c>
      <c r="D8" s="602" t="s">
        <v>24</v>
      </c>
      <c r="E8" s="565">
        <v>2</v>
      </c>
      <c r="F8" s="566"/>
      <c r="G8" s="566">
        <f aca="true" t="shared" si="3" ref="G8:G9">E8*F8</f>
        <v>0</v>
      </c>
    </row>
    <row r="9" spans="1:7" ht="91.5" hidden="1" outlineLevel="1">
      <c r="A9" s="598" t="str">
        <f>""&amp;B7&amp;"."&amp;B9&amp;""</f>
        <v>D.7.1.1.2.S.2</v>
      </c>
      <c r="B9" s="599" t="s">
        <v>207</v>
      </c>
      <c r="C9" s="601" t="s">
        <v>3371</v>
      </c>
      <c r="D9" s="602" t="s">
        <v>22</v>
      </c>
      <c r="E9" s="565">
        <v>6</v>
      </c>
      <c r="F9" s="566"/>
      <c r="G9" s="566">
        <f t="shared" si="3"/>
        <v>0</v>
      </c>
    </row>
    <row r="10" spans="1:7" ht="12.75" collapsed="1">
      <c r="A10" s="590" t="str">
        <f t="shared" si="2"/>
        <v>D.7.1.1.3</v>
      </c>
      <c r="B10" s="591" t="s">
        <v>3372</v>
      </c>
      <c r="C10" s="592" t="s">
        <v>3373</v>
      </c>
      <c r="D10" s="593"/>
      <c r="E10" s="594"/>
      <c r="F10" s="595"/>
      <c r="G10" s="596"/>
    </row>
    <row r="11" spans="1:7" ht="63.75" hidden="1" outlineLevel="1">
      <c r="A11" s="598" t="str">
        <f>""&amp;B10&amp;"."&amp;B11&amp;""</f>
        <v>D.7.1.1.3.S.1</v>
      </c>
      <c r="B11" s="599" t="s">
        <v>206</v>
      </c>
      <c r="C11" s="603" t="s">
        <v>3374</v>
      </c>
      <c r="D11" s="602" t="s">
        <v>1517</v>
      </c>
      <c r="E11" s="565">
        <v>70</v>
      </c>
      <c r="F11" s="566"/>
      <c r="G11" s="566">
        <f aca="true" t="shared" si="4" ref="G11:G13">E11*F11</f>
        <v>0</v>
      </c>
    </row>
    <row r="12" spans="1:7" ht="102" hidden="1" outlineLevel="1">
      <c r="A12" s="598" t="str">
        <f>""&amp;B10&amp;"."&amp;B12&amp;""</f>
        <v>D.7.1.1.3.S.2</v>
      </c>
      <c r="B12" s="599" t="s">
        <v>207</v>
      </c>
      <c r="C12" s="604" t="s">
        <v>3375</v>
      </c>
      <c r="D12" s="602" t="s">
        <v>24</v>
      </c>
      <c r="E12" s="565">
        <v>2</v>
      </c>
      <c r="F12" s="566"/>
      <c r="G12" s="566">
        <f t="shared" si="4"/>
        <v>0</v>
      </c>
    </row>
    <row r="13" spans="1:7" ht="66" hidden="1" outlineLevel="1">
      <c r="A13" s="598" t="str">
        <f>""&amp;B10&amp;"."&amp;B13&amp;""</f>
        <v>D.7.1.1.3.S.3</v>
      </c>
      <c r="B13" s="599" t="s">
        <v>208</v>
      </c>
      <c r="C13" s="543" t="s">
        <v>3376</v>
      </c>
      <c r="D13" s="602" t="s">
        <v>24</v>
      </c>
      <c r="E13" s="565">
        <v>2</v>
      </c>
      <c r="F13" s="566"/>
      <c r="G13" s="566">
        <f t="shared" si="4"/>
        <v>0</v>
      </c>
    </row>
    <row r="14" spans="1:7" ht="12.75" collapsed="1">
      <c r="A14" s="590" t="str">
        <f t="shared" si="2"/>
        <v>D.7.1.1.4</v>
      </c>
      <c r="B14" s="591" t="s">
        <v>3377</v>
      </c>
      <c r="C14" s="592" t="s">
        <v>3378</v>
      </c>
      <c r="D14" s="593"/>
      <c r="E14" s="594"/>
      <c r="F14" s="595"/>
      <c r="G14" s="596"/>
    </row>
    <row r="15" spans="1:7" ht="114.75" hidden="1" outlineLevel="1">
      <c r="A15" s="598" t="str">
        <f>""&amp;B14&amp;"."&amp;B15&amp;""</f>
        <v>D.7.1.1.4.S.1</v>
      </c>
      <c r="B15" s="599" t="s">
        <v>206</v>
      </c>
      <c r="C15" s="605" t="s">
        <v>3379</v>
      </c>
      <c r="D15" s="606"/>
      <c r="E15" s="565"/>
      <c r="F15" s="566"/>
      <c r="G15" s="607"/>
    </row>
    <row r="16" spans="1:7" ht="129.75" hidden="1" outlineLevel="1">
      <c r="A16" s="598" t="str">
        <f>""&amp;B14&amp;"."&amp;B16&amp;""</f>
        <v>D.7.1.1.4.S.2</v>
      </c>
      <c r="B16" s="599" t="s">
        <v>207</v>
      </c>
      <c r="C16" s="604" t="s">
        <v>3380</v>
      </c>
      <c r="D16" s="602" t="s">
        <v>24</v>
      </c>
      <c r="E16" s="565">
        <v>20</v>
      </c>
      <c r="F16" s="566"/>
      <c r="G16" s="566">
        <f aca="true" t="shared" si="5" ref="G16:G17">E16*F16</f>
        <v>0</v>
      </c>
    </row>
    <row r="17" spans="1:7" ht="244.5" hidden="1" outlineLevel="1">
      <c r="A17" s="598" t="str">
        <f>""&amp;B14&amp;"."&amp;B17&amp;""</f>
        <v>D.7.1.1.4.S.3</v>
      </c>
      <c r="B17" s="599" t="s">
        <v>208</v>
      </c>
      <c r="C17" s="543" t="s">
        <v>3381</v>
      </c>
      <c r="D17" s="602" t="s">
        <v>90</v>
      </c>
      <c r="E17" s="565">
        <v>10</v>
      </c>
      <c r="F17" s="566"/>
      <c r="G17" s="566">
        <f t="shared" si="5"/>
        <v>0</v>
      </c>
    </row>
    <row r="18" spans="1:7" ht="12.75" collapsed="1">
      <c r="A18" s="590" t="str">
        <f t="shared" si="2"/>
        <v>D.7.1.1.5</v>
      </c>
      <c r="B18" s="591" t="s">
        <v>3382</v>
      </c>
      <c r="C18" s="592" t="s">
        <v>3383</v>
      </c>
      <c r="D18" s="593"/>
      <c r="E18" s="594"/>
      <c r="F18" s="595"/>
      <c r="G18" s="596"/>
    </row>
    <row r="19" spans="1:7" ht="229.5" hidden="1" outlineLevel="1">
      <c r="A19" s="598" t="str">
        <f>""&amp;B18&amp;"."&amp;B19&amp;""</f>
        <v>D.7.1.1.5.S.1</v>
      </c>
      <c r="B19" s="599" t="s">
        <v>206</v>
      </c>
      <c r="C19" s="604" t="s">
        <v>3384</v>
      </c>
      <c r="D19" s="602" t="s">
        <v>22</v>
      </c>
      <c r="E19" s="565">
        <v>46</v>
      </c>
      <c r="F19" s="566"/>
      <c r="G19" s="566">
        <f aca="true" t="shared" si="6" ref="G19:G21">E19*F19</f>
        <v>0</v>
      </c>
    </row>
    <row r="20" spans="1:7" ht="140.25" hidden="1" outlineLevel="1">
      <c r="A20" s="598" t="str">
        <f>""&amp;B18&amp;"."&amp;B20&amp;""</f>
        <v>D.7.1.1.5.S.2</v>
      </c>
      <c r="B20" s="599" t="s">
        <v>207</v>
      </c>
      <c r="C20" s="601" t="s">
        <v>3385</v>
      </c>
      <c r="D20" s="602" t="s">
        <v>22</v>
      </c>
      <c r="E20" s="565">
        <v>46</v>
      </c>
      <c r="F20" s="566"/>
      <c r="G20" s="566">
        <f t="shared" si="6"/>
        <v>0</v>
      </c>
    </row>
    <row r="21" spans="1:7" ht="127.5" hidden="1" outlineLevel="1">
      <c r="A21" s="598" t="str">
        <f>""&amp;B18&amp;"."&amp;B21&amp;""</f>
        <v>D.7.1.1.5.S.3</v>
      </c>
      <c r="B21" s="599" t="s">
        <v>208</v>
      </c>
      <c r="C21" s="601" t="s">
        <v>3386</v>
      </c>
      <c r="D21" s="602" t="s">
        <v>90</v>
      </c>
      <c r="E21" s="565">
        <v>1</v>
      </c>
      <c r="F21" s="566"/>
      <c r="G21" s="566">
        <f t="shared" si="6"/>
        <v>0</v>
      </c>
    </row>
    <row r="22" spans="1:7" ht="12.75" collapsed="1">
      <c r="A22" s="590" t="str">
        <f t="shared" si="2"/>
        <v>D.7.1.1.6</v>
      </c>
      <c r="B22" s="591" t="s">
        <v>3387</v>
      </c>
      <c r="C22" s="592" t="s">
        <v>3388</v>
      </c>
      <c r="D22" s="593"/>
      <c r="E22" s="594"/>
      <c r="F22" s="595"/>
      <c r="G22" s="596"/>
    </row>
    <row r="23" spans="1:7" ht="63.75" hidden="1" outlineLevel="1">
      <c r="A23" s="598" t="str">
        <f>""&amp;B22&amp;"."&amp;B23&amp;""</f>
        <v>D.7.1.1.6.S.1</v>
      </c>
      <c r="B23" s="599" t="s">
        <v>206</v>
      </c>
      <c r="C23" s="608" t="s">
        <v>3389</v>
      </c>
      <c r="D23" s="602" t="s">
        <v>22</v>
      </c>
      <c r="E23" s="565">
        <v>46</v>
      </c>
      <c r="F23" s="566"/>
      <c r="G23" s="566">
        <f aca="true" t="shared" si="7" ref="G23:G24">E23*F23</f>
        <v>0</v>
      </c>
    </row>
    <row r="24" spans="1:7" ht="63.75" hidden="1" outlineLevel="1">
      <c r="A24" s="598" t="str">
        <f>""&amp;B22&amp;"."&amp;B24&amp;""</f>
        <v>D.7.1.1.6.S.2</v>
      </c>
      <c r="B24" s="599" t="s">
        <v>207</v>
      </c>
      <c r="C24" s="608" t="s">
        <v>3390</v>
      </c>
      <c r="D24" s="602" t="s">
        <v>22</v>
      </c>
      <c r="E24" s="565">
        <v>46</v>
      </c>
      <c r="F24" s="566"/>
      <c r="G24" s="566">
        <f t="shared" si="7"/>
        <v>0</v>
      </c>
    </row>
    <row r="25" spans="1:7" ht="12.75" collapsed="1">
      <c r="A25" s="590" t="str">
        <f t="shared" si="2"/>
        <v>D.7.1.1.7</v>
      </c>
      <c r="B25" s="591" t="s">
        <v>3391</v>
      </c>
      <c r="C25" s="592" t="s">
        <v>21</v>
      </c>
      <c r="D25" s="593"/>
      <c r="E25" s="594"/>
      <c r="F25" s="595"/>
      <c r="G25" s="596"/>
    </row>
    <row r="26" spans="1:7" ht="165.75" hidden="1" outlineLevel="1">
      <c r="A26" s="598" t="str">
        <f>""&amp;B25&amp;"."&amp;B26&amp;""</f>
        <v>D.7.1.1.7.S.1</v>
      </c>
      <c r="B26" s="609" t="s">
        <v>206</v>
      </c>
      <c r="C26" s="608" t="s">
        <v>3392</v>
      </c>
      <c r="D26" s="602" t="s">
        <v>91</v>
      </c>
      <c r="E26" s="565">
        <v>1</v>
      </c>
      <c r="F26" s="566"/>
      <c r="G26" s="566">
        <f aca="true" t="shared" si="8" ref="G26:G34">E26*F26</f>
        <v>0</v>
      </c>
    </row>
    <row r="27" spans="1:7" ht="127.5" hidden="1" outlineLevel="1">
      <c r="A27" s="598" t="str">
        <f>""&amp;B25&amp;"."&amp;B27&amp;""</f>
        <v>D.7.1.1.7.S.2</v>
      </c>
      <c r="B27" s="609" t="s">
        <v>207</v>
      </c>
      <c r="C27" s="604" t="s">
        <v>3393</v>
      </c>
      <c r="D27" s="602" t="s">
        <v>91</v>
      </c>
      <c r="E27" s="565">
        <v>1</v>
      </c>
      <c r="F27" s="610"/>
      <c r="G27" s="566">
        <f t="shared" si="8"/>
        <v>0</v>
      </c>
    </row>
    <row r="28" spans="1:7" ht="76.5" hidden="1" outlineLevel="1">
      <c r="A28" s="598" t="str">
        <f>""&amp;B25&amp;"."&amp;B28&amp;""</f>
        <v>D.7.1.1.7.S.3</v>
      </c>
      <c r="B28" s="609" t="s">
        <v>208</v>
      </c>
      <c r="C28" s="604" t="s">
        <v>3394</v>
      </c>
      <c r="D28" s="602" t="s">
        <v>91</v>
      </c>
      <c r="E28" s="565">
        <v>1</v>
      </c>
      <c r="F28" s="610"/>
      <c r="G28" s="566">
        <f t="shared" si="8"/>
        <v>0</v>
      </c>
    </row>
    <row r="29" spans="1:7" ht="114.75" hidden="1" outlineLevel="1">
      <c r="A29" s="598" t="str">
        <f>""&amp;B25&amp;"."&amp;B29&amp;""</f>
        <v>D.7.1.1.7.S.4</v>
      </c>
      <c r="B29" s="609" t="s">
        <v>209</v>
      </c>
      <c r="C29" s="604" t="s">
        <v>3395</v>
      </c>
      <c r="D29" s="602" t="s">
        <v>91</v>
      </c>
      <c r="E29" s="565">
        <v>1</v>
      </c>
      <c r="F29" s="610"/>
      <c r="G29" s="566">
        <f t="shared" si="8"/>
        <v>0</v>
      </c>
    </row>
    <row r="30" spans="1:7" ht="51" hidden="1" outlineLevel="1">
      <c r="A30" s="598" t="str">
        <f>""&amp;B25&amp;"."&amp;B30&amp;""</f>
        <v>D.7.1.1.7.S.5</v>
      </c>
      <c r="B30" s="609" t="s">
        <v>213</v>
      </c>
      <c r="C30" s="604" t="s">
        <v>3396</v>
      </c>
      <c r="D30" s="602" t="s">
        <v>91</v>
      </c>
      <c r="E30" s="565">
        <v>1</v>
      </c>
      <c r="F30" s="610"/>
      <c r="G30" s="566">
        <f t="shared" si="8"/>
        <v>0</v>
      </c>
    </row>
    <row r="31" spans="1:7" ht="89.25" hidden="1" outlineLevel="1">
      <c r="A31" s="598" t="str">
        <f>""&amp;B25&amp;"."&amp;B31&amp;""</f>
        <v>D.7.1.1.7.S.6</v>
      </c>
      <c r="B31" s="609" t="s">
        <v>214</v>
      </c>
      <c r="C31" s="604" t="s">
        <v>3397</v>
      </c>
      <c r="D31" s="602" t="s">
        <v>91</v>
      </c>
      <c r="E31" s="565">
        <v>1</v>
      </c>
      <c r="F31" s="610"/>
      <c r="G31" s="566">
        <f t="shared" si="8"/>
        <v>0</v>
      </c>
    </row>
    <row r="32" spans="1:7" ht="38.25" hidden="1" outlineLevel="1">
      <c r="A32" s="598" t="str">
        <f>""&amp;B25&amp;"."&amp;B32&amp;""</f>
        <v>D.7.1.1.7.S.7</v>
      </c>
      <c r="B32" s="609" t="s">
        <v>215</v>
      </c>
      <c r="C32" s="604" t="s">
        <v>3398</v>
      </c>
      <c r="D32" s="602" t="s">
        <v>91</v>
      </c>
      <c r="E32" s="565">
        <v>1</v>
      </c>
      <c r="F32" s="610"/>
      <c r="G32" s="566">
        <f t="shared" si="8"/>
        <v>0</v>
      </c>
    </row>
    <row r="33" spans="1:7" ht="38.25" hidden="1" outlineLevel="1">
      <c r="A33" s="598" t="str">
        <f>""&amp;B25&amp;"."&amp;B33&amp;""</f>
        <v>D.7.1.1.7.S.8</v>
      </c>
      <c r="B33" s="609" t="s">
        <v>216</v>
      </c>
      <c r="C33" s="611" t="s">
        <v>3399</v>
      </c>
      <c r="D33" s="602" t="s">
        <v>91</v>
      </c>
      <c r="E33" s="565">
        <v>1</v>
      </c>
      <c r="F33" s="610"/>
      <c r="G33" s="566">
        <f t="shared" si="8"/>
        <v>0</v>
      </c>
    </row>
    <row r="34" spans="1:7" ht="25.5" hidden="1" outlineLevel="1">
      <c r="A34" s="598" t="str">
        <f>""&amp;B25&amp;"."&amp;B34&amp;""</f>
        <v>D.7.1.1.7.S.9</v>
      </c>
      <c r="B34" s="609" t="s">
        <v>217</v>
      </c>
      <c r="C34" s="604" t="s">
        <v>3400</v>
      </c>
      <c r="D34" s="602" t="s">
        <v>91</v>
      </c>
      <c r="E34" s="565">
        <v>1</v>
      </c>
      <c r="F34" s="610"/>
      <c r="G34" s="566">
        <f t="shared" si="8"/>
        <v>0</v>
      </c>
    </row>
    <row r="35" spans="1:7" s="589" customFormat="1" ht="12.75" collapsed="1">
      <c r="A35" s="582" t="str">
        <f aca="true" t="shared" si="9" ref="A35:A36">B35</f>
        <v>D.7.1.2</v>
      </c>
      <c r="B35" s="583" t="s">
        <v>3401</v>
      </c>
      <c r="C35" s="584" t="s">
        <v>3402</v>
      </c>
      <c r="D35" s="585"/>
      <c r="E35" s="586"/>
      <c r="F35" s="587"/>
      <c r="G35" s="588"/>
    </row>
    <row r="36" spans="1:7" ht="12.75">
      <c r="A36" s="590" t="str">
        <f t="shared" si="9"/>
        <v>D.7.1.2.1</v>
      </c>
      <c r="B36" s="591" t="s">
        <v>3403</v>
      </c>
      <c r="C36" s="592" t="s">
        <v>17</v>
      </c>
      <c r="D36" s="593"/>
      <c r="E36" s="594"/>
      <c r="F36" s="595"/>
      <c r="G36" s="596"/>
    </row>
    <row r="37" spans="1:7" ht="25.5" hidden="1" outlineLevel="1">
      <c r="A37" s="598" t="str">
        <f>""&amp;B36&amp;"."&amp;B37&amp;""</f>
        <v>D.7.1.2.1.S.1</v>
      </c>
      <c r="B37" s="599" t="s">
        <v>206</v>
      </c>
      <c r="C37" s="543" t="s">
        <v>3367</v>
      </c>
      <c r="D37" s="600" t="s">
        <v>91</v>
      </c>
      <c r="E37" s="565">
        <v>1</v>
      </c>
      <c r="F37" s="566"/>
      <c r="G37" s="566">
        <f aca="true" t="shared" si="10" ref="G37:G38">E37*F37</f>
        <v>0</v>
      </c>
    </row>
    <row r="38" spans="1:7" ht="63.75" hidden="1" outlineLevel="1">
      <c r="A38" s="598" t="str">
        <f>""&amp;B36&amp;"."&amp;B38&amp;""</f>
        <v>D.7.1.2.1.S.2</v>
      </c>
      <c r="B38" s="599" t="s">
        <v>207</v>
      </c>
      <c r="C38" s="601" t="s">
        <v>3404</v>
      </c>
      <c r="D38" s="600" t="s">
        <v>22</v>
      </c>
      <c r="E38" s="565">
        <v>57</v>
      </c>
      <c r="F38" s="566"/>
      <c r="G38" s="566">
        <f t="shared" si="10"/>
        <v>0</v>
      </c>
    </row>
    <row r="39" spans="1:7" ht="12.75" collapsed="1">
      <c r="A39" s="590" t="str">
        <f aca="true" t="shared" si="11" ref="A39">B39</f>
        <v>D.7.1.2.2</v>
      </c>
      <c r="B39" s="591" t="s">
        <v>3405</v>
      </c>
      <c r="C39" s="592" t="s">
        <v>18</v>
      </c>
      <c r="D39" s="593"/>
      <c r="E39" s="594"/>
      <c r="F39" s="595"/>
      <c r="G39" s="596"/>
    </row>
    <row r="40" spans="1:7" ht="142.5" hidden="1" outlineLevel="1">
      <c r="A40" s="598" t="str">
        <f>""&amp;B39&amp;"."&amp;B40&amp;""</f>
        <v>D.7.1.2.2.S.1</v>
      </c>
      <c r="B40" s="599" t="s">
        <v>206</v>
      </c>
      <c r="C40" s="601" t="s">
        <v>3406</v>
      </c>
      <c r="D40" s="602" t="s">
        <v>24</v>
      </c>
      <c r="E40" s="565">
        <v>5</v>
      </c>
      <c r="F40" s="566"/>
      <c r="G40" s="566">
        <f aca="true" t="shared" si="12" ref="G40:G41">E40*F40</f>
        <v>0</v>
      </c>
    </row>
    <row r="41" spans="1:7" ht="91.5" hidden="1" outlineLevel="1">
      <c r="A41" s="598" t="str">
        <f>""&amp;B39&amp;"."&amp;B41&amp;""</f>
        <v>D.7.1.2.2.S.2</v>
      </c>
      <c r="B41" s="599" t="s">
        <v>207</v>
      </c>
      <c r="C41" s="601" t="s">
        <v>3407</v>
      </c>
      <c r="D41" s="602" t="s">
        <v>22</v>
      </c>
      <c r="E41" s="565">
        <v>1</v>
      </c>
      <c r="F41" s="566"/>
      <c r="G41" s="566">
        <f t="shared" si="12"/>
        <v>0</v>
      </c>
    </row>
    <row r="42" spans="1:7" ht="12.75" collapsed="1">
      <c r="A42" s="590" t="str">
        <f aca="true" t="shared" si="13" ref="A42">B42</f>
        <v>D.7.1.2.3</v>
      </c>
      <c r="B42" s="591" t="s">
        <v>3408</v>
      </c>
      <c r="C42" s="592" t="s">
        <v>3373</v>
      </c>
      <c r="D42" s="593"/>
      <c r="E42" s="594"/>
      <c r="F42" s="595"/>
      <c r="G42" s="596"/>
    </row>
    <row r="43" spans="1:7" ht="63.75" hidden="1" outlineLevel="1">
      <c r="A43" s="598" t="str">
        <f>""&amp;B42&amp;"."&amp;B43&amp;""</f>
        <v>D.7.1.2.3.S.1</v>
      </c>
      <c r="B43" s="599" t="s">
        <v>206</v>
      </c>
      <c r="C43" s="603" t="s">
        <v>3409</v>
      </c>
      <c r="D43" s="602" t="s">
        <v>2985</v>
      </c>
      <c r="E43" s="565">
        <v>86</v>
      </c>
      <c r="F43" s="566"/>
      <c r="G43" s="566">
        <f aca="true" t="shared" si="14" ref="G43:G45">E43*F43</f>
        <v>0</v>
      </c>
    </row>
    <row r="44" spans="1:7" ht="102" hidden="1" outlineLevel="1">
      <c r="A44" s="598" t="str">
        <f>""&amp;B42&amp;"."&amp;B44&amp;""</f>
        <v>D.7.1.2.3.S.2</v>
      </c>
      <c r="B44" s="599" t="s">
        <v>207</v>
      </c>
      <c r="C44" s="604" t="s">
        <v>3410</v>
      </c>
      <c r="D44" s="602" t="s">
        <v>24</v>
      </c>
      <c r="E44" s="565">
        <v>2</v>
      </c>
      <c r="F44" s="566"/>
      <c r="G44" s="566">
        <f t="shared" si="14"/>
        <v>0</v>
      </c>
    </row>
    <row r="45" spans="1:7" ht="66" hidden="1" outlineLevel="1">
      <c r="A45" s="598" t="str">
        <f>""&amp;B42&amp;"."&amp;B45&amp;""</f>
        <v>D.7.1.2.3.S.3</v>
      </c>
      <c r="B45" s="599" t="s">
        <v>208</v>
      </c>
      <c r="C45" s="543" t="s">
        <v>3376</v>
      </c>
      <c r="D45" s="602" t="s">
        <v>24</v>
      </c>
      <c r="E45" s="565">
        <v>2</v>
      </c>
      <c r="F45" s="566"/>
      <c r="G45" s="566">
        <f t="shared" si="14"/>
        <v>0</v>
      </c>
    </row>
    <row r="46" spans="1:7" ht="12.75" collapsed="1">
      <c r="A46" s="590" t="str">
        <f aca="true" t="shared" si="15" ref="A46">B46</f>
        <v>D.7.1.2.4</v>
      </c>
      <c r="B46" s="591" t="s">
        <v>3411</v>
      </c>
      <c r="C46" s="592" t="s">
        <v>3378</v>
      </c>
      <c r="D46" s="593"/>
      <c r="E46" s="594"/>
      <c r="F46" s="595"/>
      <c r="G46" s="596"/>
    </row>
    <row r="47" spans="1:7" ht="114.75" hidden="1" outlineLevel="1">
      <c r="A47" s="598" t="str">
        <f>""&amp;B46&amp;"."&amp;B47&amp;""</f>
        <v>D.7.1.2.4.S.1</v>
      </c>
      <c r="B47" s="599" t="s">
        <v>206</v>
      </c>
      <c r="C47" s="605" t="s">
        <v>3379</v>
      </c>
      <c r="D47" s="606"/>
      <c r="E47" s="565"/>
      <c r="F47" s="566"/>
      <c r="G47" s="607"/>
    </row>
    <row r="48" spans="1:7" ht="129.75" hidden="1" outlineLevel="1">
      <c r="A48" s="598" t="str">
        <f>""&amp;B46&amp;"."&amp;B48&amp;""</f>
        <v>D.7.1.2.4.S.2</v>
      </c>
      <c r="B48" s="599" t="s">
        <v>207</v>
      </c>
      <c r="C48" s="604" t="s">
        <v>3380</v>
      </c>
      <c r="D48" s="602" t="s">
        <v>24</v>
      </c>
      <c r="E48" s="565">
        <v>29</v>
      </c>
      <c r="F48" s="566"/>
      <c r="G48" s="566">
        <f aca="true" t="shared" si="16" ref="G48:G49">E48*F48</f>
        <v>0</v>
      </c>
    </row>
    <row r="49" spans="1:7" ht="244.5" hidden="1" outlineLevel="1">
      <c r="A49" s="598" t="str">
        <f>""&amp;B46&amp;"."&amp;B49&amp;""</f>
        <v>D.7.1.2.4.S.3</v>
      </c>
      <c r="B49" s="599" t="s">
        <v>208</v>
      </c>
      <c r="C49" s="543" t="s">
        <v>3412</v>
      </c>
      <c r="D49" s="602" t="s">
        <v>90</v>
      </c>
      <c r="E49" s="565">
        <v>12</v>
      </c>
      <c r="F49" s="566"/>
      <c r="G49" s="566">
        <f t="shared" si="16"/>
        <v>0</v>
      </c>
    </row>
    <row r="50" spans="1:7" ht="12.75" collapsed="1">
      <c r="A50" s="590" t="str">
        <f aca="true" t="shared" si="17" ref="A50">B50</f>
        <v>D.7.1.2.5</v>
      </c>
      <c r="B50" s="591" t="s">
        <v>3413</v>
      </c>
      <c r="C50" s="592" t="s">
        <v>3383</v>
      </c>
      <c r="D50" s="593"/>
      <c r="E50" s="594"/>
      <c r="F50" s="595"/>
      <c r="G50" s="596"/>
    </row>
    <row r="51" spans="1:7" ht="229.5" hidden="1" outlineLevel="1">
      <c r="A51" s="598" t="str">
        <f>""&amp;B50&amp;"."&amp;B51&amp;""</f>
        <v>D.7.1.2.5.S.1</v>
      </c>
      <c r="B51" s="599" t="s">
        <v>206</v>
      </c>
      <c r="C51" s="604" t="s">
        <v>3414</v>
      </c>
      <c r="D51" s="602" t="s">
        <v>22</v>
      </c>
      <c r="E51" s="565">
        <v>57</v>
      </c>
      <c r="F51" s="566"/>
      <c r="G51" s="566">
        <f aca="true" t="shared" si="18" ref="G51:G53">E51*F51</f>
        <v>0</v>
      </c>
    </row>
    <row r="52" spans="1:7" ht="140.25" hidden="1" outlineLevel="1">
      <c r="A52" s="598" t="str">
        <f>""&amp;B50&amp;"."&amp;B52&amp;""</f>
        <v>D.7.1.2.5.S.2</v>
      </c>
      <c r="B52" s="599" t="s">
        <v>207</v>
      </c>
      <c r="C52" s="601" t="s">
        <v>3385</v>
      </c>
      <c r="D52" s="602" t="s">
        <v>22</v>
      </c>
      <c r="E52" s="565">
        <v>57</v>
      </c>
      <c r="F52" s="566"/>
      <c r="G52" s="566">
        <f t="shared" si="18"/>
        <v>0</v>
      </c>
    </row>
    <row r="53" spans="1:7" ht="127.5" hidden="1" outlineLevel="1">
      <c r="A53" s="598" t="str">
        <f>""&amp;B50&amp;"."&amp;B53&amp;""</f>
        <v>D.7.1.2.5.S.3</v>
      </c>
      <c r="B53" s="599" t="s">
        <v>208</v>
      </c>
      <c r="C53" s="601" t="s">
        <v>3415</v>
      </c>
      <c r="D53" s="602" t="s">
        <v>90</v>
      </c>
      <c r="E53" s="565">
        <v>1</v>
      </c>
      <c r="F53" s="566"/>
      <c r="G53" s="566">
        <f t="shared" si="18"/>
        <v>0</v>
      </c>
    </row>
    <row r="54" spans="1:7" ht="12.75" collapsed="1">
      <c r="A54" s="590" t="str">
        <f aca="true" t="shared" si="19" ref="A54">B54</f>
        <v>D.7.1.2.6</v>
      </c>
      <c r="B54" s="591" t="s">
        <v>3416</v>
      </c>
      <c r="C54" s="592" t="s">
        <v>3388</v>
      </c>
      <c r="D54" s="593"/>
      <c r="E54" s="594"/>
      <c r="F54" s="595"/>
      <c r="G54" s="596"/>
    </row>
    <row r="55" spans="1:7" ht="63.75" hidden="1" outlineLevel="1">
      <c r="A55" s="598" t="str">
        <f>""&amp;B54&amp;"."&amp;B55&amp;""</f>
        <v>D.7.1.2.6.S.1</v>
      </c>
      <c r="B55" s="599" t="s">
        <v>206</v>
      </c>
      <c r="C55" s="608" t="s">
        <v>3417</v>
      </c>
      <c r="D55" s="602" t="s">
        <v>22</v>
      </c>
      <c r="E55" s="565">
        <v>57</v>
      </c>
      <c r="F55" s="566"/>
      <c r="G55" s="566">
        <f aca="true" t="shared" si="20" ref="G55:G56">E55*F55</f>
        <v>0</v>
      </c>
    </row>
    <row r="56" spans="1:7" ht="63.75" hidden="1" outlineLevel="1">
      <c r="A56" s="598" t="str">
        <f>""&amp;B54&amp;"."&amp;B56&amp;""</f>
        <v>D.7.1.2.6.S.2</v>
      </c>
      <c r="B56" s="599" t="s">
        <v>207</v>
      </c>
      <c r="C56" s="608" t="s">
        <v>3390</v>
      </c>
      <c r="D56" s="602" t="s">
        <v>22</v>
      </c>
      <c r="E56" s="565">
        <v>57</v>
      </c>
      <c r="F56" s="566"/>
      <c r="G56" s="566">
        <f t="shared" si="20"/>
        <v>0</v>
      </c>
    </row>
    <row r="57" spans="1:7" ht="12.75" collapsed="1">
      <c r="A57" s="590" t="str">
        <f aca="true" t="shared" si="21" ref="A57">B57</f>
        <v>D.7.1.2.7</v>
      </c>
      <c r="B57" s="591" t="s">
        <v>3418</v>
      </c>
      <c r="C57" s="592" t="s">
        <v>21</v>
      </c>
      <c r="D57" s="593"/>
      <c r="E57" s="594"/>
      <c r="F57" s="595"/>
      <c r="G57" s="596"/>
    </row>
    <row r="58" spans="1:7" ht="165.75" hidden="1" outlineLevel="1">
      <c r="A58" s="598" t="str">
        <f>""&amp;B57&amp;"."&amp;B58&amp;""</f>
        <v>D.7.1.2.7.S.1</v>
      </c>
      <c r="B58" s="609" t="s">
        <v>206</v>
      </c>
      <c r="C58" s="608" t="s">
        <v>3392</v>
      </c>
      <c r="D58" s="602" t="s">
        <v>91</v>
      </c>
      <c r="E58" s="565">
        <v>1</v>
      </c>
      <c r="F58" s="566"/>
      <c r="G58" s="566">
        <f aca="true" t="shared" si="22" ref="G58:G66">E58*F58</f>
        <v>0</v>
      </c>
    </row>
    <row r="59" spans="1:7" ht="127.5" hidden="1" outlineLevel="1">
      <c r="A59" s="598" t="str">
        <f>""&amp;B57&amp;"."&amp;B59&amp;""</f>
        <v>D.7.1.2.7.S.2</v>
      </c>
      <c r="B59" s="609" t="s">
        <v>207</v>
      </c>
      <c r="C59" s="604" t="s">
        <v>3393</v>
      </c>
      <c r="D59" s="602" t="s">
        <v>91</v>
      </c>
      <c r="E59" s="565">
        <v>1</v>
      </c>
      <c r="F59" s="610"/>
      <c r="G59" s="566">
        <f t="shared" si="22"/>
        <v>0</v>
      </c>
    </row>
    <row r="60" spans="1:7" ht="76.5" hidden="1" outlineLevel="1">
      <c r="A60" s="598" t="str">
        <f>""&amp;B57&amp;"."&amp;B60&amp;""</f>
        <v>D.7.1.2.7.S.3</v>
      </c>
      <c r="B60" s="609" t="s">
        <v>208</v>
      </c>
      <c r="C60" s="604" t="s">
        <v>3394</v>
      </c>
      <c r="D60" s="602" t="s">
        <v>91</v>
      </c>
      <c r="E60" s="565">
        <v>1</v>
      </c>
      <c r="F60" s="610"/>
      <c r="G60" s="566">
        <f t="shared" si="22"/>
        <v>0</v>
      </c>
    </row>
    <row r="61" spans="1:7" ht="114.75" hidden="1" outlineLevel="1">
      <c r="A61" s="598" t="str">
        <f>""&amp;B57&amp;"."&amp;B61&amp;""</f>
        <v>D.7.1.2.7.S.4</v>
      </c>
      <c r="B61" s="609" t="s">
        <v>209</v>
      </c>
      <c r="C61" s="604" t="s">
        <v>3395</v>
      </c>
      <c r="D61" s="602" t="s">
        <v>91</v>
      </c>
      <c r="E61" s="565">
        <v>1</v>
      </c>
      <c r="F61" s="610"/>
      <c r="G61" s="566">
        <f t="shared" si="22"/>
        <v>0</v>
      </c>
    </row>
    <row r="62" spans="1:7" ht="51" hidden="1" outlineLevel="1">
      <c r="A62" s="598" t="str">
        <f>""&amp;B57&amp;"."&amp;B62&amp;""</f>
        <v>D.7.1.2.7.S.5</v>
      </c>
      <c r="B62" s="609" t="s">
        <v>213</v>
      </c>
      <c r="C62" s="604" t="s">
        <v>3396</v>
      </c>
      <c r="D62" s="602" t="s">
        <v>91</v>
      </c>
      <c r="E62" s="565">
        <v>1</v>
      </c>
      <c r="F62" s="610"/>
      <c r="G62" s="566">
        <f t="shared" si="22"/>
        <v>0</v>
      </c>
    </row>
    <row r="63" spans="1:7" ht="89.25" hidden="1" outlineLevel="1">
      <c r="A63" s="598" t="str">
        <f>""&amp;B57&amp;"."&amp;B63&amp;""</f>
        <v>D.7.1.2.7.S.6</v>
      </c>
      <c r="B63" s="609" t="s">
        <v>214</v>
      </c>
      <c r="C63" s="604" t="s">
        <v>3397</v>
      </c>
      <c r="D63" s="602" t="s">
        <v>91</v>
      </c>
      <c r="E63" s="565">
        <v>1</v>
      </c>
      <c r="F63" s="610"/>
      <c r="G63" s="566">
        <f t="shared" si="22"/>
        <v>0</v>
      </c>
    </row>
    <row r="64" spans="1:7" ht="38.25" hidden="1" outlineLevel="1">
      <c r="A64" s="598" t="str">
        <f>""&amp;B57&amp;"."&amp;B64&amp;""</f>
        <v>D.7.1.2.7.S.7</v>
      </c>
      <c r="B64" s="609" t="s">
        <v>215</v>
      </c>
      <c r="C64" s="604" t="s">
        <v>3398</v>
      </c>
      <c r="D64" s="602" t="s">
        <v>91</v>
      </c>
      <c r="E64" s="565">
        <v>1</v>
      </c>
      <c r="F64" s="610"/>
      <c r="G64" s="566">
        <f t="shared" si="22"/>
        <v>0</v>
      </c>
    </row>
    <row r="65" spans="1:7" ht="38.25" hidden="1" outlineLevel="1">
      <c r="A65" s="598" t="str">
        <f>""&amp;B57&amp;"."&amp;B65&amp;""</f>
        <v>D.7.1.2.7.S.8</v>
      </c>
      <c r="B65" s="609" t="s">
        <v>216</v>
      </c>
      <c r="C65" s="611" t="s">
        <v>3399</v>
      </c>
      <c r="D65" s="602" t="s">
        <v>91</v>
      </c>
      <c r="E65" s="565">
        <v>1</v>
      </c>
      <c r="F65" s="610"/>
      <c r="G65" s="566">
        <f t="shared" si="22"/>
        <v>0</v>
      </c>
    </row>
    <row r="66" spans="1:7" ht="25.5" hidden="1" outlineLevel="1">
      <c r="A66" s="598" t="str">
        <f>""&amp;B57&amp;"."&amp;B66&amp;""</f>
        <v>D.7.1.2.7.S.9</v>
      </c>
      <c r="B66" s="609" t="s">
        <v>217</v>
      </c>
      <c r="C66" s="604" t="s">
        <v>3400</v>
      </c>
      <c r="D66" s="602" t="s">
        <v>91</v>
      </c>
      <c r="E66" s="565">
        <v>1</v>
      </c>
      <c r="F66" s="610"/>
      <c r="G66" s="566">
        <f t="shared" si="22"/>
        <v>0</v>
      </c>
    </row>
    <row r="67" spans="1:7" s="589" customFormat="1" ht="12.75" collapsed="1">
      <c r="A67" s="582" t="str">
        <f aca="true" t="shared" si="23" ref="A67:A68">B67</f>
        <v>D.7.1.3</v>
      </c>
      <c r="B67" s="583" t="s">
        <v>3419</v>
      </c>
      <c r="C67" s="584" t="s">
        <v>3420</v>
      </c>
      <c r="D67" s="585"/>
      <c r="E67" s="586"/>
      <c r="F67" s="587"/>
      <c r="G67" s="588"/>
    </row>
    <row r="68" spans="1:7" ht="12.75">
      <c r="A68" s="590" t="str">
        <f t="shared" si="23"/>
        <v>D.7.1.3.1</v>
      </c>
      <c r="B68" s="591" t="s">
        <v>3421</v>
      </c>
      <c r="C68" s="592" t="s">
        <v>17</v>
      </c>
      <c r="D68" s="593"/>
      <c r="E68" s="594"/>
      <c r="F68" s="595"/>
      <c r="G68" s="596"/>
    </row>
    <row r="69" spans="1:7" ht="25.5" hidden="1" outlineLevel="1">
      <c r="A69" s="598" t="str">
        <f>""&amp;B68&amp;"."&amp;B69&amp;""</f>
        <v>D.7.1.3.1.S.1</v>
      </c>
      <c r="B69" s="599" t="s">
        <v>206</v>
      </c>
      <c r="C69" s="543" t="s">
        <v>3367</v>
      </c>
      <c r="D69" s="600" t="s">
        <v>91</v>
      </c>
      <c r="E69" s="565">
        <v>1</v>
      </c>
      <c r="F69" s="566"/>
      <c r="G69" s="566">
        <f aca="true" t="shared" si="24" ref="G69:G70">E69*F69</f>
        <v>0</v>
      </c>
    </row>
    <row r="70" spans="1:7" ht="63.75" hidden="1" outlineLevel="1">
      <c r="A70" s="598" t="str">
        <f>""&amp;B68&amp;"."&amp;B70&amp;""</f>
        <v>D.7.1.3.1.S.2</v>
      </c>
      <c r="B70" s="599" t="s">
        <v>207</v>
      </c>
      <c r="C70" s="601" t="s">
        <v>3422</v>
      </c>
      <c r="D70" s="600" t="s">
        <v>22</v>
      </c>
      <c r="E70" s="565">
        <v>64</v>
      </c>
      <c r="F70" s="566"/>
      <c r="G70" s="566">
        <f t="shared" si="24"/>
        <v>0</v>
      </c>
    </row>
    <row r="71" spans="1:7" ht="12.75" collapsed="1">
      <c r="A71" s="590" t="str">
        <f aca="true" t="shared" si="25" ref="A71">B71</f>
        <v>D.7.1.3.2</v>
      </c>
      <c r="B71" s="591" t="s">
        <v>3423</v>
      </c>
      <c r="C71" s="592" t="s">
        <v>18</v>
      </c>
      <c r="D71" s="593"/>
      <c r="E71" s="594"/>
      <c r="F71" s="595"/>
      <c r="G71" s="596"/>
    </row>
    <row r="72" spans="1:7" ht="142.5" hidden="1" outlineLevel="1">
      <c r="A72" s="598" t="str">
        <f>""&amp;B71&amp;"."&amp;B72&amp;""</f>
        <v>D.7.1.3.2.S.1</v>
      </c>
      <c r="B72" s="599" t="s">
        <v>206</v>
      </c>
      <c r="C72" s="601" t="s">
        <v>3424</v>
      </c>
      <c r="D72" s="602" t="s">
        <v>24</v>
      </c>
      <c r="E72" s="565">
        <v>10</v>
      </c>
      <c r="F72" s="566"/>
      <c r="G72" s="566">
        <f aca="true" t="shared" si="26" ref="G72:G73">E72*F72</f>
        <v>0</v>
      </c>
    </row>
    <row r="73" spans="1:7" ht="91.5" hidden="1" outlineLevel="1">
      <c r="A73" s="598" t="str">
        <f>""&amp;B71&amp;"."&amp;B73&amp;""</f>
        <v>D.7.1.3.2.S.2</v>
      </c>
      <c r="B73" s="599" t="s">
        <v>207</v>
      </c>
      <c r="C73" s="601" t="s">
        <v>3371</v>
      </c>
      <c r="D73" s="602" t="s">
        <v>22</v>
      </c>
      <c r="E73" s="565">
        <v>19</v>
      </c>
      <c r="F73" s="566"/>
      <c r="G73" s="566">
        <f t="shared" si="26"/>
        <v>0</v>
      </c>
    </row>
    <row r="74" spans="1:7" ht="12.75" collapsed="1">
      <c r="A74" s="590" t="str">
        <f aca="true" t="shared" si="27" ref="A74">B74</f>
        <v>D.7.1.3.3</v>
      </c>
      <c r="B74" s="591" t="s">
        <v>3425</v>
      </c>
      <c r="C74" s="592" t="s">
        <v>3373</v>
      </c>
      <c r="D74" s="593"/>
      <c r="E74" s="594"/>
      <c r="F74" s="595"/>
      <c r="G74" s="596"/>
    </row>
    <row r="75" spans="1:7" ht="63.75" hidden="1" outlineLevel="1">
      <c r="A75" s="598" t="str">
        <f>""&amp;B74&amp;"."&amp;B75&amp;""</f>
        <v>D.7.1.3.3.S.1</v>
      </c>
      <c r="B75" s="599" t="s">
        <v>206</v>
      </c>
      <c r="C75" s="603" t="s">
        <v>3426</v>
      </c>
      <c r="D75" s="602" t="s">
        <v>25</v>
      </c>
      <c r="E75" s="565">
        <v>96</v>
      </c>
      <c r="F75" s="566"/>
      <c r="G75" s="566">
        <f aca="true" t="shared" si="28" ref="G75:G77">E75*F75</f>
        <v>0</v>
      </c>
    </row>
    <row r="76" spans="1:7" ht="102" hidden="1" outlineLevel="1">
      <c r="A76" s="598" t="str">
        <f>""&amp;B74&amp;"."&amp;B76&amp;""</f>
        <v>D.7.1.3.3.S.2</v>
      </c>
      <c r="B76" s="599" t="s">
        <v>207</v>
      </c>
      <c r="C76" s="604" t="s">
        <v>3427</v>
      </c>
      <c r="D76" s="602" t="s">
        <v>24</v>
      </c>
      <c r="E76" s="565">
        <v>2</v>
      </c>
      <c r="F76" s="566"/>
      <c r="G76" s="566">
        <f t="shared" si="28"/>
        <v>0</v>
      </c>
    </row>
    <row r="77" spans="1:7" ht="66" hidden="1" outlineLevel="1">
      <c r="A77" s="598" t="str">
        <f>""&amp;B74&amp;"."&amp;B77&amp;""</f>
        <v>D.7.1.3.3.S.3</v>
      </c>
      <c r="B77" s="599" t="s">
        <v>208</v>
      </c>
      <c r="C77" s="543" t="s">
        <v>3376</v>
      </c>
      <c r="D77" s="602" t="s">
        <v>24</v>
      </c>
      <c r="E77" s="565">
        <v>2</v>
      </c>
      <c r="F77" s="566"/>
      <c r="G77" s="566">
        <f t="shared" si="28"/>
        <v>0</v>
      </c>
    </row>
    <row r="78" spans="1:7" ht="12.75" collapsed="1">
      <c r="A78" s="590" t="str">
        <f aca="true" t="shared" si="29" ref="A78">B78</f>
        <v>D.7.1.3.4</v>
      </c>
      <c r="B78" s="591" t="s">
        <v>3428</v>
      </c>
      <c r="C78" s="592" t="s">
        <v>3378</v>
      </c>
      <c r="D78" s="593"/>
      <c r="E78" s="594"/>
      <c r="F78" s="595"/>
      <c r="G78" s="596"/>
    </row>
    <row r="79" spans="1:7" ht="114.75" hidden="1" outlineLevel="1">
      <c r="A79" s="598" t="str">
        <f>""&amp;B78&amp;"."&amp;B79&amp;""</f>
        <v>D.7.1.3.4.S.1</v>
      </c>
      <c r="B79" s="599" t="s">
        <v>206</v>
      </c>
      <c r="C79" s="605" t="s">
        <v>3379</v>
      </c>
      <c r="D79" s="606"/>
      <c r="E79" s="565"/>
      <c r="F79" s="566"/>
      <c r="G79" s="607"/>
    </row>
    <row r="80" spans="1:7" ht="129.75" hidden="1" outlineLevel="1">
      <c r="A80" s="598" t="str">
        <f>""&amp;B78&amp;"."&amp;B80&amp;""</f>
        <v>D.7.1.3.4.S.2</v>
      </c>
      <c r="B80" s="599" t="s">
        <v>207</v>
      </c>
      <c r="C80" s="604" t="s">
        <v>3380</v>
      </c>
      <c r="D80" s="602" t="s">
        <v>24</v>
      </c>
      <c r="E80" s="565">
        <v>26</v>
      </c>
      <c r="F80" s="566"/>
      <c r="G80" s="566">
        <f aca="true" t="shared" si="30" ref="G80:G81">E80*F80</f>
        <v>0</v>
      </c>
    </row>
    <row r="81" spans="1:7" ht="244.5" hidden="1" outlineLevel="1">
      <c r="A81" s="598" t="str">
        <f>""&amp;B78&amp;"."&amp;B81&amp;""</f>
        <v>D.7.1.3.4.S.3</v>
      </c>
      <c r="B81" s="599" t="s">
        <v>208</v>
      </c>
      <c r="C81" s="543" t="s">
        <v>3381</v>
      </c>
      <c r="D81" s="602" t="s">
        <v>90</v>
      </c>
      <c r="E81" s="565">
        <v>13</v>
      </c>
      <c r="F81" s="566"/>
      <c r="G81" s="566">
        <f t="shared" si="30"/>
        <v>0</v>
      </c>
    </row>
    <row r="82" spans="1:7" ht="12.75" collapsed="1">
      <c r="A82" s="590" t="str">
        <f aca="true" t="shared" si="31" ref="A82">B82</f>
        <v>D.7.1.3.5</v>
      </c>
      <c r="B82" s="591" t="s">
        <v>3429</v>
      </c>
      <c r="C82" s="592" t="s">
        <v>3383</v>
      </c>
      <c r="D82" s="593"/>
      <c r="E82" s="594"/>
      <c r="F82" s="595"/>
      <c r="G82" s="596"/>
    </row>
    <row r="83" spans="1:7" ht="229.5" hidden="1" outlineLevel="1">
      <c r="A83" s="598" t="str">
        <f>""&amp;B82&amp;"."&amp;B83&amp;""</f>
        <v>D.7.1.3.5.S.1</v>
      </c>
      <c r="B83" s="599" t="s">
        <v>206</v>
      </c>
      <c r="C83" s="604" t="s">
        <v>3430</v>
      </c>
      <c r="D83" s="602" t="s">
        <v>22</v>
      </c>
      <c r="E83" s="565">
        <v>64</v>
      </c>
      <c r="F83" s="566"/>
      <c r="G83" s="566">
        <f aca="true" t="shared" si="32" ref="G83:G85">E83*F83</f>
        <v>0</v>
      </c>
    </row>
    <row r="84" spans="1:7" ht="140.25" hidden="1" outlineLevel="1">
      <c r="A84" s="598" t="str">
        <f>""&amp;B82&amp;"."&amp;B84&amp;""</f>
        <v>D.7.1.3.5.S.2</v>
      </c>
      <c r="B84" s="599" t="s">
        <v>207</v>
      </c>
      <c r="C84" s="601" t="s">
        <v>3385</v>
      </c>
      <c r="D84" s="602" t="s">
        <v>22</v>
      </c>
      <c r="E84" s="565">
        <v>64</v>
      </c>
      <c r="F84" s="566"/>
      <c r="G84" s="566">
        <f t="shared" si="32"/>
        <v>0</v>
      </c>
    </row>
    <row r="85" spans="1:7" ht="127.5" hidden="1" outlineLevel="1">
      <c r="A85" s="598" t="str">
        <f>""&amp;B82&amp;"."&amp;B85&amp;""</f>
        <v>D.7.1.3.5.S.3</v>
      </c>
      <c r="B85" s="599" t="s">
        <v>208</v>
      </c>
      <c r="C85" s="601" t="s">
        <v>3386</v>
      </c>
      <c r="D85" s="602" t="s">
        <v>90</v>
      </c>
      <c r="E85" s="565">
        <v>1</v>
      </c>
      <c r="F85" s="566"/>
      <c r="G85" s="566">
        <f t="shared" si="32"/>
        <v>0</v>
      </c>
    </row>
    <row r="86" spans="1:7" ht="12.75" collapsed="1">
      <c r="A86" s="590" t="str">
        <f aca="true" t="shared" si="33" ref="A86">B86</f>
        <v>D.7.1.3.6</v>
      </c>
      <c r="B86" s="591" t="s">
        <v>3431</v>
      </c>
      <c r="C86" s="592" t="s">
        <v>3388</v>
      </c>
      <c r="D86" s="593"/>
      <c r="E86" s="594"/>
      <c r="F86" s="595"/>
      <c r="G86" s="596"/>
    </row>
    <row r="87" spans="1:7" ht="63.75" hidden="1" outlineLevel="1">
      <c r="A87" s="598" t="str">
        <f>""&amp;B86&amp;"."&amp;B87&amp;""</f>
        <v>D.7.1.3.6.S.1</v>
      </c>
      <c r="B87" s="599" t="s">
        <v>206</v>
      </c>
      <c r="C87" s="608" t="s">
        <v>3389</v>
      </c>
      <c r="D87" s="602" t="s">
        <v>22</v>
      </c>
      <c r="E87" s="565">
        <v>64</v>
      </c>
      <c r="F87" s="566"/>
      <c r="G87" s="566">
        <f aca="true" t="shared" si="34" ref="G87:G88">E87*F87</f>
        <v>0</v>
      </c>
    </row>
    <row r="88" spans="1:7" ht="63.75" hidden="1" outlineLevel="1">
      <c r="A88" s="598" t="str">
        <f>""&amp;B86&amp;"."&amp;B88&amp;""</f>
        <v>D.7.1.3.6.S.2</v>
      </c>
      <c r="B88" s="599" t="s">
        <v>207</v>
      </c>
      <c r="C88" s="608" t="s">
        <v>3390</v>
      </c>
      <c r="D88" s="602" t="s">
        <v>22</v>
      </c>
      <c r="E88" s="565">
        <v>64</v>
      </c>
      <c r="F88" s="566"/>
      <c r="G88" s="566">
        <f t="shared" si="34"/>
        <v>0</v>
      </c>
    </row>
    <row r="89" spans="1:7" ht="12.75" collapsed="1">
      <c r="A89" s="590" t="str">
        <f aca="true" t="shared" si="35" ref="A89">B89</f>
        <v>D.7.1.3.7</v>
      </c>
      <c r="B89" s="591" t="s">
        <v>3432</v>
      </c>
      <c r="C89" s="592" t="s">
        <v>21</v>
      </c>
      <c r="D89" s="593"/>
      <c r="E89" s="594"/>
      <c r="F89" s="595"/>
      <c r="G89" s="596"/>
    </row>
    <row r="90" spans="1:7" ht="165.75" hidden="1" outlineLevel="1">
      <c r="A90" s="598" t="str">
        <f>""&amp;B89&amp;"."&amp;B90&amp;""</f>
        <v>D.7.1.3.7.S.1</v>
      </c>
      <c r="B90" s="609" t="s">
        <v>206</v>
      </c>
      <c r="C90" s="608" t="s">
        <v>3392</v>
      </c>
      <c r="D90" s="602" t="s">
        <v>91</v>
      </c>
      <c r="E90" s="565">
        <v>1</v>
      </c>
      <c r="F90" s="566"/>
      <c r="G90" s="566">
        <f aca="true" t="shared" si="36" ref="G90:G98">E90*F90</f>
        <v>0</v>
      </c>
    </row>
    <row r="91" spans="1:7" ht="127.5" hidden="1" outlineLevel="1">
      <c r="A91" s="598" t="str">
        <f>""&amp;B89&amp;"."&amp;B91&amp;""</f>
        <v>D.7.1.3.7.S.2</v>
      </c>
      <c r="B91" s="609" t="s">
        <v>207</v>
      </c>
      <c r="C91" s="604" t="s">
        <v>3393</v>
      </c>
      <c r="D91" s="602" t="s">
        <v>91</v>
      </c>
      <c r="E91" s="565">
        <v>1</v>
      </c>
      <c r="F91" s="610"/>
      <c r="G91" s="566">
        <f t="shared" si="36"/>
        <v>0</v>
      </c>
    </row>
    <row r="92" spans="1:7" ht="76.5" hidden="1" outlineLevel="1">
      <c r="A92" s="598" t="str">
        <f>""&amp;B89&amp;"."&amp;B92&amp;""</f>
        <v>D.7.1.3.7.S.3</v>
      </c>
      <c r="B92" s="609" t="s">
        <v>208</v>
      </c>
      <c r="C92" s="604" t="s">
        <v>3394</v>
      </c>
      <c r="D92" s="602" t="s">
        <v>91</v>
      </c>
      <c r="E92" s="565">
        <v>1</v>
      </c>
      <c r="F92" s="610"/>
      <c r="G92" s="566">
        <f t="shared" si="36"/>
        <v>0</v>
      </c>
    </row>
    <row r="93" spans="1:7" ht="114.75" hidden="1" outlineLevel="1">
      <c r="A93" s="598" t="str">
        <f>""&amp;B89&amp;"."&amp;B93&amp;""</f>
        <v>D.7.1.3.7.S.4</v>
      </c>
      <c r="B93" s="609" t="s">
        <v>209</v>
      </c>
      <c r="C93" s="604" t="s">
        <v>3395</v>
      </c>
      <c r="D93" s="602" t="s">
        <v>91</v>
      </c>
      <c r="E93" s="565">
        <v>1</v>
      </c>
      <c r="F93" s="610"/>
      <c r="G93" s="566">
        <f t="shared" si="36"/>
        <v>0</v>
      </c>
    </row>
    <row r="94" spans="1:7" ht="51" hidden="1" outlineLevel="1">
      <c r="A94" s="598" t="str">
        <f>""&amp;B89&amp;"."&amp;B94&amp;""</f>
        <v>D.7.1.3.7.S.5</v>
      </c>
      <c r="B94" s="609" t="s">
        <v>213</v>
      </c>
      <c r="C94" s="604" t="s">
        <v>3396</v>
      </c>
      <c r="D94" s="602" t="s">
        <v>91</v>
      </c>
      <c r="E94" s="565">
        <v>1</v>
      </c>
      <c r="F94" s="610"/>
      <c r="G94" s="566">
        <f t="shared" si="36"/>
        <v>0</v>
      </c>
    </row>
    <row r="95" spans="1:7" ht="89.25" hidden="1" outlineLevel="1">
      <c r="A95" s="598" t="str">
        <f>""&amp;B89&amp;"."&amp;B95&amp;""</f>
        <v>D.7.1.3.7.S.6</v>
      </c>
      <c r="B95" s="609" t="s">
        <v>214</v>
      </c>
      <c r="C95" s="604" t="s">
        <v>3397</v>
      </c>
      <c r="D95" s="602" t="s">
        <v>91</v>
      </c>
      <c r="E95" s="565">
        <v>1</v>
      </c>
      <c r="F95" s="610"/>
      <c r="G95" s="566">
        <f t="shared" si="36"/>
        <v>0</v>
      </c>
    </row>
    <row r="96" spans="1:7" ht="38.25" hidden="1" outlineLevel="1">
      <c r="A96" s="598" t="str">
        <f>""&amp;B89&amp;"."&amp;B96&amp;""</f>
        <v>D.7.1.3.7.S.7</v>
      </c>
      <c r="B96" s="609" t="s">
        <v>215</v>
      </c>
      <c r="C96" s="604" t="s">
        <v>3398</v>
      </c>
      <c r="D96" s="602" t="s">
        <v>91</v>
      </c>
      <c r="E96" s="565">
        <v>1</v>
      </c>
      <c r="F96" s="610"/>
      <c r="G96" s="566">
        <f t="shared" si="36"/>
        <v>0</v>
      </c>
    </row>
    <row r="97" spans="1:7" ht="38.25" hidden="1" outlineLevel="1">
      <c r="A97" s="598" t="str">
        <f>""&amp;B89&amp;"."&amp;B97&amp;""</f>
        <v>D.7.1.3.7.S.8</v>
      </c>
      <c r="B97" s="609" t="s">
        <v>216</v>
      </c>
      <c r="C97" s="611" t="s">
        <v>3399</v>
      </c>
      <c r="D97" s="602" t="s">
        <v>91</v>
      </c>
      <c r="E97" s="565">
        <v>1</v>
      </c>
      <c r="F97" s="610"/>
      <c r="G97" s="566">
        <f t="shared" si="36"/>
        <v>0</v>
      </c>
    </row>
    <row r="98" spans="1:7" ht="25.5" hidden="1" outlineLevel="1">
      <c r="A98" s="598" t="str">
        <f>""&amp;B89&amp;"."&amp;B98&amp;""</f>
        <v>D.7.1.3.7.S.9</v>
      </c>
      <c r="B98" s="609" t="s">
        <v>217</v>
      </c>
      <c r="C98" s="604" t="s">
        <v>3400</v>
      </c>
      <c r="D98" s="602" t="s">
        <v>91</v>
      </c>
      <c r="E98" s="565">
        <v>1</v>
      </c>
      <c r="F98" s="610"/>
      <c r="G98" s="566">
        <f t="shared" si="36"/>
        <v>0</v>
      </c>
    </row>
    <row r="99" spans="1:7" s="589" customFormat="1" ht="12.75" collapsed="1">
      <c r="A99" s="582" t="str">
        <f aca="true" t="shared" si="37" ref="A99:A100">B99</f>
        <v>D.7.1.4</v>
      </c>
      <c r="B99" s="583" t="s">
        <v>3433</v>
      </c>
      <c r="C99" s="584" t="s">
        <v>3434</v>
      </c>
      <c r="D99" s="585"/>
      <c r="E99" s="586"/>
      <c r="F99" s="587"/>
      <c r="G99" s="588"/>
    </row>
    <row r="100" spans="1:7" ht="12.75">
      <c r="A100" s="590" t="str">
        <f t="shared" si="37"/>
        <v>D.7.1.4.1</v>
      </c>
      <c r="B100" s="591" t="s">
        <v>3435</v>
      </c>
      <c r="C100" s="592" t="s">
        <v>17</v>
      </c>
      <c r="D100" s="593"/>
      <c r="E100" s="594"/>
      <c r="F100" s="595"/>
      <c r="G100" s="596"/>
    </row>
    <row r="101" spans="1:7" ht="25.5" hidden="1" outlineLevel="1">
      <c r="A101" s="598" t="str">
        <f>""&amp;B100&amp;"."&amp;B101&amp;""</f>
        <v>D.7.1.4.1.S.1</v>
      </c>
      <c r="B101" s="599" t="s">
        <v>206</v>
      </c>
      <c r="C101" s="543" t="s">
        <v>3367</v>
      </c>
      <c r="D101" s="600" t="s">
        <v>91</v>
      </c>
      <c r="E101" s="565">
        <v>1</v>
      </c>
      <c r="F101" s="566"/>
      <c r="G101" s="566">
        <f aca="true" t="shared" si="38" ref="G101:G102">E101*F101</f>
        <v>0</v>
      </c>
    </row>
    <row r="102" spans="1:7" ht="63.75" hidden="1" outlineLevel="1">
      <c r="A102" s="598" t="str">
        <f>""&amp;B100&amp;"."&amp;B102&amp;""</f>
        <v>D.7.1.4.1.S.2</v>
      </c>
      <c r="B102" s="599" t="s">
        <v>207</v>
      </c>
      <c r="C102" s="601" t="s">
        <v>3436</v>
      </c>
      <c r="D102" s="600" t="s">
        <v>22</v>
      </c>
      <c r="E102" s="565">
        <v>45</v>
      </c>
      <c r="F102" s="566"/>
      <c r="G102" s="566">
        <f t="shared" si="38"/>
        <v>0</v>
      </c>
    </row>
    <row r="103" spans="1:7" ht="12.75" collapsed="1">
      <c r="A103" s="590" t="str">
        <f aca="true" t="shared" si="39" ref="A103">B103</f>
        <v>D.7.1.4.2</v>
      </c>
      <c r="B103" s="591" t="s">
        <v>3437</v>
      </c>
      <c r="C103" s="592" t="s">
        <v>18</v>
      </c>
      <c r="D103" s="593"/>
      <c r="E103" s="594"/>
      <c r="F103" s="595"/>
      <c r="G103" s="596"/>
    </row>
    <row r="104" spans="1:7" ht="142.5" hidden="1" outlineLevel="1">
      <c r="A104" s="598" t="str">
        <f>""&amp;B103&amp;"."&amp;B104&amp;""</f>
        <v>D.7.1.4.2.S.1</v>
      </c>
      <c r="B104" s="599" t="s">
        <v>206</v>
      </c>
      <c r="C104" s="601" t="s">
        <v>3438</v>
      </c>
      <c r="D104" s="602" t="s">
        <v>24</v>
      </c>
      <c r="E104" s="565">
        <v>4</v>
      </c>
      <c r="F104" s="566"/>
      <c r="G104" s="566">
        <f aca="true" t="shared" si="40" ref="G104:G105">E104*F104</f>
        <v>0</v>
      </c>
    </row>
    <row r="105" spans="1:7" ht="91.5" hidden="1" outlineLevel="1">
      <c r="A105" s="598" t="str">
        <f>""&amp;B103&amp;"."&amp;B105&amp;""</f>
        <v>D.7.1.4.2.S.2</v>
      </c>
      <c r="B105" s="599" t="s">
        <v>207</v>
      </c>
      <c r="C105" s="601" t="s">
        <v>3371</v>
      </c>
      <c r="D105" s="602" t="s">
        <v>22</v>
      </c>
      <c r="E105" s="565">
        <v>1</v>
      </c>
      <c r="F105" s="566"/>
      <c r="G105" s="566">
        <f t="shared" si="40"/>
        <v>0</v>
      </c>
    </row>
    <row r="106" spans="1:7" ht="12.75" collapsed="1">
      <c r="A106" s="590" t="str">
        <f aca="true" t="shared" si="41" ref="A106">B106</f>
        <v>D.7.1.4.3</v>
      </c>
      <c r="B106" s="591" t="s">
        <v>3439</v>
      </c>
      <c r="C106" s="592" t="s">
        <v>3373</v>
      </c>
      <c r="D106" s="593"/>
      <c r="E106" s="594"/>
      <c r="F106" s="595"/>
      <c r="G106" s="596"/>
    </row>
    <row r="107" spans="1:7" ht="63.75" hidden="1" outlineLevel="1">
      <c r="A107" s="598" t="str">
        <f>""&amp;B106&amp;"."&amp;B107&amp;""</f>
        <v>D.7.1.4.3.S.1</v>
      </c>
      <c r="B107" s="599" t="s">
        <v>206</v>
      </c>
      <c r="C107" s="603" t="s">
        <v>3426</v>
      </c>
      <c r="D107" s="602" t="s">
        <v>25</v>
      </c>
      <c r="E107" s="565">
        <v>68</v>
      </c>
      <c r="F107" s="566"/>
      <c r="G107" s="566">
        <f aca="true" t="shared" si="42" ref="G107:G109">E107*F107</f>
        <v>0</v>
      </c>
    </row>
    <row r="108" spans="1:7" ht="102" hidden="1" outlineLevel="1">
      <c r="A108" s="598" t="str">
        <f>""&amp;B106&amp;"."&amp;B108&amp;""</f>
        <v>D.7.1.4.3.S.2</v>
      </c>
      <c r="B108" s="599" t="s">
        <v>207</v>
      </c>
      <c r="C108" s="604" t="s">
        <v>3427</v>
      </c>
      <c r="D108" s="602" t="s">
        <v>24</v>
      </c>
      <c r="E108" s="565">
        <v>5</v>
      </c>
      <c r="F108" s="566"/>
      <c r="G108" s="566">
        <f t="shared" si="42"/>
        <v>0</v>
      </c>
    </row>
    <row r="109" spans="1:7" ht="66" hidden="1" outlineLevel="1">
      <c r="A109" s="598" t="str">
        <f>""&amp;B106&amp;"."&amp;B109&amp;""</f>
        <v>D.7.1.4.3.S.3</v>
      </c>
      <c r="B109" s="599" t="s">
        <v>208</v>
      </c>
      <c r="C109" s="543" t="s">
        <v>3376</v>
      </c>
      <c r="D109" s="602" t="s">
        <v>24</v>
      </c>
      <c r="E109" s="565">
        <v>2</v>
      </c>
      <c r="F109" s="566"/>
      <c r="G109" s="566">
        <f t="shared" si="42"/>
        <v>0</v>
      </c>
    </row>
    <row r="110" spans="1:7" ht="12.75" collapsed="1">
      <c r="A110" s="590" t="str">
        <f aca="true" t="shared" si="43" ref="A110">B110</f>
        <v>D.7.1.4.4</v>
      </c>
      <c r="B110" s="591" t="s">
        <v>3440</v>
      </c>
      <c r="C110" s="592" t="s">
        <v>3378</v>
      </c>
      <c r="D110" s="593"/>
      <c r="E110" s="594"/>
      <c r="F110" s="595"/>
      <c r="G110" s="596"/>
    </row>
    <row r="111" spans="1:7" ht="114.75" hidden="1" outlineLevel="1">
      <c r="A111" s="598" t="str">
        <f>""&amp;B110&amp;"."&amp;B111&amp;""</f>
        <v>D.7.1.4.4.S.1</v>
      </c>
      <c r="B111" s="599" t="s">
        <v>206</v>
      </c>
      <c r="C111" s="605" t="s">
        <v>3379</v>
      </c>
      <c r="D111" s="606"/>
      <c r="E111" s="565"/>
      <c r="F111" s="566"/>
      <c r="G111" s="607"/>
    </row>
    <row r="112" spans="1:7" ht="129.75" hidden="1" outlineLevel="1">
      <c r="A112" s="598" t="str">
        <f>""&amp;B110&amp;"."&amp;B112&amp;""</f>
        <v>D.7.1.4.4.S.2</v>
      </c>
      <c r="B112" s="599" t="s">
        <v>207</v>
      </c>
      <c r="C112" s="604" t="s">
        <v>3380</v>
      </c>
      <c r="D112" s="602" t="s">
        <v>24</v>
      </c>
      <c r="E112" s="565">
        <v>19</v>
      </c>
      <c r="F112" s="566"/>
      <c r="G112" s="566">
        <f aca="true" t="shared" si="44" ref="G112:G113">E112*F112</f>
        <v>0</v>
      </c>
    </row>
    <row r="113" spans="1:7" ht="244.5" hidden="1" outlineLevel="1">
      <c r="A113" s="598" t="str">
        <f>""&amp;B110&amp;"."&amp;B113&amp;""</f>
        <v>D.7.1.4.4.S.3</v>
      </c>
      <c r="B113" s="599" t="s">
        <v>208</v>
      </c>
      <c r="C113" s="543" t="s">
        <v>3381</v>
      </c>
      <c r="D113" s="602" t="s">
        <v>90</v>
      </c>
      <c r="E113" s="565">
        <v>9</v>
      </c>
      <c r="F113" s="566"/>
      <c r="G113" s="566">
        <f t="shared" si="44"/>
        <v>0</v>
      </c>
    </row>
    <row r="114" spans="1:7" ht="12.75" collapsed="1">
      <c r="A114" s="590" t="str">
        <f aca="true" t="shared" si="45" ref="A114">B114</f>
        <v>D.7.1.4.5</v>
      </c>
      <c r="B114" s="591" t="s">
        <v>3441</v>
      </c>
      <c r="C114" s="592" t="s">
        <v>3383</v>
      </c>
      <c r="D114" s="593"/>
      <c r="E114" s="594"/>
      <c r="F114" s="595"/>
      <c r="G114" s="596"/>
    </row>
    <row r="115" spans="1:7" ht="229.5" hidden="1" outlineLevel="1">
      <c r="A115" s="598" t="str">
        <f>""&amp;B114&amp;"."&amp;B115&amp;""</f>
        <v>D.7.1.4.5.S.1</v>
      </c>
      <c r="B115" s="599" t="s">
        <v>206</v>
      </c>
      <c r="C115" s="604" t="s">
        <v>3430</v>
      </c>
      <c r="D115" s="602" t="s">
        <v>22</v>
      </c>
      <c r="E115" s="565">
        <v>45</v>
      </c>
      <c r="F115" s="566"/>
      <c r="G115" s="566">
        <f aca="true" t="shared" si="46" ref="G115:G117">E115*F115</f>
        <v>0</v>
      </c>
    </row>
    <row r="116" spans="1:7" ht="140.25" hidden="1" outlineLevel="1">
      <c r="A116" s="598" t="str">
        <f>""&amp;B114&amp;"."&amp;B116&amp;""</f>
        <v>D.7.1.4.5.S.2</v>
      </c>
      <c r="B116" s="599" t="s">
        <v>207</v>
      </c>
      <c r="C116" s="601" t="s">
        <v>3385</v>
      </c>
      <c r="D116" s="602" t="s">
        <v>22</v>
      </c>
      <c r="E116" s="565">
        <v>45</v>
      </c>
      <c r="F116" s="566"/>
      <c r="G116" s="566">
        <f t="shared" si="46"/>
        <v>0</v>
      </c>
    </row>
    <row r="117" spans="1:7" ht="127.5" hidden="1" outlineLevel="1">
      <c r="A117" s="598" t="str">
        <f>""&amp;B114&amp;"."&amp;B117&amp;""</f>
        <v>D.7.1.4.5.S.3</v>
      </c>
      <c r="B117" s="599" t="s">
        <v>208</v>
      </c>
      <c r="C117" s="601" t="s">
        <v>3386</v>
      </c>
      <c r="D117" s="602" t="s">
        <v>90</v>
      </c>
      <c r="E117" s="565">
        <v>1</v>
      </c>
      <c r="F117" s="566"/>
      <c r="G117" s="566">
        <f t="shared" si="46"/>
        <v>0</v>
      </c>
    </row>
    <row r="118" spans="1:7" ht="12.75" collapsed="1">
      <c r="A118" s="590" t="str">
        <f aca="true" t="shared" si="47" ref="A118">B118</f>
        <v>D.7.1.4.6</v>
      </c>
      <c r="B118" s="591" t="s">
        <v>3442</v>
      </c>
      <c r="C118" s="592" t="s">
        <v>3388</v>
      </c>
      <c r="D118" s="593"/>
      <c r="E118" s="594"/>
      <c r="F118" s="595"/>
      <c r="G118" s="596"/>
    </row>
    <row r="119" spans="1:7" ht="63.75" hidden="1" outlineLevel="1">
      <c r="A119" s="598" t="str">
        <f>""&amp;B118&amp;"."&amp;B119&amp;""</f>
        <v>D.7.1.4.6.S.1</v>
      </c>
      <c r="B119" s="599" t="s">
        <v>206</v>
      </c>
      <c r="C119" s="608" t="s">
        <v>3389</v>
      </c>
      <c r="D119" s="602" t="s">
        <v>22</v>
      </c>
      <c r="E119" s="565">
        <v>45</v>
      </c>
      <c r="F119" s="566"/>
      <c r="G119" s="566">
        <f aca="true" t="shared" si="48" ref="G119:G120">E119*F119</f>
        <v>0</v>
      </c>
    </row>
    <row r="120" spans="1:7" ht="63.75" hidden="1" outlineLevel="1">
      <c r="A120" s="598" t="str">
        <f>""&amp;B118&amp;"."&amp;B120&amp;""</f>
        <v>D.7.1.4.6.S.2</v>
      </c>
      <c r="B120" s="599" t="s">
        <v>207</v>
      </c>
      <c r="C120" s="608" t="s">
        <v>3390</v>
      </c>
      <c r="D120" s="602" t="s">
        <v>22</v>
      </c>
      <c r="E120" s="565">
        <v>45</v>
      </c>
      <c r="F120" s="566"/>
      <c r="G120" s="566">
        <f t="shared" si="48"/>
        <v>0</v>
      </c>
    </row>
    <row r="121" spans="1:7" ht="12.75" collapsed="1">
      <c r="A121" s="590" t="str">
        <f aca="true" t="shared" si="49" ref="A121">B121</f>
        <v>D.7.1.4.7</v>
      </c>
      <c r="B121" s="591" t="s">
        <v>3443</v>
      </c>
      <c r="C121" s="592" t="s">
        <v>21</v>
      </c>
      <c r="D121" s="593"/>
      <c r="E121" s="594"/>
      <c r="F121" s="595"/>
      <c r="G121" s="596"/>
    </row>
    <row r="122" spans="1:7" ht="165.75" hidden="1" outlineLevel="1">
      <c r="A122" s="598" t="str">
        <f>""&amp;B121&amp;"."&amp;B122&amp;""</f>
        <v>D.7.1.4.7.S.1</v>
      </c>
      <c r="B122" s="609" t="s">
        <v>206</v>
      </c>
      <c r="C122" s="608" t="s">
        <v>3392</v>
      </c>
      <c r="D122" s="602" t="s">
        <v>91</v>
      </c>
      <c r="E122" s="565">
        <v>1</v>
      </c>
      <c r="F122" s="566"/>
      <c r="G122" s="566">
        <f aca="true" t="shared" si="50" ref="G122:G130">E122*F122</f>
        <v>0</v>
      </c>
    </row>
    <row r="123" spans="1:7" ht="127.5" hidden="1" outlineLevel="1">
      <c r="A123" s="598" t="str">
        <f>""&amp;B121&amp;"."&amp;B123&amp;""</f>
        <v>D.7.1.4.7.S.2</v>
      </c>
      <c r="B123" s="609" t="s">
        <v>207</v>
      </c>
      <c r="C123" s="604" t="s">
        <v>3393</v>
      </c>
      <c r="D123" s="602" t="s">
        <v>91</v>
      </c>
      <c r="E123" s="565">
        <v>1</v>
      </c>
      <c r="F123" s="610"/>
      <c r="G123" s="566">
        <f t="shared" si="50"/>
        <v>0</v>
      </c>
    </row>
    <row r="124" spans="1:7" ht="76.5" hidden="1" outlineLevel="1">
      <c r="A124" s="598" t="str">
        <f>""&amp;B121&amp;"."&amp;B124&amp;""</f>
        <v>D.7.1.4.7.S.3</v>
      </c>
      <c r="B124" s="609" t="s">
        <v>208</v>
      </c>
      <c r="C124" s="604" t="s">
        <v>3394</v>
      </c>
      <c r="D124" s="602" t="s">
        <v>91</v>
      </c>
      <c r="E124" s="565">
        <v>1</v>
      </c>
      <c r="F124" s="610"/>
      <c r="G124" s="566">
        <f t="shared" si="50"/>
        <v>0</v>
      </c>
    </row>
    <row r="125" spans="1:7" ht="114.75" hidden="1" outlineLevel="1">
      <c r="A125" s="598" t="str">
        <f>""&amp;B121&amp;"."&amp;B125&amp;""</f>
        <v>D.7.1.4.7.S.4</v>
      </c>
      <c r="B125" s="609" t="s">
        <v>209</v>
      </c>
      <c r="C125" s="604" t="s">
        <v>3395</v>
      </c>
      <c r="D125" s="602" t="s">
        <v>91</v>
      </c>
      <c r="E125" s="565">
        <v>1</v>
      </c>
      <c r="F125" s="610"/>
      <c r="G125" s="566">
        <f t="shared" si="50"/>
        <v>0</v>
      </c>
    </row>
    <row r="126" spans="1:7" ht="51" hidden="1" outlineLevel="1">
      <c r="A126" s="598" t="str">
        <f>""&amp;B121&amp;"."&amp;B126&amp;""</f>
        <v>D.7.1.4.7.S.5</v>
      </c>
      <c r="B126" s="609" t="s">
        <v>213</v>
      </c>
      <c r="C126" s="604" t="s">
        <v>3396</v>
      </c>
      <c r="D126" s="602" t="s">
        <v>91</v>
      </c>
      <c r="E126" s="565">
        <v>1</v>
      </c>
      <c r="F126" s="610"/>
      <c r="G126" s="566">
        <f t="shared" si="50"/>
        <v>0</v>
      </c>
    </row>
    <row r="127" spans="1:7" ht="89.25" hidden="1" outlineLevel="1">
      <c r="A127" s="598" t="str">
        <f>""&amp;B121&amp;"."&amp;B127&amp;""</f>
        <v>D.7.1.4.7.S.6</v>
      </c>
      <c r="B127" s="609" t="s">
        <v>214</v>
      </c>
      <c r="C127" s="604" t="s">
        <v>3397</v>
      </c>
      <c r="D127" s="602" t="s">
        <v>91</v>
      </c>
      <c r="E127" s="565">
        <v>1</v>
      </c>
      <c r="F127" s="610"/>
      <c r="G127" s="566">
        <f t="shared" si="50"/>
        <v>0</v>
      </c>
    </row>
    <row r="128" spans="1:7" ht="38.25" hidden="1" outlineLevel="1">
      <c r="A128" s="598" t="str">
        <f>""&amp;B121&amp;"."&amp;B128&amp;""</f>
        <v>D.7.1.4.7.S.7</v>
      </c>
      <c r="B128" s="609" t="s">
        <v>215</v>
      </c>
      <c r="C128" s="604" t="s">
        <v>3398</v>
      </c>
      <c r="D128" s="602" t="s">
        <v>91</v>
      </c>
      <c r="E128" s="565">
        <v>1</v>
      </c>
      <c r="F128" s="610"/>
      <c r="G128" s="566">
        <f t="shared" si="50"/>
        <v>0</v>
      </c>
    </row>
    <row r="129" spans="1:7" ht="38.25" hidden="1" outlineLevel="1">
      <c r="A129" s="598" t="str">
        <f>""&amp;B121&amp;"."&amp;B129&amp;""</f>
        <v>D.7.1.4.7.S.8</v>
      </c>
      <c r="B129" s="609" t="s">
        <v>216</v>
      </c>
      <c r="C129" s="611" t="s">
        <v>3399</v>
      </c>
      <c r="D129" s="602" t="s">
        <v>91</v>
      </c>
      <c r="E129" s="565">
        <v>1</v>
      </c>
      <c r="F129" s="610"/>
      <c r="G129" s="566">
        <f t="shared" si="50"/>
        <v>0</v>
      </c>
    </row>
    <row r="130" spans="1:7" ht="25.5" hidden="1" outlineLevel="1">
      <c r="A130" s="598" t="str">
        <f>""&amp;B121&amp;"."&amp;B130&amp;""</f>
        <v>D.7.1.4.7.S.9</v>
      </c>
      <c r="B130" s="609" t="s">
        <v>217</v>
      </c>
      <c r="C130" s="604" t="s">
        <v>3400</v>
      </c>
      <c r="D130" s="602" t="s">
        <v>91</v>
      </c>
      <c r="E130" s="565">
        <v>1</v>
      </c>
      <c r="F130" s="610"/>
      <c r="G130" s="566">
        <f t="shared" si="50"/>
        <v>0</v>
      </c>
    </row>
    <row r="131" spans="1:7" s="618" customFormat="1" ht="12.75" collapsed="1">
      <c r="A131" s="612"/>
      <c r="B131" s="613"/>
      <c r="C131" s="614"/>
      <c r="D131" s="615"/>
      <c r="E131" s="616"/>
      <c r="F131" s="617"/>
      <c r="G131" s="617"/>
    </row>
    <row r="132" spans="1:7" s="625" customFormat="1" ht="15" collapsed="1">
      <c r="A132" s="619"/>
      <c r="B132" s="620"/>
      <c r="C132" s="621"/>
      <c r="D132" s="622"/>
      <c r="E132" s="623"/>
      <c r="F132" s="624"/>
      <c r="G132" s="624"/>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0"/>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D.6.1</v>
      </c>
      <c r="B2" s="358" t="s">
        <v>520</v>
      </c>
      <c r="C2" s="365" t="s">
        <v>2194</v>
      </c>
      <c r="D2" s="359"/>
      <c r="E2" s="360"/>
      <c r="F2" s="361"/>
      <c r="G2" s="362">
        <f>SUM(G3:G129)</f>
        <v>0</v>
      </c>
    </row>
    <row r="3" spans="1:7" s="89" customFormat="1" ht="15" collapsed="1">
      <c r="A3" s="82" t="str">
        <f>B3</f>
        <v>D.6.1.1</v>
      </c>
      <c r="B3" s="83" t="s">
        <v>2200</v>
      </c>
      <c r="C3" s="84" t="s">
        <v>2195</v>
      </c>
      <c r="D3" s="85"/>
      <c r="E3" s="86"/>
      <c r="F3" s="87"/>
      <c r="G3" s="88"/>
    </row>
    <row r="4" spans="1:7" s="97" customFormat="1" ht="15">
      <c r="A4" s="90" t="str">
        <f>B4</f>
        <v>D.6.1.1.1</v>
      </c>
      <c r="B4" s="91" t="s">
        <v>2201</v>
      </c>
      <c r="C4" s="92" t="s">
        <v>1528</v>
      </c>
      <c r="D4" s="93"/>
      <c r="E4" s="94"/>
      <c r="F4" s="95"/>
      <c r="G4" s="96"/>
    </row>
    <row r="5" spans="1:7" s="109" customFormat="1" ht="38.25" hidden="1" outlineLevel="1">
      <c r="A5" s="227" t="str">
        <f>""&amp;$B$4&amp;"."&amp;B5&amp;""</f>
        <v>D.6.1.1.1.S.1</v>
      </c>
      <c r="B5" s="99" t="s">
        <v>206</v>
      </c>
      <c r="C5" s="122" t="s">
        <v>2025</v>
      </c>
      <c r="D5" s="123"/>
      <c r="E5" s="107"/>
      <c r="F5" s="108"/>
      <c r="G5" s="108"/>
    </row>
    <row r="6" spans="1:7" s="109" customFormat="1" ht="63.75" hidden="1" outlineLevel="1">
      <c r="A6" s="227" t="str">
        <f>""&amp;$B$4&amp;"."&amp;B6&amp;""</f>
        <v>D.6.1.1.1.S.1.1</v>
      </c>
      <c r="B6" s="99" t="s">
        <v>226</v>
      </c>
      <c r="C6" s="122" t="s">
        <v>2026</v>
      </c>
      <c r="D6" s="123" t="s">
        <v>90</v>
      </c>
      <c r="E6" s="107">
        <v>1</v>
      </c>
      <c r="F6" s="108"/>
      <c r="G6" s="108">
        <f aca="true" t="shared" si="0" ref="G6:G69">E6*F6</f>
        <v>0</v>
      </c>
    </row>
    <row r="7" spans="1:7" s="109" customFormat="1" ht="63.75" hidden="1" outlineLevel="1">
      <c r="A7" s="227" t="str">
        <f aca="true" t="shared" si="1" ref="A7:A70">""&amp;$B$4&amp;"."&amp;B7&amp;""</f>
        <v>D.6.1.1.1.S.1.2</v>
      </c>
      <c r="B7" s="99" t="s">
        <v>227</v>
      </c>
      <c r="C7" s="122" t="s">
        <v>1531</v>
      </c>
      <c r="D7" s="123" t="s">
        <v>90</v>
      </c>
      <c r="E7" s="107">
        <v>1</v>
      </c>
      <c r="F7" s="108"/>
      <c r="G7" s="108">
        <f t="shared" si="0"/>
        <v>0</v>
      </c>
    </row>
    <row r="8" spans="1:7" s="109" customFormat="1" ht="15" hidden="1" outlineLevel="1">
      <c r="A8" s="227" t="str">
        <f t="shared" si="1"/>
        <v>D.6.1.1.1.S.1.3</v>
      </c>
      <c r="B8" s="99" t="s">
        <v>265</v>
      </c>
      <c r="C8" s="122" t="s">
        <v>1532</v>
      </c>
      <c r="D8" s="123" t="s">
        <v>90</v>
      </c>
      <c r="E8" s="107">
        <v>1</v>
      </c>
      <c r="F8" s="108"/>
      <c r="G8" s="108">
        <f t="shared" si="0"/>
        <v>0</v>
      </c>
    </row>
    <row r="9" spans="1:7" s="109" customFormat="1" ht="15" hidden="1" outlineLevel="1">
      <c r="A9" s="227" t="str">
        <f t="shared" si="1"/>
        <v>D.6.1.1.1.S.1.4</v>
      </c>
      <c r="B9" s="99" t="s">
        <v>627</v>
      </c>
      <c r="C9" s="122" t="s">
        <v>1533</v>
      </c>
      <c r="D9" s="123" t="s">
        <v>90</v>
      </c>
      <c r="E9" s="107">
        <v>2</v>
      </c>
      <c r="F9" s="108"/>
      <c r="G9" s="108">
        <f t="shared" si="0"/>
        <v>0</v>
      </c>
    </row>
    <row r="10" spans="1:7" s="109" customFormat="1" ht="25.5" hidden="1" outlineLevel="1">
      <c r="A10" s="227" t="str">
        <f t="shared" si="1"/>
        <v>D.6.1.1.1.S.1.5</v>
      </c>
      <c r="B10" s="99" t="s">
        <v>630</v>
      </c>
      <c r="C10" s="122" t="s">
        <v>1830</v>
      </c>
      <c r="D10" s="123" t="s">
        <v>90</v>
      </c>
      <c r="E10" s="107">
        <v>1</v>
      </c>
      <c r="F10" s="108"/>
      <c r="G10" s="108">
        <f t="shared" si="0"/>
        <v>0</v>
      </c>
    </row>
    <row r="11" spans="1:7" s="109" customFormat="1" ht="25.5" hidden="1" outlineLevel="1">
      <c r="A11" s="227" t="str">
        <f t="shared" si="1"/>
        <v>D.6.1.1.1.S.1.6</v>
      </c>
      <c r="B11" s="99" t="s">
        <v>1535</v>
      </c>
      <c r="C11" s="122" t="s">
        <v>1536</v>
      </c>
      <c r="D11" s="123" t="s">
        <v>90</v>
      </c>
      <c r="E11" s="107">
        <v>2</v>
      </c>
      <c r="F11" s="108"/>
      <c r="G11" s="108">
        <f t="shared" si="0"/>
        <v>0</v>
      </c>
    </row>
    <row r="12" spans="1:7" s="109" customFormat="1" ht="25.5" hidden="1" outlineLevel="1">
      <c r="A12" s="227" t="str">
        <f t="shared" si="1"/>
        <v>D.6.1.1.1.S.1.7</v>
      </c>
      <c r="B12" s="99" t="s">
        <v>1537</v>
      </c>
      <c r="C12" s="122" t="s">
        <v>1538</v>
      </c>
      <c r="D12" s="123" t="s">
        <v>90</v>
      </c>
      <c r="E12" s="107">
        <v>2</v>
      </c>
      <c r="F12" s="108"/>
      <c r="G12" s="108">
        <f t="shared" si="0"/>
        <v>0</v>
      </c>
    </row>
    <row r="13" spans="1:7" s="109" customFormat="1" ht="25.5" hidden="1" outlineLevel="1">
      <c r="A13" s="227" t="str">
        <f t="shared" si="1"/>
        <v>D.6.1.1.1.S.1.8</v>
      </c>
      <c r="B13" s="99" t="s">
        <v>1539</v>
      </c>
      <c r="C13" s="122" t="s">
        <v>1540</v>
      </c>
      <c r="D13" s="123" t="s">
        <v>90</v>
      </c>
      <c r="E13" s="107">
        <v>1</v>
      </c>
      <c r="F13" s="108"/>
      <c r="G13" s="108">
        <f t="shared" si="0"/>
        <v>0</v>
      </c>
    </row>
    <row r="14" spans="1:7" s="109" customFormat="1" ht="25.5" hidden="1" outlineLevel="1">
      <c r="A14" s="227" t="str">
        <f t="shared" si="1"/>
        <v>D.6.1.1.1.S.1.9</v>
      </c>
      <c r="B14" s="99" t="s">
        <v>1541</v>
      </c>
      <c r="C14" s="122" t="s">
        <v>1542</v>
      </c>
      <c r="D14" s="123" t="s">
        <v>90</v>
      </c>
      <c r="E14" s="107">
        <v>1</v>
      </c>
      <c r="F14" s="108"/>
      <c r="G14" s="108">
        <f t="shared" si="0"/>
        <v>0</v>
      </c>
    </row>
    <row r="15" spans="1:7" s="109" customFormat="1" ht="15" hidden="1" outlineLevel="1">
      <c r="A15" s="227" t="str">
        <f t="shared" si="1"/>
        <v>D.6.1.1.1.S.1.10</v>
      </c>
      <c r="B15" s="99" t="s">
        <v>1543</v>
      </c>
      <c r="C15" s="122" t="s">
        <v>1741</v>
      </c>
      <c r="D15" s="123" t="s">
        <v>90</v>
      </c>
      <c r="E15" s="107">
        <v>2</v>
      </c>
      <c r="F15" s="108"/>
      <c r="G15" s="108">
        <f t="shared" si="0"/>
        <v>0</v>
      </c>
    </row>
    <row r="16" spans="1:7" s="109" customFormat="1" ht="15" hidden="1" outlineLevel="1">
      <c r="A16" s="227" t="str">
        <f t="shared" si="1"/>
        <v>D.6.1.1.1.S.1.11</v>
      </c>
      <c r="B16" s="99" t="s">
        <v>1545</v>
      </c>
      <c r="C16" s="122" t="s">
        <v>1546</v>
      </c>
      <c r="D16" s="123" t="s">
        <v>90</v>
      </c>
      <c r="E16" s="107">
        <v>4</v>
      </c>
      <c r="F16" s="108"/>
      <c r="G16" s="108">
        <f t="shared" si="0"/>
        <v>0</v>
      </c>
    </row>
    <row r="17" spans="1:7" s="109" customFormat="1" ht="15" hidden="1" outlineLevel="1">
      <c r="A17" s="227" t="str">
        <f t="shared" si="1"/>
        <v>D.6.1.1.1.S.1.12</v>
      </c>
      <c r="B17" s="99" t="s">
        <v>1547</v>
      </c>
      <c r="C17" s="122" t="s">
        <v>1548</v>
      </c>
      <c r="D17" s="123" t="s">
        <v>90</v>
      </c>
      <c r="E17" s="107">
        <v>1</v>
      </c>
      <c r="F17" s="108"/>
      <c r="G17" s="108">
        <f t="shared" si="0"/>
        <v>0</v>
      </c>
    </row>
    <row r="18" spans="1:7" s="109" customFormat="1" ht="15" hidden="1" outlineLevel="1">
      <c r="A18" s="227" t="str">
        <f t="shared" si="1"/>
        <v>D.6.1.1.1.S.1.13</v>
      </c>
      <c r="B18" s="99" t="s">
        <v>1549</v>
      </c>
      <c r="C18" s="122" t="s">
        <v>1550</v>
      </c>
      <c r="D18" s="123" t="s">
        <v>90</v>
      </c>
      <c r="E18" s="107">
        <v>1</v>
      </c>
      <c r="F18" s="108"/>
      <c r="G18" s="108">
        <f t="shared" si="0"/>
        <v>0</v>
      </c>
    </row>
    <row r="19" spans="1:7" s="109" customFormat="1" ht="15" hidden="1" outlineLevel="1">
      <c r="A19" s="227" t="str">
        <f t="shared" si="1"/>
        <v>D.6.1.1.1.S.1.14</v>
      </c>
      <c r="B19" s="99" t="s">
        <v>1551</v>
      </c>
      <c r="C19" s="122" t="s">
        <v>1552</v>
      </c>
      <c r="D19" s="123" t="s">
        <v>90</v>
      </c>
      <c r="E19" s="107">
        <v>1</v>
      </c>
      <c r="F19" s="108"/>
      <c r="G19" s="108">
        <f t="shared" si="0"/>
        <v>0</v>
      </c>
    </row>
    <row r="20" spans="1:7" s="109" customFormat="1" ht="15" hidden="1" outlineLevel="1">
      <c r="A20" s="227" t="str">
        <f t="shared" si="1"/>
        <v>D.6.1.1.1.S.1.15</v>
      </c>
      <c r="B20" s="99" t="s">
        <v>1553</v>
      </c>
      <c r="C20" s="122" t="s">
        <v>1554</v>
      </c>
      <c r="D20" s="123" t="s">
        <v>90</v>
      </c>
      <c r="E20" s="107">
        <v>1</v>
      </c>
      <c r="F20" s="108"/>
      <c r="G20" s="108">
        <f t="shared" si="0"/>
        <v>0</v>
      </c>
    </row>
    <row r="21" spans="1:7" s="109" customFormat="1" ht="15" hidden="1" outlineLevel="1">
      <c r="A21" s="227" t="str">
        <f t="shared" si="1"/>
        <v>D.6.1.1.1.S.1.16</v>
      </c>
      <c r="B21" s="99" t="s">
        <v>1555</v>
      </c>
      <c r="C21" s="122" t="s">
        <v>1556</v>
      </c>
      <c r="D21" s="123" t="s">
        <v>90</v>
      </c>
      <c r="E21" s="107">
        <v>1</v>
      </c>
      <c r="F21" s="108"/>
      <c r="G21" s="108">
        <f t="shared" si="0"/>
        <v>0</v>
      </c>
    </row>
    <row r="22" spans="1:7" s="109" customFormat="1" ht="15" hidden="1" outlineLevel="1">
      <c r="A22" s="227" t="str">
        <f t="shared" si="1"/>
        <v>D.6.1.1.1.S.1.17</v>
      </c>
      <c r="B22" s="99" t="s">
        <v>1557</v>
      </c>
      <c r="C22" s="122" t="s">
        <v>1558</v>
      </c>
      <c r="D22" s="123" t="s">
        <v>90</v>
      </c>
      <c r="E22" s="107">
        <v>1</v>
      </c>
      <c r="F22" s="108"/>
      <c r="G22" s="108">
        <f t="shared" si="0"/>
        <v>0</v>
      </c>
    </row>
    <row r="23" spans="1:7" s="109" customFormat="1" ht="15" hidden="1" outlineLevel="1">
      <c r="A23" s="227" t="str">
        <f t="shared" si="1"/>
        <v>D.6.1.1.1.S.1.18</v>
      </c>
      <c r="B23" s="99" t="s">
        <v>1559</v>
      </c>
      <c r="C23" s="122" t="s">
        <v>1894</v>
      </c>
      <c r="D23" s="123" t="s">
        <v>90</v>
      </c>
      <c r="E23" s="107">
        <v>1</v>
      </c>
      <c r="F23" s="108"/>
      <c r="G23" s="108">
        <f t="shared" si="0"/>
        <v>0</v>
      </c>
    </row>
    <row r="24" spans="1:7" s="109" customFormat="1" ht="15" hidden="1" outlineLevel="1">
      <c r="A24" s="227" t="str">
        <f t="shared" si="1"/>
        <v>D.6.1.1.1.S.1.19</v>
      </c>
      <c r="B24" s="99" t="s">
        <v>1561</v>
      </c>
      <c r="C24" s="122" t="s">
        <v>1560</v>
      </c>
      <c r="D24" s="123" t="s">
        <v>90</v>
      </c>
      <c r="E24" s="107">
        <v>2</v>
      </c>
      <c r="F24" s="108"/>
      <c r="G24" s="108">
        <f t="shared" si="0"/>
        <v>0</v>
      </c>
    </row>
    <row r="25" spans="1:7" s="109" customFormat="1" ht="15" hidden="1" outlineLevel="1">
      <c r="A25" s="227" t="str">
        <f t="shared" si="1"/>
        <v>D.6.1.1.1.S.1.20</v>
      </c>
      <c r="B25" s="99" t="s">
        <v>1563</v>
      </c>
      <c r="C25" s="122" t="s">
        <v>1562</v>
      </c>
      <c r="D25" s="123" t="s">
        <v>90</v>
      </c>
      <c r="E25" s="107">
        <v>2</v>
      </c>
      <c r="F25" s="108"/>
      <c r="G25" s="108">
        <f t="shared" si="0"/>
        <v>0</v>
      </c>
    </row>
    <row r="26" spans="1:7" s="109" customFormat="1" ht="15" hidden="1" outlineLevel="1">
      <c r="A26" s="227" t="str">
        <f t="shared" si="1"/>
        <v>D.6.1.1.1.S.1.21</v>
      </c>
      <c r="B26" s="99" t="s">
        <v>1565</v>
      </c>
      <c r="C26" s="122" t="s">
        <v>1992</v>
      </c>
      <c r="D26" s="123" t="s">
        <v>90</v>
      </c>
      <c r="E26" s="107">
        <v>2</v>
      </c>
      <c r="F26" s="108"/>
      <c r="G26" s="108">
        <f t="shared" si="0"/>
        <v>0</v>
      </c>
    </row>
    <row r="27" spans="1:7" s="109" customFormat="1" ht="38.25" hidden="1" outlineLevel="1">
      <c r="A27" s="227" t="str">
        <f t="shared" si="1"/>
        <v>D.6.1.1.1.S.1.22</v>
      </c>
      <c r="B27" s="99" t="s">
        <v>1567</v>
      </c>
      <c r="C27" s="122" t="s">
        <v>1993</v>
      </c>
      <c r="D27" s="123" t="s">
        <v>90</v>
      </c>
      <c r="E27" s="107">
        <v>2</v>
      </c>
      <c r="F27" s="108"/>
      <c r="G27" s="108">
        <f t="shared" si="0"/>
        <v>0</v>
      </c>
    </row>
    <row r="28" spans="1:7" s="109" customFormat="1" ht="25.5" hidden="1" outlineLevel="1">
      <c r="A28" s="227" t="str">
        <f t="shared" si="1"/>
        <v>D.6.1.1.1.S.1.23</v>
      </c>
      <c r="B28" s="99" t="s">
        <v>1569</v>
      </c>
      <c r="C28" s="122" t="s">
        <v>1900</v>
      </c>
      <c r="D28" s="123" t="s">
        <v>90</v>
      </c>
      <c r="E28" s="107">
        <v>2</v>
      </c>
      <c r="F28" s="108"/>
      <c r="G28" s="108">
        <f t="shared" si="0"/>
        <v>0</v>
      </c>
    </row>
    <row r="29" spans="1:7" s="109" customFormat="1" ht="25.5" hidden="1" outlineLevel="1">
      <c r="A29" s="227" t="str">
        <f t="shared" si="1"/>
        <v>D.6.1.1.1.S.1.24</v>
      </c>
      <c r="B29" s="99" t="s">
        <v>1571</v>
      </c>
      <c r="C29" s="122" t="s">
        <v>1966</v>
      </c>
      <c r="D29" s="123" t="s">
        <v>90</v>
      </c>
      <c r="E29" s="107">
        <v>2</v>
      </c>
      <c r="F29" s="108"/>
      <c r="G29" s="108">
        <f t="shared" si="0"/>
        <v>0</v>
      </c>
    </row>
    <row r="30" spans="1:7" s="109" customFormat="1" ht="25.5" hidden="1" outlineLevel="1">
      <c r="A30" s="227" t="str">
        <f t="shared" si="1"/>
        <v>D.6.1.1.1.S.1.25</v>
      </c>
      <c r="B30" s="99" t="s">
        <v>1573</v>
      </c>
      <c r="C30" s="122" t="s">
        <v>1570</v>
      </c>
      <c r="D30" s="123" t="s">
        <v>90</v>
      </c>
      <c r="E30" s="107">
        <v>18</v>
      </c>
      <c r="F30" s="108"/>
      <c r="G30" s="108">
        <f t="shared" si="0"/>
        <v>0</v>
      </c>
    </row>
    <row r="31" spans="1:7" s="109" customFormat="1" ht="15" hidden="1" outlineLevel="1">
      <c r="A31" s="227" t="str">
        <f t="shared" si="1"/>
        <v>D.6.1.1.1.S.1.26</v>
      </c>
      <c r="B31" s="99" t="s">
        <v>1575</v>
      </c>
      <c r="C31" s="122" t="s">
        <v>1572</v>
      </c>
      <c r="D31" s="123" t="s">
        <v>90</v>
      </c>
      <c r="E31" s="107">
        <v>8</v>
      </c>
      <c r="F31" s="108"/>
      <c r="G31" s="108">
        <f t="shared" si="0"/>
        <v>0</v>
      </c>
    </row>
    <row r="32" spans="1:7" s="109" customFormat="1" ht="25.5" hidden="1" outlineLevel="1">
      <c r="A32" s="227" t="str">
        <f t="shared" si="1"/>
        <v>D.6.1.1.1.S.1.27</v>
      </c>
      <c r="B32" s="99" t="s">
        <v>1577</v>
      </c>
      <c r="C32" s="122" t="s">
        <v>1574</v>
      </c>
      <c r="D32" s="123" t="s">
        <v>90</v>
      </c>
      <c r="E32" s="107">
        <v>1</v>
      </c>
      <c r="F32" s="108"/>
      <c r="G32" s="108">
        <f t="shared" si="0"/>
        <v>0</v>
      </c>
    </row>
    <row r="33" spans="1:7" s="109" customFormat="1" ht="25.5" hidden="1" outlineLevel="1">
      <c r="A33" s="227" t="str">
        <f t="shared" si="1"/>
        <v>D.6.1.1.1.S.1.28</v>
      </c>
      <c r="B33" s="99" t="s">
        <v>1579</v>
      </c>
      <c r="C33" s="122" t="s">
        <v>1580</v>
      </c>
      <c r="D33" s="123" t="s">
        <v>90</v>
      </c>
      <c r="E33" s="107">
        <v>2</v>
      </c>
      <c r="F33" s="108"/>
      <c r="G33" s="108">
        <f t="shared" si="0"/>
        <v>0</v>
      </c>
    </row>
    <row r="34" spans="1:7" s="109" customFormat="1" ht="38.25" hidden="1" outlineLevel="1">
      <c r="A34" s="227" t="str">
        <f t="shared" si="1"/>
        <v>D.6.1.1.1.S.1.29</v>
      </c>
      <c r="B34" s="99" t="s">
        <v>1581</v>
      </c>
      <c r="C34" s="122" t="s">
        <v>1582</v>
      </c>
      <c r="D34" s="123" t="s">
        <v>90</v>
      </c>
      <c r="E34" s="107">
        <v>1</v>
      </c>
      <c r="F34" s="108"/>
      <c r="G34" s="108">
        <f t="shared" si="0"/>
        <v>0</v>
      </c>
    </row>
    <row r="35" spans="1:7" s="109" customFormat="1" ht="38.25" hidden="1" outlineLevel="1">
      <c r="A35" s="227" t="str">
        <f t="shared" si="1"/>
        <v>D.6.1.1.1.S.1.30</v>
      </c>
      <c r="B35" s="99" t="s">
        <v>1583</v>
      </c>
      <c r="C35" s="122" t="s">
        <v>1902</v>
      </c>
      <c r="D35" s="123" t="s">
        <v>90</v>
      </c>
      <c r="E35" s="107">
        <v>2</v>
      </c>
      <c r="F35" s="108"/>
      <c r="G35" s="108">
        <f t="shared" si="0"/>
        <v>0</v>
      </c>
    </row>
    <row r="36" spans="1:7" s="109" customFormat="1" ht="15" hidden="1" outlineLevel="1">
      <c r="A36" s="227" t="str">
        <f t="shared" si="1"/>
        <v>D.6.1.1.1.S.1.31</v>
      </c>
      <c r="B36" s="99" t="s">
        <v>1585</v>
      </c>
      <c r="C36" s="122" t="s">
        <v>1760</v>
      </c>
      <c r="D36" s="123" t="s">
        <v>90</v>
      </c>
      <c r="E36" s="107">
        <v>2</v>
      </c>
      <c r="F36" s="108"/>
      <c r="G36" s="108">
        <f t="shared" si="0"/>
        <v>0</v>
      </c>
    </row>
    <row r="37" spans="1:7" s="109" customFormat="1" ht="25.5" hidden="1" outlineLevel="1">
      <c r="A37" s="227" t="str">
        <f t="shared" si="1"/>
        <v>D.6.1.1.1.S.1.32</v>
      </c>
      <c r="B37" s="99" t="s">
        <v>1587</v>
      </c>
      <c r="C37" s="122" t="s">
        <v>1588</v>
      </c>
      <c r="D37" s="123" t="s">
        <v>90</v>
      </c>
      <c r="E37" s="107">
        <v>2</v>
      </c>
      <c r="F37" s="108"/>
      <c r="G37" s="108">
        <f t="shared" si="0"/>
        <v>0</v>
      </c>
    </row>
    <row r="38" spans="1:7" s="109" customFormat="1" ht="51" hidden="1" outlineLevel="1">
      <c r="A38" s="227" t="str">
        <f t="shared" si="1"/>
        <v>D.6.1.1.1.S.1.33</v>
      </c>
      <c r="B38" s="99" t="s">
        <v>1589</v>
      </c>
      <c r="C38" s="122" t="s">
        <v>1590</v>
      </c>
      <c r="D38" s="123" t="s">
        <v>90</v>
      </c>
      <c r="E38" s="107">
        <v>1</v>
      </c>
      <c r="F38" s="108"/>
      <c r="G38" s="108">
        <f t="shared" si="0"/>
        <v>0</v>
      </c>
    </row>
    <row r="39" spans="1:7" s="109" customFormat="1" ht="15" hidden="1" outlineLevel="1">
      <c r="A39" s="227" t="str">
        <f t="shared" si="1"/>
        <v>D.6.1.1.1.S.1.34</v>
      </c>
      <c r="B39" s="99" t="s">
        <v>1591</v>
      </c>
      <c r="C39" s="122" t="s">
        <v>1592</v>
      </c>
      <c r="D39" s="123" t="s">
        <v>90</v>
      </c>
      <c r="E39" s="107">
        <v>1</v>
      </c>
      <c r="F39" s="108"/>
      <c r="G39" s="108">
        <f t="shared" si="0"/>
        <v>0</v>
      </c>
    </row>
    <row r="40" spans="1:7" s="109" customFormat="1" ht="15" hidden="1" outlineLevel="1">
      <c r="A40" s="227" t="str">
        <f t="shared" si="1"/>
        <v>D.6.1.1.1.S.1.35</v>
      </c>
      <c r="B40" s="99" t="s">
        <v>1593</v>
      </c>
      <c r="C40" s="122" t="s">
        <v>1762</v>
      </c>
      <c r="D40" s="123" t="s">
        <v>90</v>
      </c>
      <c r="E40" s="107">
        <v>1</v>
      </c>
      <c r="F40" s="108"/>
      <c r="G40" s="108">
        <f t="shared" si="0"/>
        <v>0</v>
      </c>
    </row>
    <row r="41" spans="1:7" s="109" customFormat="1" ht="15" hidden="1" outlineLevel="1">
      <c r="A41" s="227" t="str">
        <f t="shared" si="1"/>
        <v>D.6.1.1.1.S.1.36</v>
      </c>
      <c r="B41" s="99" t="s">
        <v>1595</v>
      </c>
      <c r="C41" s="122" t="s">
        <v>1596</v>
      </c>
      <c r="D41" s="123" t="s">
        <v>90</v>
      </c>
      <c r="E41" s="107">
        <v>2</v>
      </c>
      <c r="F41" s="108"/>
      <c r="G41" s="108">
        <f t="shared" si="0"/>
        <v>0</v>
      </c>
    </row>
    <row r="42" spans="1:7" s="109" customFormat="1" ht="15" hidden="1" outlineLevel="1">
      <c r="A42" s="227" t="str">
        <f t="shared" si="1"/>
        <v>D.6.1.1.1.S.1.37</v>
      </c>
      <c r="B42" s="99" t="s">
        <v>1597</v>
      </c>
      <c r="C42" s="122" t="s">
        <v>1598</v>
      </c>
      <c r="D42" s="123" t="s">
        <v>90</v>
      </c>
      <c r="E42" s="107">
        <v>7</v>
      </c>
      <c r="F42" s="108"/>
      <c r="G42" s="108">
        <f t="shared" si="0"/>
        <v>0</v>
      </c>
    </row>
    <row r="43" spans="1:7" s="109" customFormat="1" ht="15" hidden="1" outlineLevel="1">
      <c r="A43" s="227" t="str">
        <f t="shared" si="1"/>
        <v>D.6.1.1.1.S.1.38</v>
      </c>
      <c r="B43" s="99" t="s">
        <v>1599</v>
      </c>
      <c r="C43" s="122" t="s">
        <v>1600</v>
      </c>
      <c r="D43" s="123" t="s">
        <v>90</v>
      </c>
      <c r="E43" s="107">
        <v>1</v>
      </c>
      <c r="F43" s="108"/>
      <c r="G43" s="108">
        <f t="shared" si="0"/>
        <v>0</v>
      </c>
    </row>
    <row r="44" spans="1:7" s="109" customFormat="1" ht="15" hidden="1" outlineLevel="1">
      <c r="A44" s="227" t="str">
        <f t="shared" si="1"/>
        <v>D.6.1.1.1.S.1.39</v>
      </c>
      <c r="B44" s="99" t="s">
        <v>1601</v>
      </c>
      <c r="C44" s="122" t="s">
        <v>1602</v>
      </c>
      <c r="D44" s="123" t="s">
        <v>90</v>
      </c>
      <c r="E44" s="107">
        <v>1</v>
      </c>
      <c r="F44" s="108"/>
      <c r="G44" s="108">
        <f t="shared" si="0"/>
        <v>0</v>
      </c>
    </row>
    <row r="45" spans="1:7" s="109" customFormat="1" ht="25.5" hidden="1" outlineLevel="1">
      <c r="A45" s="227" t="str">
        <f t="shared" si="1"/>
        <v>D.6.1.1.1.S.1.40</v>
      </c>
      <c r="B45" s="99" t="s">
        <v>1603</v>
      </c>
      <c r="C45" s="122" t="s">
        <v>1604</v>
      </c>
      <c r="D45" s="123" t="s">
        <v>90</v>
      </c>
      <c r="E45" s="107">
        <v>1</v>
      </c>
      <c r="F45" s="108"/>
      <c r="G45" s="108">
        <f t="shared" si="0"/>
        <v>0</v>
      </c>
    </row>
    <row r="46" spans="1:7" s="109" customFormat="1" ht="15" hidden="1" outlineLevel="1">
      <c r="A46" s="227" t="str">
        <f t="shared" si="1"/>
        <v>D.6.1.1.1.S.1.41</v>
      </c>
      <c r="B46" s="99" t="s">
        <v>1605</v>
      </c>
      <c r="C46" s="122" t="s">
        <v>1606</v>
      </c>
      <c r="D46" s="123" t="s">
        <v>90</v>
      </c>
      <c r="E46" s="107">
        <v>6</v>
      </c>
      <c r="F46" s="108"/>
      <c r="G46" s="108">
        <f t="shared" si="0"/>
        <v>0</v>
      </c>
    </row>
    <row r="47" spans="1:7" s="109" customFormat="1" ht="15" hidden="1" outlineLevel="1">
      <c r="A47" s="227" t="str">
        <f t="shared" si="1"/>
        <v>D.6.1.1.1.S.1.42</v>
      </c>
      <c r="B47" s="99" t="s">
        <v>1607</v>
      </c>
      <c r="C47" s="122" t="s">
        <v>1608</v>
      </c>
      <c r="D47" s="123" t="s">
        <v>90</v>
      </c>
      <c r="E47" s="107">
        <v>6</v>
      </c>
      <c r="F47" s="108"/>
      <c r="G47" s="108">
        <f t="shared" si="0"/>
        <v>0</v>
      </c>
    </row>
    <row r="48" spans="1:7" s="109" customFormat="1" ht="27.75" hidden="1" outlineLevel="1">
      <c r="A48" s="227" t="str">
        <f t="shared" si="1"/>
        <v>D.6.1.1.1.S.1.43</v>
      </c>
      <c r="B48" s="99" t="s">
        <v>1609</v>
      </c>
      <c r="C48" s="122" t="s">
        <v>2162</v>
      </c>
      <c r="D48" s="123" t="s">
        <v>1640</v>
      </c>
      <c r="E48" s="107">
        <v>1</v>
      </c>
      <c r="F48" s="108"/>
      <c r="G48" s="108">
        <f t="shared" si="0"/>
        <v>0</v>
      </c>
    </row>
    <row r="49" spans="1:7" s="109" customFormat="1" ht="25.5" hidden="1" outlineLevel="1">
      <c r="A49" s="227" t="str">
        <f t="shared" si="1"/>
        <v>D.6.1.1.1.S.1.44</v>
      </c>
      <c r="B49" s="99" t="s">
        <v>1611</v>
      </c>
      <c r="C49" s="122" t="s">
        <v>1610</v>
      </c>
      <c r="D49" s="123" t="s">
        <v>90</v>
      </c>
      <c r="E49" s="107">
        <v>2</v>
      </c>
      <c r="F49" s="108"/>
      <c r="G49" s="108">
        <f t="shared" si="0"/>
        <v>0</v>
      </c>
    </row>
    <row r="50" spans="1:7" s="109" customFormat="1" ht="15" hidden="1" outlineLevel="1">
      <c r="A50" s="227" t="str">
        <f t="shared" si="1"/>
        <v>D.6.1.1.1.S.1.45</v>
      </c>
      <c r="B50" s="99" t="s">
        <v>1613</v>
      </c>
      <c r="C50" s="122" t="s">
        <v>1769</v>
      </c>
      <c r="D50" s="123" t="s">
        <v>90</v>
      </c>
      <c r="E50" s="107">
        <v>1</v>
      </c>
      <c r="F50" s="108"/>
      <c r="G50" s="108">
        <f t="shared" si="0"/>
        <v>0</v>
      </c>
    </row>
    <row r="51" spans="1:7" s="109" customFormat="1" ht="25.5" hidden="1" outlineLevel="1">
      <c r="A51" s="227" t="str">
        <f t="shared" si="1"/>
        <v>D.6.1.1.1.S.1.46</v>
      </c>
      <c r="B51" s="99" t="s">
        <v>1615</v>
      </c>
      <c r="C51" s="122" t="s">
        <v>1614</v>
      </c>
      <c r="D51" s="123" t="s">
        <v>90</v>
      </c>
      <c r="E51" s="107">
        <v>1</v>
      </c>
      <c r="F51" s="108"/>
      <c r="G51" s="108">
        <f t="shared" si="0"/>
        <v>0</v>
      </c>
    </row>
    <row r="52" spans="1:7" s="109" customFormat="1" ht="15" hidden="1" outlineLevel="1">
      <c r="A52" s="227" t="str">
        <f t="shared" si="1"/>
        <v>D.6.1.1.1.S.1.47</v>
      </c>
      <c r="B52" s="99" t="s">
        <v>1617</v>
      </c>
      <c r="C52" s="122" t="s">
        <v>1616</v>
      </c>
      <c r="D52" s="123" t="s">
        <v>90</v>
      </c>
      <c r="E52" s="107">
        <v>1</v>
      </c>
      <c r="F52" s="108"/>
      <c r="G52" s="108">
        <f t="shared" si="0"/>
        <v>0</v>
      </c>
    </row>
    <row r="53" spans="1:7" s="109" customFormat="1" ht="15" hidden="1" outlineLevel="1">
      <c r="A53" s="227" t="str">
        <f t="shared" si="1"/>
        <v>D.6.1.1.1.S.1.48</v>
      </c>
      <c r="B53" s="99" t="s">
        <v>1619</v>
      </c>
      <c r="C53" s="122" t="s">
        <v>1771</v>
      </c>
      <c r="D53" s="123" t="s">
        <v>90</v>
      </c>
      <c r="E53" s="107">
        <v>1</v>
      </c>
      <c r="F53" s="108"/>
      <c r="G53" s="108">
        <f t="shared" si="0"/>
        <v>0</v>
      </c>
    </row>
    <row r="54" spans="1:7" s="109" customFormat="1" ht="15" hidden="1" outlineLevel="1">
      <c r="A54" s="227" t="str">
        <f t="shared" si="1"/>
        <v>D.6.1.1.1.S.1.49</v>
      </c>
      <c r="B54" s="99" t="s">
        <v>1621</v>
      </c>
      <c r="C54" s="122" t="s">
        <v>1618</v>
      </c>
      <c r="D54" s="123" t="s">
        <v>90</v>
      </c>
      <c r="E54" s="107">
        <v>1</v>
      </c>
      <c r="F54" s="108"/>
      <c r="G54" s="108">
        <f t="shared" si="0"/>
        <v>0</v>
      </c>
    </row>
    <row r="55" spans="1:7" s="109" customFormat="1" ht="15" hidden="1" outlineLevel="1">
      <c r="A55" s="227" t="str">
        <f t="shared" si="1"/>
        <v>D.6.1.1.1.S.1.50</v>
      </c>
      <c r="B55" s="99" t="s">
        <v>1623</v>
      </c>
      <c r="C55" s="122" t="s">
        <v>1620</v>
      </c>
      <c r="D55" s="123" t="s">
        <v>90</v>
      </c>
      <c r="E55" s="107">
        <v>1</v>
      </c>
      <c r="F55" s="108"/>
      <c r="G55" s="108">
        <f t="shared" si="0"/>
        <v>0</v>
      </c>
    </row>
    <row r="56" spans="1:7" s="109" customFormat="1" ht="38.25" hidden="1" outlineLevel="1">
      <c r="A56" s="227" t="str">
        <f t="shared" si="1"/>
        <v>D.6.1.1.1.S.1.51</v>
      </c>
      <c r="B56" s="99" t="s">
        <v>1625</v>
      </c>
      <c r="C56" s="122" t="s">
        <v>1646</v>
      </c>
      <c r="D56" s="123" t="s">
        <v>1640</v>
      </c>
      <c r="E56" s="107">
        <v>1</v>
      </c>
      <c r="F56" s="108"/>
      <c r="G56" s="108">
        <f t="shared" si="0"/>
        <v>0</v>
      </c>
    </row>
    <row r="57" spans="1:7" s="109" customFormat="1" ht="38.25" hidden="1" outlineLevel="1">
      <c r="A57" s="227" t="str">
        <f t="shared" si="1"/>
        <v>D.6.1.1.1.S.2</v>
      </c>
      <c r="B57" s="99" t="s">
        <v>207</v>
      </c>
      <c r="C57" s="228" t="s">
        <v>2027</v>
      </c>
      <c r="D57" s="123"/>
      <c r="E57" s="107"/>
      <c r="F57" s="108"/>
      <c r="G57" s="108"/>
    </row>
    <row r="58" spans="1:7" s="109" customFormat="1" ht="63.75" hidden="1" outlineLevel="1">
      <c r="A58" s="227" t="str">
        <f t="shared" si="1"/>
        <v>D.6.1.1.1.S.2.1</v>
      </c>
      <c r="B58" s="99" t="s">
        <v>228</v>
      </c>
      <c r="C58" s="228" t="s">
        <v>2028</v>
      </c>
      <c r="D58" s="123" t="s">
        <v>90</v>
      </c>
      <c r="E58" s="107">
        <v>1</v>
      </c>
      <c r="F58" s="108"/>
      <c r="G58" s="108">
        <f t="shared" si="0"/>
        <v>0</v>
      </c>
    </row>
    <row r="59" spans="1:7" s="109" customFormat="1" ht="15" hidden="1" outlineLevel="1">
      <c r="A59" s="227" t="str">
        <f t="shared" si="1"/>
        <v>D.6.1.1.1.S.2.2</v>
      </c>
      <c r="B59" s="99" t="s">
        <v>261</v>
      </c>
      <c r="C59" s="228" t="s">
        <v>1776</v>
      </c>
      <c r="D59" s="123" t="s">
        <v>90</v>
      </c>
      <c r="E59" s="107">
        <v>1</v>
      </c>
      <c r="F59" s="108"/>
      <c r="G59" s="108">
        <f t="shared" si="0"/>
        <v>0</v>
      </c>
    </row>
    <row r="60" spans="1:7" s="109" customFormat="1" ht="15" hidden="1" outlineLevel="1">
      <c r="A60" s="227" t="str">
        <f t="shared" si="1"/>
        <v>D.6.1.1.1.S.2.3</v>
      </c>
      <c r="B60" s="99" t="s">
        <v>367</v>
      </c>
      <c r="C60" s="228" t="s">
        <v>1741</v>
      </c>
      <c r="D60" s="123" t="s">
        <v>90</v>
      </c>
      <c r="E60" s="107">
        <v>1</v>
      </c>
      <c r="F60" s="108"/>
      <c r="G60" s="108">
        <f t="shared" si="0"/>
        <v>0</v>
      </c>
    </row>
    <row r="61" spans="1:7" s="109" customFormat="1" ht="15" hidden="1" outlineLevel="1">
      <c r="A61" s="227" t="str">
        <f t="shared" si="1"/>
        <v>D.6.1.1.1.S.2.4</v>
      </c>
      <c r="B61" s="99" t="s">
        <v>400</v>
      </c>
      <c r="C61" s="228" t="s">
        <v>1546</v>
      </c>
      <c r="D61" s="123" t="s">
        <v>90</v>
      </c>
      <c r="E61" s="107">
        <v>2</v>
      </c>
      <c r="F61" s="108"/>
      <c r="G61" s="108">
        <f t="shared" si="0"/>
        <v>0</v>
      </c>
    </row>
    <row r="62" spans="1:7" s="109" customFormat="1" ht="15" hidden="1" outlineLevel="1">
      <c r="A62" s="227" t="str">
        <f t="shared" si="1"/>
        <v>D.6.1.1.1.S.2.5</v>
      </c>
      <c r="B62" s="99" t="s">
        <v>1687</v>
      </c>
      <c r="C62" s="228" t="s">
        <v>2003</v>
      </c>
      <c r="D62" s="123" t="s">
        <v>90</v>
      </c>
      <c r="E62" s="107">
        <v>1</v>
      </c>
      <c r="F62" s="108"/>
      <c r="G62" s="108">
        <f t="shared" si="0"/>
        <v>0</v>
      </c>
    </row>
    <row r="63" spans="1:7" s="109" customFormat="1" ht="15" hidden="1" outlineLevel="1">
      <c r="A63" s="227" t="str">
        <f t="shared" si="1"/>
        <v>D.6.1.1.1.S.2.6</v>
      </c>
      <c r="B63" s="99" t="s">
        <v>1689</v>
      </c>
      <c r="C63" s="228" t="s">
        <v>1778</v>
      </c>
      <c r="D63" s="123" t="s">
        <v>90</v>
      </c>
      <c r="E63" s="107">
        <v>5</v>
      </c>
      <c r="F63" s="108"/>
      <c r="G63" s="108">
        <f t="shared" si="0"/>
        <v>0</v>
      </c>
    </row>
    <row r="64" spans="1:7" s="109" customFormat="1" ht="15" hidden="1" outlineLevel="1">
      <c r="A64" s="227" t="str">
        <f t="shared" si="1"/>
        <v>D.6.1.1.1.S.2.7</v>
      </c>
      <c r="B64" s="99" t="s">
        <v>1691</v>
      </c>
      <c r="C64" s="229" t="s">
        <v>1894</v>
      </c>
      <c r="D64" s="123" t="s">
        <v>90</v>
      </c>
      <c r="E64" s="107">
        <v>1</v>
      </c>
      <c r="F64" s="108"/>
      <c r="G64" s="108">
        <f t="shared" si="0"/>
        <v>0</v>
      </c>
    </row>
    <row r="65" spans="1:7" s="109" customFormat="1" ht="25.5" hidden="1" outlineLevel="1">
      <c r="A65" s="227" t="str">
        <f t="shared" si="1"/>
        <v>D.6.1.1.1.S.2.8</v>
      </c>
      <c r="B65" s="99" t="s">
        <v>1779</v>
      </c>
      <c r="C65" s="228" t="s">
        <v>1610</v>
      </c>
      <c r="D65" s="123" t="s">
        <v>90</v>
      </c>
      <c r="E65" s="107">
        <v>1</v>
      </c>
      <c r="F65" s="108"/>
      <c r="G65" s="108">
        <f t="shared" si="0"/>
        <v>0</v>
      </c>
    </row>
    <row r="66" spans="1:7" s="109" customFormat="1" ht="15" hidden="1" outlineLevel="1">
      <c r="A66" s="227" t="str">
        <f t="shared" si="1"/>
        <v>D.6.1.1.1.S.2.9</v>
      </c>
      <c r="B66" s="99" t="s">
        <v>1780</v>
      </c>
      <c r="C66" s="228" t="s">
        <v>1769</v>
      </c>
      <c r="D66" s="123" t="s">
        <v>90</v>
      </c>
      <c r="E66" s="107">
        <v>1</v>
      </c>
      <c r="F66" s="108"/>
      <c r="G66" s="108">
        <f t="shared" si="0"/>
        <v>0</v>
      </c>
    </row>
    <row r="67" spans="1:7" s="109" customFormat="1" ht="25.5" hidden="1" outlineLevel="1">
      <c r="A67" s="227" t="str">
        <f t="shared" si="1"/>
        <v>D.6.1.1.1.S.2.10</v>
      </c>
      <c r="B67" s="99" t="s">
        <v>1781</v>
      </c>
      <c r="C67" s="228" t="s">
        <v>1614</v>
      </c>
      <c r="D67" s="123" t="s">
        <v>90</v>
      </c>
      <c r="E67" s="107">
        <v>1</v>
      </c>
      <c r="F67" s="108"/>
      <c r="G67" s="108">
        <f t="shared" si="0"/>
        <v>0</v>
      </c>
    </row>
    <row r="68" spans="1:7" s="109" customFormat="1" ht="15" hidden="1" outlineLevel="1">
      <c r="A68" s="227" t="str">
        <f t="shared" si="1"/>
        <v>D.6.1.1.1.S.2.11</v>
      </c>
      <c r="B68" s="99" t="s">
        <v>1782</v>
      </c>
      <c r="C68" s="228" t="s">
        <v>1616</v>
      </c>
      <c r="D68" s="123" t="s">
        <v>90</v>
      </c>
      <c r="E68" s="107">
        <v>1</v>
      </c>
      <c r="F68" s="108"/>
      <c r="G68" s="108">
        <f t="shared" si="0"/>
        <v>0</v>
      </c>
    </row>
    <row r="69" spans="1:7" s="109" customFormat="1" ht="15" hidden="1" outlineLevel="1">
      <c r="A69" s="227" t="str">
        <f t="shared" si="1"/>
        <v>D.6.1.1.1.S.2.12</v>
      </c>
      <c r="B69" s="99" t="s">
        <v>1784</v>
      </c>
      <c r="C69" s="228" t="s">
        <v>1606</v>
      </c>
      <c r="D69" s="123" t="s">
        <v>90</v>
      </c>
      <c r="E69" s="107">
        <v>2</v>
      </c>
      <c r="F69" s="108"/>
      <c r="G69" s="108">
        <f t="shared" si="0"/>
        <v>0</v>
      </c>
    </row>
    <row r="70" spans="1:7" s="109" customFormat="1" ht="15" hidden="1" outlineLevel="1">
      <c r="A70" s="227" t="str">
        <f t="shared" si="1"/>
        <v>D.6.1.1.1.S.2.13</v>
      </c>
      <c r="B70" s="99" t="s">
        <v>1785</v>
      </c>
      <c r="C70" s="228" t="s">
        <v>1624</v>
      </c>
      <c r="D70" s="123" t="s">
        <v>90</v>
      </c>
      <c r="E70" s="107">
        <v>1</v>
      </c>
      <c r="F70" s="108"/>
      <c r="G70" s="108">
        <f aca="true" t="shared" si="2" ref="G70:G106">E70*F70</f>
        <v>0</v>
      </c>
    </row>
    <row r="71" spans="1:7" s="109" customFormat="1" ht="15" hidden="1" outlineLevel="1">
      <c r="A71" s="227" t="str">
        <f aca="true" t="shared" si="3" ref="A71:A106">""&amp;$B$4&amp;"."&amp;B71&amp;""</f>
        <v>D.6.1.1.1.S.2.14</v>
      </c>
      <c r="B71" s="99" t="s">
        <v>1786</v>
      </c>
      <c r="C71" s="228" t="s">
        <v>2004</v>
      </c>
      <c r="D71" s="123" t="s">
        <v>90</v>
      </c>
      <c r="E71" s="107">
        <v>1</v>
      </c>
      <c r="F71" s="108"/>
      <c r="G71" s="108">
        <f t="shared" si="2"/>
        <v>0</v>
      </c>
    </row>
    <row r="72" spans="1:7" s="109" customFormat="1" ht="25.5" hidden="1" outlineLevel="1">
      <c r="A72" s="227" t="str">
        <f t="shared" si="3"/>
        <v>D.6.1.1.1.S.2.15</v>
      </c>
      <c r="B72" s="99" t="s">
        <v>1795</v>
      </c>
      <c r="C72" s="228" t="s">
        <v>1626</v>
      </c>
      <c r="D72" s="123" t="s">
        <v>90</v>
      </c>
      <c r="E72" s="107">
        <v>1</v>
      </c>
      <c r="F72" s="108"/>
      <c r="G72" s="108">
        <f t="shared" si="2"/>
        <v>0</v>
      </c>
    </row>
    <row r="73" spans="1:7" s="109" customFormat="1" ht="25.5" hidden="1" outlineLevel="1">
      <c r="A73" s="227" t="str">
        <f t="shared" si="3"/>
        <v>D.6.1.1.1.S.2.16</v>
      </c>
      <c r="B73" s="99" t="s">
        <v>2005</v>
      </c>
      <c r="C73" s="230" t="s">
        <v>1628</v>
      </c>
      <c r="D73" s="123" t="s">
        <v>90</v>
      </c>
      <c r="E73" s="107">
        <v>2</v>
      </c>
      <c r="F73" s="108"/>
      <c r="G73" s="108">
        <f t="shared" si="2"/>
        <v>0</v>
      </c>
    </row>
    <row r="74" spans="1:7" s="109" customFormat="1" ht="51" hidden="1" outlineLevel="1">
      <c r="A74" s="227" t="str">
        <f t="shared" si="3"/>
        <v>D.6.1.1.1.S.2.17</v>
      </c>
      <c r="B74" s="99" t="s">
        <v>2006</v>
      </c>
      <c r="C74" s="228" t="s">
        <v>1630</v>
      </c>
      <c r="D74" s="123"/>
      <c r="E74" s="107"/>
      <c r="F74" s="108"/>
      <c r="G74" s="108"/>
    </row>
    <row r="75" spans="1:7" s="109" customFormat="1" ht="25.5" hidden="1" outlineLevel="1">
      <c r="A75" s="227" t="str">
        <f t="shared" si="3"/>
        <v>D.6.1.1.1.S.2.17.1</v>
      </c>
      <c r="B75" s="99" t="s">
        <v>2007</v>
      </c>
      <c r="C75" s="230" t="s">
        <v>1632</v>
      </c>
      <c r="D75" s="123" t="s">
        <v>90</v>
      </c>
      <c r="E75" s="107">
        <v>1</v>
      </c>
      <c r="F75" s="108"/>
      <c r="G75" s="108">
        <f t="shared" si="2"/>
        <v>0</v>
      </c>
    </row>
    <row r="76" spans="1:7" s="109" customFormat="1" ht="15" hidden="1" outlineLevel="1">
      <c r="A76" s="227" t="str">
        <f t="shared" si="3"/>
        <v>D.6.1.1.1.S.2.17.2</v>
      </c>
      <c r="B76" s="99" t="s">
        <v>2008</v>
      </c>
      <c r="C76" s="230" t="s">
        <v>1634</v>
      </c>
      <c r="D76" s="123" t="s">
        <v>90</v>
      </c>
      <c r="E76" s="107">
        <v>1</v>
      </c>
      <c r="F76" s="108"/>
      <c r="G76" s="108">
        <f t="shared" si="2"/>
        <v>0</v>
      </c>
    </row>
    <row r="77" spans="1:7" s="109" customFormat="1" ht="15" hidden="1" outlineLevel="1">
      <c r="A77" s="227" t="str">
        <f t="shared" si="3"/>
        <v>D.6.1.1.1.S.2.17.3</v>
      </c>
      <c r="B77" s="99" t="s">
        <v>2009</v>
      </c>
      <c r="C77" s="230" t="s">
        <v>1917</v>
      </c>
      <c r="D77" s="123" t="s">
        <v>90</v>
      </c>
      <c r="E77" s="107">
        <v>2</v>
      </c>
      <c r="F77" s="108"/>
      <c r="G77" s="108">
        <f t="shared" si="2"/>
        <v>0</v>
      </c>
    </row>
    <row r="78" spans="1:7" s="109" customFormat="1" ht="15" hidden="1" outlineLevel="1">
      <c r="A78" s="227" t="str">
        <f t="shared" si="3"/>
        <v>D.6.1.1.1.S.2.17.4</v>
      </c>
      <c r="B78" s="99" t="s">
        <v>2010</v>
      </c>
      <c r="C78" s="230" t="s">
        <v>1638</v>
      </c>
      <c r="D78" s="123" t="s">
        <v>90</v>
      </c>
      <c r="E78" s="107">
        <v>2</v>
      </c>
      <c r="F78" s="108"/>
      <c r="G78" s="108">
        <f t="shared" si="2"/>
        <v>0</v>
      </c>
    </row>
    <row r="79" spans="1:7" s="109" customFormat="1" ht="191.25" hidden="1" outlineLevel="1">
      <c r="A79" s="227" t="str">
        <f t="shared" si="3"/>
        <v>D.6.1.1.1.S.2.17.5</v>
      </c>
      <c r="B79" s="99" t="s">
        <v>2011</v>
      </c>
      <c r="C79" s="666" t="s">
        <v>3596</v>
      </c>
      <c r="D79" s="123" t="s">
        <v>1640</v>
      </c>
      <c r="E79" s="107">
        <v>1</v>
      </c>
      <c r="F79" s="108"/>
      <c r="G79" s="108">
        <f t="shared" si="2"/>
        <v>0</v>
      </c>
    </row>
    <row r="80" spans="1:7" s="109" customFormat="1" ht="38.25" hidden="1" outlineLevel="1">
      <c r="A80" s="227" t="str">
        <f t="shared" si="3"/>
        <v>D.6.1.1.1.S.2.17.6</v>
      </c>
      <c r="B80" s="99" t="s">
        <v>2012</v>
      </c>
      <c r="C80" s="230" t="s">
        <v>1973</v>
      </c>
      <c r="D80" s="123" t="s">
        <v>90</v>
      </c>
      <c r="E80" s="107">
        <v>1</v>
      </c>
      <c r="F80" s="108"/>
      <c r="G80" s="108">
        <f t="shared" si="2"/>
        <v>0</v>
      </c>
    </row>
    <row r="81" spans="1:7" s="109" customFormat="1" ht="15" hidden="1" outlineLevel="1">
      <c r="A81" s="227" t="str">
        <f t="shared" si="3"/>
        <v>D.6.1.1.1.S.2.17.7</v>
      </c>
      <c r="B81" s="99" t="s">
        <v>2013</v>
      </c>
      <c r="C81" s="230" t="s">
        <v>1644</v>
      </c>
      <c r="D81" s="123" t="s">
        <v>1640</v>
      </c>
      <c r="E81" s="107">
        <v>1</v>
      </c>
      <c r="F81" s="108"/>
      <c r="G81" s="108">
        <f t="shared" si="2"/>
        <v>0</v>
      </c>
    </row>
    <row r="82" spans="1:7" s="109" customFormat="1" ht="38.25" hidden="1" outlineLevel="1">
      <c r="A82" s="227" t="str">
        <f t="shared" si="3"/>
        <v>D.6.1.1.1.S.2.18</v>
      </c>
      <c r="B82" s="99" t="s">
        <v>2014</v>
      </c>
      <c r="C82" s="228" t="s">
        <v>1646</v>
      </c>
      <c r="D82" s="123" t="s">
        <v>1640</v>
      </c>
      <c r="E82" s="107">
        <v>1</v>
      </c>
      <c r="F82" s="108"/>
      <c r="G82" s="108">
        <f t="shared" si="2"/>
        <v>0</v>
      </c>
    </row>
    <row r="83" spans="1:7" s="109" customFormat="1" ht="102" hidden="1" outlineLevel="1">
      <c r="A83" s="227" t="str">
        <f t="shared" si="3"/>
        <v>D.6.1.1.1.S.3</v>
      </c>
      <c r="B83" s="99" t="s">
        <v>208</v>
      </c>
      <c r="C83" s="228" t="s">
        <v>2029</v>
      </c>
      <c r="D83" s="123" t="s">
        <v>1640</v>
      </c>
      <c r="E83" s="107">
        <v>1</v>
      </c>
      <c r="F83" s="108"/>
      <c r="G83" s="108">
        <f t="shared" si="2"/>
        <v>0</v>
      </c>
    </row>
    <row r="84" spans="1:7" s="109" customFormat="1" ht="25.5" hidden="1" outlineLevel="1">
      <c r="A84" s="227" t="str">
        <f t="shared" si="3"/>
        <v>D.6.1.1.1.S.4</v>
      </c>
      <c r="B84" s="99" t="s">
        <v>209</v>
      </c>
      <c r="C84" s="228" t="s">
        <v>1648</v>
      </c>
      <c r="D84" s="123" t="s">
        <v>1640</v>
      </c>
      <c r="E84" s="107">
        <v>1</v>
      </c>
      <c r="F84" s="108"/>
      <c r="G84" s="108">
        <f t="shared" si="2"/>
        <v>0</v>
      </c>
    </row>
    <row r="85" spans="1:7" s="109" customFormat="1" ht="76.5" hidden="1" outlineLevel="1">
      <c r="A85" s="227" t="str">
        <f t="shared" si="3"/>
        <v>D.6.1.1.1.S.5</v>
      </c>
      <c r="B85" s="99" t="s">
        <v>213</v>
      </c>
      <c r="C85" s="122" t="s">
        <v>1708</v>
      </c>
      <c r="D85" s="123" t="s">
        <v>1640</v>
      </c>
      <c r="E85" s="107">
        <v>1</v>
      </c>
      <c r="F85" s="108"/>
      <c r="G85" s="108">
        <f t="shared" si="2"/>
        <v>0</v>
      </c>
    </row>
    <row r="86" spans="1:7" s="109" customFormat="1" ht="25.5" hidden="1" outlineLevel="1">
      <c r="A86" s="227" t="str">
        <f t="shared" si="3"/>
        <v>D.6.1.1.1.S.6</v>
      </c>
      <c r="B86" s="99" t="s">
        <v>214</v>
      </c>
      <c r="C86" s="122" t="s">
        <v>1650</v>
      </c>
      <c r="D86" s="123" t="s">
        <v>90</v>
      </c>
      <c r="E86" s="107">
        <v>3</v>
      </c>
      <c r="F86" s="108"/>
      <c r="G86" s="108">
        <f t="shared" si="2"/>
        <v>0</v>
      </c>
    </row>
    <row r="87" spans="1:7" s="109" customFormat="1" ht="15" hidden="1" outlineLevel="1">
      <c r="A87" s="227" t="str">
        <f t="shared" si="3"/>
        <v>D.6.1.1.1.S.7</v>
      </c>
      <c r="B87" s="99" t="s">
        <v>215</v>
      </c>
      <c r="C87" s="122" t="s">
        <v>1651</v>
      </c>
      <c r="D87" s="123" t="s">
        <v>1640</v>
      </c>
      <c r="E87" s="107">
        <v>2</v>
      </c>
      <c r="F87" s="108"/>
      <c r="G87" s="108">
        <f t="shared" si="2"/>
        <v>0</v>
      </c>
    </row>
    <row r="88" spans="1:7" s="109" customFormat="1" ht="51" hidden="1" outlineLevel="1">
      <c r="A88" s="227" t="str">
        <f t="shared" si="3"/>
        <v>D.6.1.1.1.S.8</v>
      </c>
      <c r="B88" s="99" t="s">
        <v>216</v>
      </c>
      <c r="C88" s="122" t="s">
        <v>2016</v>
      </c>
      <c r="D88" s="123" t="s">
        <v>1640</v>
      </c>
      <c r="E88" s="107">
        <v>1</v>
      </c>
      <c r="F88" s="108"/>
      <c r="G88" s="108">
        <f t="shared" si="2"/>
        <v>0</v>
      </c>
    </row>
    <row r="89" spans="1:7" s="109" customFormat="1" ht="25.5" hidden="1" outlineLevel="1">
      <c r="A89" s="227" t="str">
        <f t="shared" si="3"/>
        <v>D.6.1.1.1.S.9</v>
      </c>
      <c r="B89" s="99" t="s">
        <v>217</v>
      </c>
      <c r="C89" s="122" t="s">
        <v>2017</v>
      </c>
      <c r="D89" s="123" t="s">
        <v>1640</v>
      </c>
      <c r="E89" s="107">
        <v>1</v>
      </c>
      <c r="F89" s="108"/>
      <c r="G89" s="108">
        <f t="shared" si="2"/>
        <v>0</v>
      </c>
    </row>
    <row r="90" spans="1:7" s="109" customFormat="1" ht="25.5" hidden="1" outlineLevel="1">
      <c r="A90" s="227" t="str">
        <f t="shared" si="3"/>
        <v>D.6.1.1.1.S.10</v>
      </c>
      <c r="B90" s="99" t="s">
        <v>218</v>
      </c>
      <c r="C90" s="122" t="s">
        <v>2018</v>
      </c>
      <c r="D90" s="123" t="s">
        <v>1640</v>
      </c>
      <c r="E90" s="107">
        <v>2</v>
      </c>
      <c r="F90" s="108"/>
      <c r="G90" s="108">
        <f t="shared" si="2"/>
        <v>0</v>
      </c>
    </row>
    <row r="91" spans="1:7" s="109" customFormat="1" ht="38.25" hidden="1" outlineLevel="1">
      <c r="A91" s="227" t="str">
        <f t="shared" si="3"/>
        <v>D.6.1.1.1.S.11</v>
      </c>
      <c r="B91" s="99" t="s">
        <v>219</v>
      </c>
      <c r="C91" s="122" t="s">
        <v>1655</v>
      </c>
      <c r="D91" s="123"/>
      <c r="E91" s="107"/>
      <c r="F91" s="108"/>
      <c r="G91" s="108"/>
    </row>
    <row r="92" spans="1:7" s="109" customFormat="1" ht="15" hidden="1" outlineLevel="1">
      <c r="A92" s="227" t="str">
        <f t="shared" si="3"/>
        <v>D.6.1.1.1.S.11.1</v>
      </c>
      <c r="B92" s="99" t="s">
        <v>298</v>
      </c>
      <c r="C92" s="230" t="s">
        <v>2020</v>
      </c>
      <c r="D92" s="123" t="s">
        <v>1657</v>
      </c>
      <c r="E92" s="107">
        <v>20</v>
      </c>
      <c r="F92" s="108"/>
      <c r="G92" s="108">
        <f t="shared" si="2"/>
        <v>0</v>
      </c>
    </row>
    <row r="93" spans="1:7" s="109" customFormat="1" ht="15" hidden="1" outlineLevel="1">
      <c r="A93" s="227" t="str">
        <f t="shared" si="3"/>
        <v>D.6.1.1.1.S.11.2</v>
      </c>
      <c r="B93" s="99" t="s">
        <v>299</v>
      </c>
      <c r="C93" s="230" t="s">
        <v>1659</v>
      </c>
      <c r="D93" s="123" t="s">
        <v>1657</v>
      </c>
      <c r="E93" s="107">
        <v>10</v>
      </c>
      <c r="F93" s="108"/>
      <c r="G93" s="108">
        <f t="shared" si="2"/>
        <v>0</v>
      </c>
    </row>
    <row r="94" spans="1:7" s="109" customFormat="1" ht="15" hidden="1" outlineLevel="1">
      <c r="A94" s="227" t="str">
        <f t="shared" si="3"/>
        <v>D.6.1.1.1.S.11.3</v>
      </c>
      <c r="B94" s="99" t="s">
        <v>387</v>
      </c>
      <c r="C94" s="230" t="s">
        <v>1660</v>
      </c>
      <c r="D94" s="123" t="s">
        <v>1657</v>
      </c>
      <c r="E94" s="107">
        <v>20</v>
      </c>
      <c r="F94" s="108"/>
      <c r="G94" s="108">
        <f t="shared" si="2"/>
        <v>0</v>
      </c>
    </row>
    <row r="95" spans="1:7" s="109" customFormat="1" ht="15" hidden="1" outlineLevel="1">
      <c r="A95" s="227" t="str">
        <f t="shared" si="3"/>
        <v>D.6.1.1.1.S.11.4</v>
      </c>
      <c r="B95" s="99" t="s">
        <v>811</v>
      </c>
      <c r="C95" s="230" t="s">
        <v>1661</v>
      </c>
      <c r="D95" s="123" t="s">
        <v>1657</v>
      </c>
      <c r="E95" s="107">
        <v>35</v>
      </c>
      <c r="F95" s="108"/>
      <c r="G95" s="108">
        <f t="shared" si="2"/>
        <v>0</v>
      </c>
    </row>
    <row r="96" spans="1:7" s="109" customFormat="1" ht="15" hidden="1" outlineLevel="1">
      <c r="A96" s="227" t="str">
        <f t="shared" si="3"/>
        <v>D.6.1.1.1.S.11.5</v>
      </c>
      <c r="B96" s="99" t="s">
        <v>1319</v>
      </c>
      <c r="C96" s="230" t="s">
        <v>2021</v>
      </c>
      <c r="D96" s="123" t="s">
        <v>1657</v>
      </c>
      <c r="E96" s="107">
        <v>24</v>
      </c>
      <c r="F96" s="108"/>
      <c r="G96" s="108">
        <f t="shared" si="2"/>
        <v>0</v>
      </c>
    </row>
    <row r="97" spans="1:7" s="109" customFormat="1" ht="15" hidden="1" outlineLevel="1">
      <c r="A97" s="227" t="str">
        <f t="shared" si="3"/>
        <v>D.6.1.1.1.S.11.6</v>
      </c>
      <c r="B97" s="99" t="s">
        <v>1321</v>
      </c>
      <c r="C97" s="230" t="s">
        <v>1662</v>
      </c>
      <c r="D97" s="123" t="s">
        <v>1657</v>
      </c>
      <c r="E97" s="107">
        <v>5</v>
      </c>
      <c r="F97" s="108"/>
      <c r="G97" s="108">
        <f t="shared" si="2"/>
        <v>0</v>
      </c>
    </row>
    <row r="98" spans="1:7" s="109" customFormat="1" ht="25.5" hidden="1" outlineLevel="1">
      <c r="A98" s="227" t="str">
        <f t="shared" si="3"/>
        <v>D.6.1.1.1.S.12</v>
      </c>
      <c r="B98" s="99" t="s">
        <v>220</v>
      </c>
      <c r="C98" s="122" t="s">
        <v>1663</v>
      </c>
      <c r="D98" s="123" t="s">
        <v>1657</v>
      </c>
      <c r="E98" s="107">
        <v>20</v>
      </c>
      <c r="F98" s="108"/>
      <c r="G98" s="108">
        <f t="shared" si="2"/>
        <v>0</v>
      </c>
    </row>
    <row r="99" spans="1:7" s="109" customFormat="1" ht="25.5" hidden="1" outlineLevel="1">
      <c r="A99" s="227" t="str">
        <f t="shared" si="3"/>
        <v>D.6.1.1.1.S.13</v>
      </c>
      <c r="B99" s="99" t="s">
        <v>221</v>
      </c>
      <c r="C99" s="122" t="s">
        <v>1664</v>
      </c>
      <c r="D99" s="123" t="s">
        <v>1657</v>
      </c>
      <c r="E99" s="107">
        <v>10</v>
      </c>
      <c r="F99" s="108"/>
      <c r="G99" s="108">
        <f t="shared" si="2"/>
        <v>0</v>
      </c>
    </row>
    <row r="100" spans="1:7" s="109" customFormat="1" ht="25.5" hidden="1" outlineLevel="1">
      <c r="A100" s="227" t="str">
        <f t="shared" si="3"/>
        <v>D.6.1.1.1.S.14</v>
      </c>
      <c r="B100" s="99" t="s">
        <v>222</v>
      </c>
      <c r="C100" s="122" t="s">
        <v>1665</v>
      </c>
      <c r="D100" s="123" t="s">
        <v>90</v>
      </c>
      <c r="E100" s="107">
        <v>2</v>
      </c>
      <c r="F100" s="108"/>
      <c r="G100" s="108">
        <f t="shared" si="2"/>
        <v>0</v>
      </c>
    </row>
    <row r="101" spans="1:7" s="109" customFormat="1" ht="76.5" hidden="1" outlineLevel="1">
      <c r="A101" s="227" t="str">
        <f t="shared" si="3"/>
        <v>D.6.1.1.1.S.15</v>
      </c>
      <c r="B101" s="99" t="s">
        <v>223</v>
      </c>
      <c r="C101" s="122" t="s">
        <v>1666</v>
      </c>
      <c r="D101" s="123" t="s">
        <v>1640</v>
      </c>
      <c r="E101" s="107">
        <v>4</v>
      </c>
      <c r="F101" s="108"/>
      <c r="G101" s="108">
        <f t="shared" si="2"/>
        <v>0</v>
      </c>
    </row>
    <row r="102" spans="1:7" s="109" customFormat="1" ht="25.5" hidden="1" outlineLevel="1">
      <c r="A102" s="227" t="str">
        <f t="shared" si="3"/>
        <v>D.6.1.1.1.S.16</v>
      </c>
      <c r="B102" s="99" t="s">
        <v>224</v>
      </c>
      <c r="C102" s="122" t="s">
        <v>1710</v>
      </c>
      <c r="D102" s="123" t="s">
        <v>90</v>
      </c>
      <c r="E102" s="107">
        <v>3</v>
      </c>
      <c r="F102" s="108"/>
      <c r="G102" s="108">
        <f t="shared" si="2"/>
        <v>0</v>
      </c>
    </row>
    <row r="103" spans="1:7" s="109" customFormat="1" ht="15" hidden="1" outlineLevel="1">
      <c r="A103" s="227" t="str">
        <f t="shared" si="3"/>
        <v>D.6.1.1.1.S.17</v>
      </c>
      <c r="B103" s="99" t="s">
        <v>225</v>
      </c>
      <c r="C103" s="122" t="s">
        <v>1668</v>
      </c>
      <c r="D103" s="123" t="s">
        <v>1640</v>
      </c>
      <c r="E103" s="107">
        <v>2</v>
      </c>
      <c r="F103" s="108"/>
      <c r="G103" s="108">
        <f t="shared" si="2"/>
        <v>0</v>
      </c>
    </row>
    <row r="104" spans="1:7" s="109" customFormat="1" ht="15" hidden="1" outlineLevel="1">
      <c r="A104" s="227" t="str">
        <f t="shared" si="3"/>
        <v>D.6.1.1.1.S.18</v>
      </c>
      <c r="B104" s="99" t="s">
        <v>259</v>
      </c>
      <c r="C104" s="122" t="s">
        <v>2030</v>
      </c>
      <c r="D104" s="123" t="s">
        <v>1640</v>
      </c>
      <c r="E104" s="107">
        <v>1</v>
      </c>
      <c r="F104" s="108"/>
      <c r="G104" s="108">
        <f t="shared" si="2"/>
        <v>0</v>
      </c>
    </row>
    <row r="105" spans="1:7" s="109" customFormat="1" ht="25.5" hidden="1" outlineLevel="1">
      <c r="A105" s="227" t="str">
        <f t="shared" si="3"/>
        <v>D.6.1.1.1.S.19</v>
      </c>
      <c r="B105" s="99" t="s">
        <v>332</v>
      </c>
      <c r="C105" s="122" t="s">
        <v>1981</v>
      </c>
      <c r="D105" s="123" t="s">
        <v>1640</v>
      </c>
      <c r="E105" s="107">
        <v>1</v>
      </c>
      <c r="F105" s="108"/>
      <c r="G105" s="108">
        <f t="shared" si="2"/>
        <v>0</v>
      </c>
    </row>
    <row r="106" spans="1:7" s="109" customFormat="1" ht="25.5" hidden="1" outlineLevel="1">
      <c r="A106" s="227" t="str">
        <f t="shared" si="3"/>
        <v>D.6.1.1.1.S.20</v>
      </c>
      <c r="B106" s="99" t="s">
        <v>333</v>
      </c>
      <c r="C106" s="122" t="s">
        <v>1982</v>
      </c>
      <c r="D106" s="123" t="s">
        <v>1640</v>
      </c>
      <c r="E106" s="107">
        <v>1</v>
      </c>
      <c r="F106" s="108"/>
      <c r="G106" s="108">
        <f t="shared" si="2"/>
        <v>0</v>
      </c>
    </row>
    <row r="107" spans="1:7" s="97" customFormat="1" ht="15" collapsed="1">
      <c r="A107" s="90" t="str">
        <f>B107</f>
        <v>D.6.1.1.2</v>
      </c>
      <c r="B107" s="91" t="s">
        <v>2202</v>
      </c>
      <c r="C107" s="92" t="s">
        <v>1670</v>
      </c>
      <c r="D107" s="93"/>
      <c r="E107" s="124"/>
      <c r="F107" s="125"/>
      <c r="G107" s="96"/>
    </row>
    <row r="108" spans="1:7" s="109" customFormat="1" ht="25.5" hidden="1" outlineLevel="1">
      <c r="A108" s="227" t="str">
        <f>""&amp;$B$107&amp;"."&amp;B108&amp;""</f>
        <v>D.6.1.1.2.S.1</v>
      </c>
      <c r="B108" s="99" t="s">
        <v>206</v>
      </c>
      <c r="C108" s="231" t="s">
        <v>2024</v>
      </c>
      <c r="D108" s="128" t="s">
        <v>1657</v>
      </c>
      <c r="E108" s="107">
        <v>10</v>
      </c>
      <c r="F108" s="108"/>
      <c r="G108" s="108">
        <f aca="true" t="shared" si="4" ref="G108:G115">E108*F108</f>
        <v>0</v>
      </c>
    </row>
    <row r="109" spans="1:7" s="109" customFormat="1" ht="38.25" hidden="1" outlineLevel="1">
      <c r="A109" s="227" t="str">
        <f aca="true" t="shared" si="5" ref="A109:A115">""&amp;$B$107&amp;"."&amp;B109&amp;""</f>
        <v>D.6.1.1.2.S.2</v>
      </c>
      <c r="B109" s="99" t="s">
        <v>207</v>
      </c>
      <c r="C109" s="231" t="s">
        <v>1672</v>
      </c>
      <c r="D109" s="128" t="s">
        <v>1657</v>
      </c>
      <c r="E109" s="107">
        <v>20</v>
      </c>
      <c r="F109" s="108"/>
      <c r="G109" s="108">
        <f t="shared" si="4"/>
        <v>0</v>
      </c>
    </row>
    <row r="110" spans="1:7" s="109" customFormat="1" ht="25.5" hidden="1" outlineLevel="1">
      <c r="A110" s="227" t="str">
        <f t="shared" si="5"/>
        <v>D.6.1.1.2.S.3</v>
      </c>
      <c r="B110" s="99" t="s">
        <v>208</v>
      </c>
      <c r="C110" s="231" t="s">
        <v>1673</v>
      </c>
      <c r="D110" s="128" t="s">
        <v>90</v>
      </c>
      <c r="E110" s="107">
        <v>10</v>
      </c>
      <c r="F110" s="108"/>
      <c r="G110" s="108">
        <f t="shared" si="4"/>
        <v>0</v>
      </c>
    </row>
    <row r="111" spans="1:7" s="109" customFormat="1" ht="25.5" hidden="1" outlineLevel="1">
      <c r="A111" s="227" t="str">
        <f t="shared" si="5"/>
        <v>D.6.1.1.2.S.4</v>
      </c>
      <c r="B111" s="99" t="s">
        <v>209</v>
      </c>
      <c r="C111" s="231" t="s">
        <v>1674</v>
      </c>
      <c r="D111" s="128"/>
      <c r="E111" s="107"/>
      <c r="F111" s="108"/>
      <c r="G111" s="108">
        <f t="shared" si="4"/>
        <v>0</v>
      </c>
    </row>
    <row r="112" spans="1:7" s="109" customFormat="1" ht="15" hidden="1" outlineLevel="1">
      <c r="A112" s="227" t="str">
        <f t="shared" si="5"/>
        <v>D.6.1.1.2.S.4.1</v>
      </c>
      <c r="B112" s="99" t="s">
        <v>240</v>
      </c>
      <c r="C112" s="232" t="s">
        <v>1675</v>
      </c>
      <c r="D112" s="128" t="s">
        <v>1657</v>
      </c>
      <c r="E112" s="107">
        <v>15</v>
      </c>
      <c r="F112" s="108"/>
      <c r="G112" s="108">
        <f t="shared" si="4"/>
        <v>0</v>
      </c>
    </row>
    <row r="113" spans="1:7" s="109" customFormat="1" ht="15" hidden="1" outlineLevel="1">
      <c r="A113" s="227" t="str">
        <f t="shared" si="5"/>
        <v>D.6.1.1.2.S.4.2</v>
      </c>
      <c r="B113" s="99" t="s">
        <v>260</v>
      </c>
      <c r="C113" s="232" t="s">
        <v>1676</v>
      </c>
      <c r="D113" s="128" t="s">
        <v>1657</v>
      </c>
      <c r="E113" s="107">
        <v>10</v>
      </c>
      <c r="F113" s="108"/>
      <c r="G113" s="108">
        <f t="shared" si="4"/>
        <v>0</v>
      </c>
    </row>
    <row r="114" spans="1:7" s="109" customFormat="1" ht="38.25" hidden="1" outlineLevel="1">
      <c r="A114" s="227" t="str">
        <f t="shared" si="5"/>
        <v>D.6.1.1.2.S.5</v>
      </c>
      <c r="B114" s="99" t="s">
        <v>213</v>
      </c>
      <c r="C114" s="231" t="s">
        <v>1677</v>
      </c>
      <c r="D114" s="128" t="s">
        <v>90</v>
      </c>
      <c r="E114" s="107">
        <v>25</v>
      </c>
      <c r="F114" s="108"/>
      <c r="G114" s="108">
        <f t="shared" si="4"/>
        <v>0</v>
      </c>
    </row>
    <row r="115" spans="1:7" s="109" customFormat="1" ht="25.5" hidden="1" outlineLevel="1">
      <c r="A115" s="227" t="str">
        <f t="shared" si="5"/>
        <v>D.6.1.1.2.S.6</v>
      </c>
      <c r="B115" s="99" t="s">
        <v>214</v>
      </c>
      <c r="C115" s="231" t="s">
        <v>1678</v>
      </c>
      <c r="D115" s="128" t="s">
        <v>90</v>
      </c>
      <c r="E115" s="107">
        <v>15</v>
      </c>
      <c r="F115" s="108"/>
      <c r="G115" s="108">
        <f t="shared" si="4"/>
        <v>0</v>
      </c>
    </row>
    <row r="116" spans="1:7" s="97" customFormat="1" ht="15" collapsed="1">
      <c r="A116" s="90" t="str">
        <f>B116</f>
        <v>D.6.1.1.3</v>
      </c>
      <c r="B116" s="91" t="s">
        <v>2203</v>
      </c>
      <c r="C116" s="92" t="s">
        <v>1680</v>
      </c>
      <c r="D116" s="93"/>
      <c r="E116" s="94"/>
      <c r="F116" s="95"/>
      <c r="G116" s="96"/>
    </row>
    <row r="117" spans="1:7" s="109" customFormat="1" ht="76.5" hidden="1" outlineLevel="1">
      <c r="A117" s="227" t="str">
        <f>""&amp;$B$116&amp;"."&amp;B117&amp;""</f>
        <v>D.6.1.1.3.S.1</v>
      </c>
      <c r="B117" s="99" t="s">
        <v>206</v>
      </c>
      <c r="C117" s="122" t="s">
        <v>1961</v>
      </c>
      <c r="D117" s="143" t="s">
        <v>1640</v>
      </c>
      <c r="E117" s="107">
        <v>1</v>
      </c>
      <c r="F117" s="108"/>
      <c r="G117" s="108">
        <f aca="true" t="shared" si="6" ref="G117:G128">E117*F117</f>
        <v>0</v>
      </c>
    </row>
    <row r="118" spans="1:7" s="109" customFormat="1" ht="25.5" hidden="1" outlineLevel="1">
      <c r="A118" s="227" t="str">
        <f aca="true" t="shared" si="7" ref="A118:A128">""&amp;$B$116&amp;"."&amp;B118&amp;""</f>
        <v>D.6.1.1.3.S.2</v>
      </c>
      <c r="B118" s="99" t="s">
        <v>207</v>
      </c>
      <c r="C118" s="122" t="s">
        <v>1682</v>
      </c>
      <c r="D118" s="143"/>
      <c r="E118" s="107"/>
      <c r="F118" s="108"/>
      <c r="G118" s="108"/>
    </row>
    <row r="119" spans="1:7" s="109" customFormat="1" ht="38.25" hidden="1" outlineLevel="1">
      <c r="A119" s="227" t="str">
        <f t="shared" si="7"/>
        <v>D.6.1.1.3.S.2.1</v>
      </c>
      <c r="B119" s="99" t="s">
        <v>228</v>
      </c>
      <c r="C119" s="207" t="s">
        <v>1683</v>
      </c>
      <c r="D119" s="143" t="s">
        <v>90</v>
      </c>
      <c r="E119" s="107">
        <v>1</v>
      </c>
      <c r="F119" s="108"/>
      <c r="G119" s="108">
        <f t="shared" si="6"/>
        <v>0</v>
      </c>
    </row>
    <row r="120" spans="1:7" s="109" customFormat="1" ht="25.5" hidden="1" outlineLevel="1">
      <c r="A120" s="227" t="str">
        <f t="shared" si="7"/>
        <v>D.6.1.1.3.S.2.2</v>
      </c>
      <c r="B120" s="99" t="s">
        <v>261</v>
      </c>
      <c r="C120" s="207" t="s">
        <v>1684</v>
      </c>
      <c r="D120" s="143" t="s">
        <v>90</v>
      </c>
      <c r="E120" s="107">
        <v>1</v>
      </c>
      <c r="F120" s="108"/>
      <c r="G120" s="108">
        <f t="shared" si="6"/>
        <v>0</v>
      </c>
    </row>
    <row r="121" spans="1:7" s="109" customFormat="1" ht="15" hidden="1" outlineLevel="1">
      <c r="A121" s="227" t="str">
        <f t="shared" si="7"/>
        <v>D.6.1.1.3.S.2.3</v>
      </c>
      <c r="B121" s="99" t="s">
        <v>367</v>
      </c>
      <c r="C121" s="207" t="s">
        <v>1685</v>
      </c>
      <c r="D121" s="143" t="s">
        <v>90</v>
      </c>
      <c r="E121" s="107">
        <v>1</v>
      </c>
      <c r="F121" s="108"/>
      <c r="G121" s="108">
        <f t="shared" si="6"/>
        <v>0</v>
      </c>
    </row>
    <row r="122" spans="1:7" s="109" customFormat="1" ht="15" hidden="1" outlineLevel="1">
      <c r="A122" s="227" t="str">
        <f t="shared" si="7"/>
        <v>D.6.1.1.3.S.2.4</v>
      </c>
      <c r="B122" s="99" t="s">
        <v>400</v>
      </c>
      <c r="C122" s="207" t="s">
        <v>1686</v>
      </c>
      <c r="D122" s="143" t="s">
        <v>90</v>
      </c>
      <c r="E122" s="107">
        <v>1</v>
      </c>
      <c r="F122" s="108"/>
      <c r="G122" s="108">
        <f t="shared" si="6"/>
        <v>0</v>
      </c>
    </row>
    <row r="123" spans="1:7" s="109" customFormat="1" ht="15" hidden="1" outlineLevel="1">
      <c r="A123" s="227" t="str">
        <f t="shared" si="7"/>
        <v>D.6.1.1.3.S.2.5</v>
      </c>
      <c r="B123" s="99" t="s">
        <v>1687</v>
      </c>
      <c r="C123" s="207" t="s">
        <v>1688</v>
      </c>
      <c r="D123" s="143" t="s">
        <v>90</v>
      </c>
      <c r="E123" s="107">
        <v>1</v>
      </c>
      <c r="F123" s="108"/>
      <c r="G123" s="108">
        <f t="shared" si="6"/>
        <v>0</v>
      </c>
    </row>
    <row r="124" spans="1:7" s="109" customFormat="1" ht="25.5" hidden="1" outlineLevel="1">
      <c r="A124" s="227" t="str">
        <f t="shared" si="7"/>
        <v>D.6.1.1.3.S.2.6</v>
      </c>
      <c r="B124" s="99" t="s">
        <v>1689</v>
      </c>
      <c r="C124" s="207" t="s">
        <v>1690</v>
      </c>
      <c r="D124" s="143" t="s">
        <v>90</v>
      </c>
      <c r="E124" s="107">
        <v>1</v>
      </c>
      <c r="F124" s="108"/>
      <c r="G124" s="108">
        <f t="shared" si="6"/>
        <v>0</v>
      </c>
    </row>
    <row r="125" spans="1:7" s="109" customFormat="1" ht="15" hidden="1" outlineLevel="1">
      <c r="A125" s="227" t="str">
        <f t="shared" si="7"/>
        <v>D.6.1.1.3.S.2.7</v>
      </c>
      <c r="B125" s="99" t="s">
        <v>1691</v>
      </c>
      <c r="C125" s="207" t="s">
        <v>1692</v>
      </c>
      <c r="D125" s="143" t="s">
        <v>90</v>
      </c>
      <c r="E125" s="107">
        <v>1</v>
      </c>
      <c r="F125" s="108"/>
      <c r="G125" s="108">
        <f t="shared" si="6"/>
        <v>0</v>
      </c>
    </row>
    <row r="126" spans="1:7" s="109" customFormat="1" ht="15" hidden="1" outlineLevel="1">
      <c r="A126" s="227" t="str">
        <f t="shared" si="7"/>
        <v>D.6.1.1.3.S.3</v>
      </c>
      <c r="B126" s="99" t="s">
        <v>208</v>
      </c>
      <c r="C126" s="122" t="s">
        <v>1693</v>
      </c>
      <c r="D126" s="143" t="s">
        <v>90</v>
      </c>
      <c r="E126" s="107">
        <v>1</v>
      </c>
      <c r="F126" s="108"/>
      <c r="G126" s="108">
        <f t="shared" si="6"/>
        <v>0</v>
      </c>
    </row>
    <row r="127" spans="1:7" s="109" customFormat="1" ht="15" hidden="1" outlineLevel="1">
      <c r="A127" s="227" t="str">
        <f t="shared" si="7"/>
        <v>D.6.1.1.3.S.4</v>
      </c>
      <c r="B127" s="99" t="s">
        <v>209</v>
      </c>
      <c r="C127" s="122" t="s">
        <v>1694</v>
      </c>
      <c r="D127" s="143" t="s">
        <v>90</v>
      </c>
      <c r="E127" s="107">
        <v>1</v>
      </c>
      <c r="F127" s="108"/>
      <c r="G127" s="108">
        <f t="shared" si="6"/>
        <v>0</v>
      </c>
    </row>
    <row r="128" spans="1:7" s="109" customFormat="1" ht="63.75" hidden="1" outlineLevel="1">
      <c r="A128" s="227" t="str">
        <f t="shared" si="7"/>
        <v>D.6.1.1.3.S.5</v>
      </c>
      <c r="B128" s="99" t="s">
        <v>213</v>
      </c>
      <c r="C128" s="122" t="s">
        <v>1695</v>
      </c>
      <c r="D128" s="143" t="s">
        <v>1640</v>
      </c>
      <c r="E128" s="107">
        <v>1</v>
      </c>
      <c r="F128" s="108"/>
      <c r="G128" s="108">
        <f t="shared" si="6"/>
        <v>0</v>
      </c>
    </row>
    <row r="129" spans="1:7" s="214" customFormat="1" ht="15" collapsed="1">
      <c r="A129" s="352"/>
      <c r="B129" s="209"/>
      <c r="C129" s="210"/>
      <c r="D129" s="211"/>
      <c r="E129" s="212"/>
      <c r="F129" s="213"/>
      <c r="G129" s="213"/>
    </row>
    <row r="130" spans="1:7" s="109" customFormat="1" ht="15">
      <c r="A130" s="319"/>
      <c r="B130" s="215"/>
      <c r="C130" s="216"/>
      <c r="D130" s="217"/>
      <c r="E130" s="107"/>
      <c r="F130" s="218"/>
      <c r="G130"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760"/>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8" width="3.140625" style="224" customWidth="1"/>
    <col min="9"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E</v>
      </c>
      <c r="B2" s="358" t="s">
        <v>480</v>
      </c>
      <c r="C2" s="365" t="s">
        <v>487</v>
      </c>
      <c r="D2" s="359"/>
      <c r="E2" s="360"/>
      <c r="F2" s="361"/>
      <c r="G2" s="362">
        <f>SUM(G3:G735)</f>
        <v>0</v>
      </c>
    </row>
    <row r="3" spans="1:7" s="81" customFormat="1" ht="15">
      <c r="A3" s="74" t="str">
        <f>B3</f>
        <v>E.1</v>
      </c>
      <c r="B3" s="75" t="s">
        <v>2204</v>
      </c>
      <c r="C3" s="76" t="s">
        <v>2205</v>
      </c>
      <c r="D3" s="77"/>
      <c r="E3" s="78"/>
      <c r="F3" s="79"/>
      <c r="G3" s="80"/>
    </row>
    <row r="4" spans="1:7" s="89" customFormat="1" ht="15" collapsed="1">
      <c r="A4" s="82" t="str">
        <f aca="true" t="shared" si="0" ref="A4:A5">B4</f>
        <v>E.1.1</v>
      </c>
      <c r="B4" s="83" t="s">
        <v>2206</v>
      </c>
      <c r="C4" s="84" t="s">
        <v>2207</v>
      </c>
      <c r="D4" s="85"/>
      <c r="E4" s="86"/>
      <c r="F4" s="87"/>
      <c r="G4" s="88"/>
    </row>
    <row r="5" spans="1:7" s="97" customFormat="1" ht="15">
      <c r="A5" s="90" t="str">
        <f t="shared" si="0"/>
        <v>E.1.1.1</v>
      </c>
      <c r="B5" s="91" t="s">
        <v>2208</v>
      </c>
      <c r="C5" s="92" t="s">
        <v>17</v>
      </c>
      <c r="D5" s="93"/>
      <c r="E5" s="94"/>
      <c r="F5" s="95"/>
      <c r="G5" s="96"/>
    </row>
    <row r="6" spans="1:7" s="109" customFormat="1" ht="76.5" hidden="1" outlineLevel="1">
      <c r="A6" s="98" t="str">
        <f>""&amp;$B$5&amp;"."&amp;B6&amp;""</f>
        <v>E.1.1.1.S.1</v>
      </c>
      <c r="B6" s="99" t="s">
        <v>206</v>
      </c>
      <c r="C6" s="152" t="s">
        <v>2337</v>
      </c>
      <c r="D6" s="114" t="s">
        <v>25</v>
      </c>
      <c r="E6" s="107">
        <v>1.7</v>
      </c>
      <c r="F6" s="108"/>
      <c r="G6" s="108">
        <f aca="true" t="shared" si="1" ref="G6:G23">E6*F6</f>
        <v>0</v>
      </c>
    </row>
    <row r="7" spans="1:7" s="109" customFormat="1" ht="38.25" hidden="1" outlineLevel="1">
      <c r="A7" s="98" t="str">
        <f aca="true" t="shared" si="2" ref="A7:A10">""&amp;$B$5&amp;"."&amp;B7&amp;""</f>
        <v>E.1.1.1.S.2</v>
      </c>
      <c r="B7" s="99" t="s">
        <v>207</v>
      </c>
      <c r="C7" s="152" t="s">
        <v>2881</v>
      </c>
      <c r="D7" s="114" t="s">
        <v>22</v>
      </c>
      <c r="E7" s="107">
        <v>10</v>
      </c>
      <c r="F7" s="108"/>
      <c r="G7" s="108">
        <f t="shared" si="1"/>
        <v>0</v>
      </c>
    </row>
    <row r="8" spans="1:7" s="109" customFormat="1" ht="63.75" hidden="1" outlineLevel="1">
      <c r="A8" s="98" t="str">
        <f t="shared" si="2"/>
        <v>E.1.1.1.S.3</v>
      </c>
      <c r="B8" s="99" t="s">
        <v>208</v>
      </c>
      <c r="C8" s="115" t="s">
        <v>2209</v>
      </c>
      <c r="D8" s="113" t="s">
        <v>22</v>
      </c>
      <c r="E8" s="107">
        <v>5</v>
      </c>
      <c r="F8" s="108"/>
      <c r="G8" s="108">
        <f t="shared" si="1"/>
        <v>0</v>
      </c>
    </row>
    <row r="9" spans="1:7" s="109" customFormat="1" ht="63.75" hidden="1" outlineLevel="1">
      <c r="A9" s="98" t="str">
        <f t="shared" si="2"/>
        <v>E.1.1.1.S.4</v>
      </c>
      <c r="B9" s="99" t="s">
        <v>209</v>
      </c>
      <c r="C9" s="105" t="s">
        <v>168</v>
      </c>
      <c r="D9" s="114" t="s">
        <v>90</v>
      </c>
      <c r="E9" s="107">
        <v>1</v>
      </c>
      <c r="F9" s="108"/>
      <c r="G9" s="108">
        <f t="shared" si="1"/>
        <v>0</v>
      </c>
    </row>
    <row r="10" spans="1:7" s="109" customFormat="1" ht="51" hidden="1" outlineLevel="1">
      <c r="A10" s="98" t="str">
        <f t="shared" si="2"/>
        <v>E.1.1.1.S.5</v>
      </c>
      <c r="B10" s="99" t="s">
        <v>213</v>
      </c>
      <c r="C10" s="120" t="s">
        <v>2210</v>
      </c>
      <c r="D10" s="121" t="s">
        <v>91</v>
      </c>
      <c r="E10" s="107">
        <v>1</v>
      </c>
      <c r="F10" s="108"/>
      <c r="G10" s="108">
        <f t="shared" si="1"/>
        <v>0</v>
      </c>
    </row>
    <row r="11" spans="1:7" s="97" customFormat="1" ht="15" collapsed="1">
      <c r="A11" s="90" t="str">
        <f aca="true" t="shared" si="3" ref="A11">B11</f>
        <v>E.1.1.2</v>
      </c>
      <c r="B11" s="91" t="s">
        <v>2211</v>
      </c>
      <c r="C11" s="92" t="s">
        <v>18</v>
      </c>
      <c r="D11" s="93"/>
      <c r="E11" s="124"/>
      <c r="F11" s="125"/>
      <c r="G11" s="96"/>
    </row>
    <row r="12" spans="1:7" s="109" customFormat="1" ht="63.75" hidden="1" outlineLevel="1">
      <c r="A12" s="98" t="str">
        <f>""&amp;$B$11&amp;"."&amp;B12&amp;""</f>
        <v>E.1.1.2.S.1</v>
      </c>
      <c r="B12" s="139" t="s">
        <v>206</v>
      </c>
      <c r="C12" s="115" t="s">
        <v>247</v>
      </c>
      <c r="D12" s="113" t="s">
        <v>22</v>
      </c>
      <c r="E12" s="107">
        <v>16</v>
      </c>
      <c r="F12" s="108"/>
      <c r="G12" s="108">
        <f aca="true" t="shared" si="4" ref="G12:G14">E12*F12</f>
        <v>0</v>
      </c>
    </row>
    <row r="13" spans="1:7" s="109" customFormat="1" ht="76.5" hidden="1" outlineLevel="1">
      <c r="A13" s="98" t="str">
        <f aca="true" t="shared" si="5" ref="A13:A23">""&amp;$B$11&amp;"."&amp;B13&amp;""</f>
        <v>E.1.1.2.S.2</v>
      </c>
      <c r="B13" s="139" t="s">
        <v>207</v>
      </c>
      <c r="C13" s="115" t="s">
        <v>248</v>
      </c>
      <c r="D13" s="113" t="s">
        <v>25</v>
      </c>
      <c r="E13" s="107">
        <v>12</v>
      </c>
      <c r="F13" s="108"/>
      <c r="G13" s="108">
        <f t="shared" si="4"/>
        <v>0</v>
      </c>
    </row>
    <row r="14" spans="1:7" s="109" customFormat="1" ht="140.25" hidden="1" outlineLevel="1">
      <c r="A14" s="98" t="str">
        <f t="shared" si="5"/>
        <v>E.1.1.2.S.3</v>
      </c>
      <c r="B14" s="139" t="s">
        <v>208</v>
      </c>
      <c r="C14" s="152" t="s">
        <v>2338</v>
      </c>
      <c r="D14" s="123" t="s">
        <v>24</v>
      </c>
      <c r="E14" s="107">
        <v>12</v>
      </c>
      <c r="F14" s="108"/>
      <c r="G14" s="108">
        <f t="shared" si="4"/>
        <v>0</v>
      </c>
    </row>
    <row r="15" spans="1:7" s="109" customFormat="1" ht="51" hidden="1" outlineLevel="1">
      <c r="A15" s="98" t="str">
        <f t="shared" si="5"/>
        <v>E.1.1.2.S.4</v>
      </c>
      <c r="B15" s="139" t="s">
        <v>209</v>
      </c>
      <c r="C15" s="127" t="s">
        <v>3536</v>
      </c>
      <c r="D15" s="113" t="s">
        <v>22</v>
      </c>
      <c r="E15" s="107">
        <v>5</v>
      </c>
      <c r="F15" s="108"/>
      <c r="G15" s="108">
        <f t="shared" si="1"/>
        <v>0</v>
      </c>
    </row>
    <row r="16" spans="1:7" s="109" customFormat="1" ht="191.25" hidden="1" outlineLevel="1">
      <c r="A16" s="98" t="str">
        <f t="shared" si="5"/>
        <v>E.1.1.2.S.5</v>
      </c>
      <c r="B16" s="139" t="s">
        <v>213</v>
      </c>
      <c r="C16" s="115" t="s">
        <v>426</v>
      </c>
      <c r="D16" s="128" t="s">
        <v>24</v>
      </c>
      <c r="E16" s="107">
        <v>1</v>
      </c>
      <c r="F16" s="108"/>
      <c r="G16" s="108">
        <f t="shared" si="1"/>
        <v>0</v>
      </c>
    </row>
    <row r="17" spans="1:7" s="109" customFormat="1" ht="76.5" hidden="1" outlineLevel="1">
      <c r="A17" s="98" t="str">
        <f t="shared" si="5"/>
        <v>E.1.1.2.S.6</v>
      </c>
      <c r="B17" s="139" t="s">
        <v>214</v>
      </c>
      <c r="C17" s="129" t="s">
        <v>2212</v>
      </c>
      <c r="D17" s="128"/>
      <c r="E17" s="107"/>
      <c r="F17" s="108"/>
      <c r="G17" s="108"/>
    </row>
    <row r="18" spans="1:7" s="109" customFormat="1" ht="15" hidden="1" outlineLevel="1">
      <c r="A18" s="98" t="str">
        <f t="shared" si="5"/>
        <v>E.1.1.2.S.6.1</v>
      </c>
      <c r="B18" s="126" t="s">
        <v>319</v>
      </c>
      <c r="C18" s="115" t="s">
        <v>197</v>
      </c>
      <c r="D18" s="128" t="s">
        <v>24</v>
      </c>
      <c r="E18" s="107">
        <v>3.5</v>
      </c>
      <c r="F18" s="108"/>
      <c r="G18" s="108">
        <f aca="true" t="shared" si="6" ref="G18">E18*F18</f>
        <v>0</v>
      </c>
    </row>
    <row r="19" spans="1:7" s="109" customFormat="1" ht="76.5" hidden="1" outlineLevel="1">
      <c r="A19" s="98" t="str">
        <f t="shared" si="5"/>
        <v>E.1.1.2.S.7</v>
      </c>
      <c r="B19" s="139" t="s">
        <v>215</v>
      </c>
      <c r="C19" s="152" t="s">
        <v>2851</v>
      </c>
      <c r="D19" s="123" t="s">
        <v>24</v>
      </c>
      <c r="E19" s="107">
        <v>1</v>
      </c>
      <c r="F19" s="108"/>
      <c r="G19" s="108">
        <f t="shared" si="1"/>
        <v>0</v>
      </c>
    </row>
    <row r="20" spans="1:7" s="109" customFormat="1" ht="102" hidden="1" outlineLevel="1">
      <c r="A20" s="98" t="str">
        <f t="shared" si="5"/>
        <v>E.1.1.2.S.8</v>
      </c>
      <c r="B20" s="139" t="s">
        <v>216</v>
      </c>
      <c r="C20" s="152" t="s">
        <v>2882</v>
      </c>
      <c r="D20" s="123" t="s">
        <v>24</v>
      </c>
      <c r="E20" s="107">
        <v>1</v>
      </c>
      <c r="F20" s="108"/>
      <c r="G20" s="108">
        <f t="shared" si="1"/>
        <v>0</v>
      </c>
    </row>
    <row r="21" spans="1:7" s="109" customFormat="1" ht="51" hidden="1" outlineLevel="1">
      <c r="A21" s="98" t="str">
        <f t="shared" si="5"/>
        <v>E.1.1.2.S.9</v>
      </c>
      <c r="B21" s="139" t="s">
        <v>217</v>
      </c>
      <c r="C21" s="129" t="s">
        <v>2883</v>
      </c>
      <c r="D21" s="123" t="s">
        <v>24</v>
      </c>
      <c r="E21" s="107">
        <v>12</v>
      </c>
      <c r="F21" s="108"/>
      <c r="G21" s="108">
        <f t="shared" si="1"/>
        <v>0</v>
      </c>
    </row>
    <row r="22" spans="1:7" s="109" customFormat="1" ht="89.25" hidden="1" outlineLevel="1">
      <c r="A22" s="98" t="str">
        <f t="shared" si="5"/>
        <v>E.1.1.2.S.10</v>
      </c>
      <c r="B22" s="139" t="s">
        <v>218</v>
      </c>
      <c r="C22" s="112" t="s">
        <v>2852</v>
      </c>
      <c r="D22" s="123" t="s">
        <v>24</v>
      </c>
      <c r="E22" s="107">
        <v>3.5</v>
      </c>
      <c r="F22" s="108"/>
      <c r="G22" s="108">
        <f t="shared" si="1"/>
        <v>0</v>
      </c>
    </row>
    <row r="23" spans="1:7" s="109" customFormat="1" ht="153" hidden="1" outlineLevel="1">
      <c r="A23" s="98" t="str">
        <f t="shared" si="5"/>
        <v>E.1.1.2.S.11</v>
      </c>
      <c r="B23" s="139" t="s">
        <v>219</v>
      </c>
      <c r="C23" s="129" t="s">
        <v>211</v>
      </c>
      <c r="D23" s="128" t="s">
        <v>24</v>
      </c>
      <c r="E23" s="107">
        <v>16.5</v>
      </c>
      <c r="F23" s="131"/>
      <c r="G23" s="108">
        <f t="shared" si="1"/>
        <v>0</v>
      </c>
    </row>
    <row r="24" spans="1:7" s="97" customFormat="1" ht="15" collapsed="1">
      <c r="A24" s="90" t="str">
        <f aca="true" t="shared" si="7" ref="A24">B24</f>
        <v>E.1.1.3</v>
      </c>
      <c r="B24" s="91" t="s">
        <v>2213</v>
      </c>
      <c r="C24" s="92" t="s">
        <v>19</v>
      </c>
      <c r="D24" s="93"/>
      <c r="E24" s="94"/>
      <c r="F24" s="95"/>
      <c r="G24" s="96"/>
    </row>
    <row r="25" spans="1:7" s="109" customFormat="1" ht="242.25" hidden="1" outlineLevel="1">
      <c r="A25" s="98" t="str">
        <f aca="true" t="shared" si="8" ref="A25:A32">""&amp;$B$24&amp;"."&amp;B25&amp;""</f>
        <v>E.1.1.3.S.1</v>
      </c>
      <c r="B25" s="139" t="s">
        <v>206</v>
      </c>
      <c r="C25" s="380" t="s">
        <v>3126</v>
      </c>
      <c r="D25" s="134"/>
      <c r="E25" s="132"/>
      <c r="F25" s="132"/>
      <c r="G25" s="108"/>
    </row>
    <row r="26" spans="1:7" s="109" customFormat="1" ht="15" hidden="1" outlineLevel="1">
      <c r="A26" s="98" t="str">
        <f t="shared" si="8"/>
        <v>E.1.1.3.S.1.1</v>
      </c>
      <c r="B26" s="126" t="s">
        <v>226</v>
      </c>
      <c r="C26" s="120" t="s">
        <v>454</v>
      </c>
      <c r="D26" s="119"/>
      <c r="E26" s="132"/>
      <c r="F26" s="108"/>
      <c r="G26" s="108"/>
    </row>
    <row r="27" spans="1:7" s="109" customFormat="1" ht="38.25" hidden="1" outlineLevel="1">
      <c r="A27" s="98" t="str">
        <f t="shared" si="8"/>
        <v>E.1.1.3.S.1.1.1</v>
      </c>
      <c r="B27" s="126" t="s">
        <v>237</v>
      </c>
      <c r="C27" s="112" t="s">
        <v>419</v>
      </c>
      <c r="D27" s="119" t="s">
        <v>90</v>
      </c>
      <c r="E27" s="107">
        <v>1</v>
      </c>
      <c r="F27" s="108"/>
      <c r="G27" s="108">
        <f aca="true" t="shared" si="9" ref="G27">E27*F27</f>
        <v>0</v>
      </c>
    </row>
    <row r="28" spans="1:7" s="109" customFormat="1" ht="76.5" hidden="1" outlineLevel="1">
      <c r="A28" s="98" t="str">
        <f t="shared" si="8"/>
        <v>E.1.1.3.S.2</v>
      </c>
      <c r="B28" s="126" t="s">
        <v>207</v>
      </c>
      <c r="C28" s="112" t="s">
        <v>3458</v>
      </c>
      <c r="D28" s="113"/>
      <c r="E28" s="107"/>
      <c r="F28" s="108"/>
      <c r="G28" s="108"/>
    </row>
    <row r="29" spans="1:7" s="109" customFormat="1" ht="15" hidden="1" outlineLevel="1">
      <c r="A29" s="98" t="str">
        <f t="shared" si="8"/>
        <v>E.1.1.3.S.2.1</v>
      </c>
      <c r="B29" s="126" t="s">
        <v>228</v>
      </c>
      <c r="C29" s="112" t="s">
        <v>290</v>
      </c>
      <c r="D29" s="119" t="s">
        <v>90</v>
      </c>
      <c r="E29" s="107">
        <v>1</v>
      </c>
      <c r="F29" s="108"/>
      <c r="G29" s="108">
        <f aca="true" t="shared" si="10" ref="G29">E29*F29</f>
        <v>0</v>
      </c>
    </row>
    <row r="30" spans="1:7" s="109" customFormat="1" ht="38.25" hidden="1" outlineLevel="1">
      <c r="A30" s="98" t="str">
        <f t="shared" si="8"/>
        <v>E.1.1.3.S.3</v>
      </c>
      <c r="B30" s="126" t="s">
        <v>208</v>
      </c>
      <c r="C30" s="120" t="s">
        <v>2884</v>
      </c>
      <c r="D30" s="134" t="s">
        <v>24</v>
      </c>
      <c r="E30" s="107">
        <v>1</v>
      </c>
      <c r="F30" s="108"/>
      <c r="G30" s="108">
        <f>E30*F30</f>
        <v>0</v>
      </c>
    </row>
    <row r="31" spans="1:7" s="109" customFormat="1" ht="76.5" hidden="1" outlineLevel="1">
      <c r="A31" s="98" t="str">
        <f t="shared" si="8"/>
        <v>E.1.1.3.S.4</v>
      </c>
      <c r="B31" s="126" t="s">
        <v>209</v>
      </c>
      <c r="C31" s="127" t="s">
        <v>3542</v>
      </c>
      <c r="D31" s="113"/>
      <c r="E31" s="107"/>
      <c r="F31" s="108"/>
      <c r="G31" s="108"/>
    </row>
    <row r="32" spans="1:7" s="109" customFormat="1" ht="15" hidden="1" outlineLevel="1">
      <c r="A32" s="98" t="str">
        <f t="shared" si="8"/>
        <v>E.1.1.3.S.4.1</v>
      </c>
      <c r="B32" s="126" t="s">
        <v>240</v>
      </c>
      <c r="C32" s="133" t="s">
        <v>3543</v>
      </c>
      <c r="D32" s="113" t="s">
        <v>22</v>
      </c>
      <c r="E32" s="107">
        <v>5</v>
      </c>
      <c r="F32" s="108"/>
      <c r="G32" s="108">
        <f aca="true" t="shared" si="11" ref="G32">E32*F32</f>
        <v>0</v>
      </c>
    </row>
    <row r="33" spans="1:7" s="97" customFormat="1" ht="15" collapsed="1">
      <c r="A33" s="90" t="str">
        <f aca="true" t="shared" si="12" ref="A33">B33</f>
        <v>E.1.1.4</v>
      </c>
      <c r="B33" s="91" t="s">
        <v>2214</v>
      </c>
      <c r="C33" s="92" t="s">
        <v>20</v>
      </c>
      <c r="D33" s="93"/>
      <c r="E33" s="124"/>
      <c r="F33" s="125"/>
      <c r="G33" s="96"/>
    </row>
    <row r="34" spans="1:7" s="109" customFormat="1" ht="102" hidden="1" outlineLevel="1">
      <c r="A34" s="98" t="str">
        <f>""&amp;$B$33&amp;"."&amp;B34&amp;""</f>
        <v>E.1.1.4.S.1</v>
      </c>
      <c r="B34" s="126" t="s">
        <v>206</v>
      </c>
      <c r="C34" s="112" t="s">
        <v>3141</v>
      </c>
      <c r="D34" s="128"/>
      <c r="E34" s="107"/>
      <c r="F34" s="108"/>
      <c r="G34" s="108"/>
    </row>
    <row r="35" spans="1:7" s="109" customFormat="1" ht="15" hidden="1" outlineLevel="1">
      <c r="A35" s="98" t="str">
        <f aca="true" t="shared" si="13" ref="A35:A37">""&amp;$B$33&amp;"."&amp;B35&amp;""</f>
        <v>E.1.1.4.S.1.1</v>
      </c>
      <c r="B35" s="126" t="s">
        <v>226</v>
      </c>
      <c r="C35" s="112" t="s">
        <v>395</v>
      </c>
      <c r="D35" s="128"/>
      <c r="E35" s="107"/>
      <c r="F35" s="108"/>
      <c r="G35" s="108"/>
    </row>
    <row r="36" spans="1:7" s="109" customFormat="1" ht="15" hidden="1" outlineLevel="1">
      <c r="A36" s="98" t="str">
        <f t="shared" si="13"/>
        <v>E.1.1.4.S.1.1.1</v>
      </c>
      <c r="B36" s="126" t="s">
        <v>237</v>
      </c>
      <c r="C36" s="138" t="s">
        <v>431</v>
      </c>
      <c r="D36" s="128" t="s">
        <v>25</v>
      </c>
      <c r="E36" s="107">
        <v>12</v>
      </c>
      <c r="F36" s="108"/>
      <c r="G36" s="108">
        <f aca="true" t="shared" si="14" ref="G36:G37">E36*F36</f>
        <v>0</v>
      </c>
    </row>
    <row r="37" spans="1:7" s="109" customFormat="1" ht="15" hidden="1" outlineLevel="1">
      <c r="A37" s="98" t="str">
        <f t="shared" si="13"/>
        <v>E.1.1.4.S.1.1.2</v>
      </c>
      <c r="B37" s="126" t="s">
        <v>238</v>
      </c>
      <c r="C37" s="138" t="s">
        <v>337</v>
      </c>
      <c r="D37" s="128" t="s">
        <v>25</v>
      </c>
      <c r="E37" s="107">
        <v>12</v>
      </c>
      <c r="F37" s="108"/>
      <c r="G37" s="108">
        <f t="shared" si="14"/>
        <v>0</v>
      </c>
    </row>
    <row r="38" spans="1:7" s="97" customFormat="1" ht="15" collapsed="1">
      <c r="A38" s="90" t="str">
        <f aca="true" t="shared" si="15" ref="A38">B38</f>
        <v>E.1.1.5</v>
      </c>
      <c r="B38" s="91" t="s">
        <v>2215</v>
      </c>
      <c r="C38" s="92" t="s">
        <v>2844</v>
      </c>
      <c r="D38" s="93"/>
      <c r="E38" s="94"/>
      <c r="F38" s="95"/>
      <c r="G38" s="96"/>
    </row>
    <row r="39" spans="1:7" s="109" customFormat="1" ht="63.75" hidden="1" outlineLevel="1">
      <c r="A39" s="98" t="str">
        <f>""&amp;$B$38&amp;"."&amp;B39&amp;""</f>
        <v>E.1.1.5.S.1</v>
      </c>
      <c r="B39" s="139" t="s">
        <v>206</v>
      </c>
      <c r="C39" s="140" t="s">
        <v>438</v>
      </c>
      <c r="D39" s="113"/>
      <c r="E39" s="132"/>
      <c r="F39" s="108"/>
      <c r="G39" s="108"/>
    </row>
    <row r="40" spans="1:7" s="109" customFormat="1" ht="165.75" hidden="1" outlineLevel="1">
      <c r="A40" s="98" t="str">
        <f>""&amp;$B$38&amp;"."&amp;B40&amp;""</f>
        <v>E.1.1.5.S.2</v>
      </c>
      <c r="B40" s="139" t="s">
        <v>207</v>
      </c>
      <c r="C40" s="112" t="s">
        <v>2930</v>
      </c>
      <c r="D40" s="113"/>
      <c r="E40" s="107"/>
      <c r="F40" s="108"/>
      <c r="G40" s="108"/>
    </row>
    <row r="41" spans="1:7" s="109" customFormat="1" ht="15" hidden="1" outlineLevel="1">
      <c r="A41" s="98" t="str">
        <f aca="true" t="shared" si="16" ref="A41:A55">""&amp;$B$38&amp;"."&amp;B41&amp;""</f>
        <v>E.1.1.5.S.2.1</v>
      </c>
      <c r="B41" s="139" t="s">
        <v>228</v>
      </c>
      <c r="C41" s="146" t="s">
        <v>106</v>
      </c>
      <c r="D41" s="143"/>
      <c r="E41" s="107"/>
      <c r="F41" s="108"/>
      <c r="G41" s="108"/>
    </row>
    <row r="42" spans="1:7" s="109" customFormat="1" ht="15" hidden="1" outlineLevel="1">
      <c r="A42" s="98" t="str">
        <f t="shared" si="16"/>
        <v>E.1.1.5.S.2.1.1</v>
      </c>
      <c r="B42" s="139" t="s">
        <v>229</v>
      </c>
      <c r="C42" s="145" t="s">
        <v>137</v>
      </c>
      <c r="D42" s="143"/>
      <c r="E42" s="107"/>
      <c r="F42" s="108"/>
      <c r="G42" s="108"/>
    </row>
    <row r="43" spans="1:7" s="109" customFormat="1" ht="15" hidden="1" outlineLevel="1">
      <c r="A43" s="98" t="str">
        <f t="shared" si="16"/>
        <v>E.1.1.5.S.2.1.1.1</v>
      </c>
      <c r="B43" s="139" t="s">
        <v>340</v>
      </c>
      <c r="C43" s="142" t="s">
        <v>642</v>
      </c>
      <c r="D43" s="143" t="s">
        <v>90</v>
      </c>
      <c r="E43" s="107">
        <v>1</v>
      </c>
      <c r="F43" s="108"/>
      <c r="G43" s="108">
        <f aca="true" t="shared" si="17" ref="G43:G46">E43*F43</f>
        <v>0</v>
      </c>
    </row>
    <row r="44" spans="1:7" s="109" customFormat="1" ht="15" hidden="1" outlineLevel="1">
      <c r="A44" s="98" t="str">
        <f t="shared" si="16"/>
        <v>E.1.1.5.S.2.1.1.2</v>
      </c>
      <c r="B44" s="139" t="s">
        <v>341</v>
      </c>
      <c r="C44" s="142" t="s">
        <v>2216</v>
      </c>
      <c r="D44" s="143" t="s">
        <v>90</v>
      </c>
      <c r="E44" s="107">
        <v>1</v>
      </c>
      <c r="F44" s="108"/>
      <c r="G44" s="108">
        <f t="shared" si="17"/>
        <v>0</v>
      </c>
    </row>
    <row r="45" spans="1:7" s="109" customFormat="1" ht="15" hidden="1" outlineLevel="1">
      <c r="A45" s="98" t="str">
        <f t="shared" si="16"/>
        <v>E.1.1.5.S.2.1.2</v>
      </c>
      <c r="B45" s="139" t="s">
        <v>230</v>
      </c>
      <c r="C45" s="145" t="s">
        <v>2217</v>
      </c>
      <c r="D45" s="143"/>
      <c r="E45" s="107"/>
      <c r="F45" s="108"/>
      <c r="G45" s="108"/>
    </row>
    <row r="46" spans="1:7" s="109" customFormat="1" ht="15" hidden="1" outlineLevel="1">
      <c r="A46" s="98" t="str">
        <f t="shared" si="16"/>
        <v>E.1.1.5.S.2.1.2.1</v>
      </c>
      <c r="B46" s="139" t="s">
        <v>343</v>
      </c>
      <c r="C46" s="142" t="s">
        <v>109</v>
      </c>
      <c r="D46" s="143" t="s">
        <v>90</v>
      </c>
      <c r="E46" s="107">
        <v>2</v>
      </c>
      <c r="F46" s="108"/>
      <c r="G46" s="108">
        <f t="shared" si="17"/>
        <v>0</v>
      </c>
    </row>
    <row r="47" spans="1:7" s="109" customFormat="1" ht="76.5" hidden="1" outlineLevel="1">
      <c r="A47" s="98" t="str">
        <f t="shared" si="16"/>
        <v>E.1.1.5.S.3</v>
      </c>
      <c r="B47" s="139" t="s">
        <v>208</v>
      </c>
      <c r="C47" s="112" t="s">
        <v>2931</v>
      </c>
      <c r="D47" s="113"/>
      <c r="E47" s="107"/>
      <c r="F47" s="108"/>
      <c r="G47" s="108"/>
    </row>
    <row r="48" spans="1:7" s="109" customFormat="1" ht="15" hidden="1" outlineLevel="1">
      <c r="A48" s="98" t="str">
        <f t="shared" si="16"/>
        <v>E.1.1.5.S.3.1</v>
      </c>
      <c r="B48" s="139" t="s">
        <v>244</v>
      </c>
      <c r="C48" s="146" t="s">
        <v>106</v>
      </c>
      <c r="D48" s="143"/>
      <c r="E48" s="107"/>
      <c r="F48" s="108"/>
      <c r="G48" s="108"/>
    </row>
    <row r="49" spans="1:7" s="109" customFormat="1" ht="15" hidden="1" outlineLevel="1">
      <c r="A49" s="98" t="str">
        <f t="shared" si="16"/>
        <v>E.1.1.5.S.3.1.1</v>
      </c>
      <c r="B49" s="139" t="s">
        <v>322</v>
      </c>
      <c r="C49" s="140" t="s">
        <v>148</v>
      </c>
      <c r="D49" s="113"/>
      <c r="E49" s="107"/>
      <c r="F49" s="108"/>
      <c r="G49" s="108"/>
    </row>
    <row r="50" spans="1:7" s="109" customFormat="1" ht="15" hidden="1" outlineLevel="1">
      <c r="A50" s="98" t="str">
        <f t="shared" si="16"/>
        <v>E.1.1.5.S.3.1.1.1</v>
      </c>
      <c r="B50" s="139" t="s">
        <v>323</v>
      </c>
      <c r="C50" s="112" t="s">
        <v>109</v>
      </c>
      <c r="D50" s="143" t="s">
        <v>90</v>
      </c>
      <c r="E50" s="107">
        <v>1</v>
      </c>
      <c r="F50" s="108"/>
      <c r="G50" s="108">
        <f aca="true" t="shared" si="18" ref="G50">E50*F50</f>
        <v>0</v>
      </c>
    </row>
    <row r="51" spans="1:7" s="109" customFormat="1" ht="15" hidden="1" outlineLevel="1">
      <c r="A51" s="98" t="str">
        <f t="shared" si="16"/>
        <v>E.1.1.5.S.3.1.2</v>
      </c>
      <c r="B51" s="139" t="s">
        <v>381</v>
      </c>
      <c r="C51" s="140" t="s">
        <v>150</v>
      </c>
      <c r="D51" s="113"/>
      <c r="E51" s="107"/>
      <c r="F51" s="108"/>
      <c r="G51" s="108"/>
    </row>
    <row r="52" spans="1:7" s="109" customFormat="1" ht="15" hidden="1" outlineLevel="1">
      <c r="A52" s="98" t="str">
        <f t="shared" si="16"/>
        <v>E.1.1.5.S.3.1.2.1</v>
      </c>
      <c r="B52" s="139" t="s">
        <v>646</v>
      </c>
      <c r="C52" s="112" t="s">
        <v>109</v>
      </c>
      <c r="D52" s="143" t="s">
        <v>90</v>
      </c>
      <c r="E52" s="107">
        <v>1</v>
      </c>
      <c r="F52" s="108"/>
      <c r="G52" s="108">
        <f aca="true" t="shared" si="19" ref="G52">E52*F52</f>
        <v>0</v>
      </c>
    </row>
    <row r="53" spans="1:7" s="109" customFormat="1" ht="140.25" hidden="1" outlineLevel="1">
      <c r="A53" s="98" t="str">
        <f t="shared" si="16"/>
        <v>E.1.1.5.S.4</v>
      </c>
      <c r="B53" s="139" t="s">
        <v>209</v>
      </c>
      <c r="C53" s="115" t="s">
        <v>3462</v>
      </c>
      <c r="D53" s="128"/>
      <c r="E53" s="107"/>
      <c r="F53" s="108"/>
      <c r="G53" s="108"/>
    </row>
    <row r="54" spans="1:7" s="109" customFormat="1" ht="15" hidden="1" outlineLevel="1">
      <c r="A54" s="98" t="str">
        <f t="shared" si="16"/>
        <v>E.1.1.5.S.4.1</v>
      </c>
      <c r="B54" s="139" t="s">
        <v>240</v>
      </c>
      <c r="C54" s="115" t="s">
        <v>159</v>
      </c>
      <c r="D54" s="128"/>
      <c r="E54" s="107"/>
      <c r="F54" s="108"/>
      <c r="G54" s="108"/>
    </row>
    <row r="55" spans="1:7" s="109" customFormat="1" ht="15" hidden="1" outlineLevel="1">
      <c r="A55" s="98" t="str">
        <f t="shared" si="16"/>
        <v>E.1.1.5.S.4.1.1</v>
      </c>
      <c r="B55" s="139" t="s">
        <v>241</v>
      </c>
      <c r="C55" s="133" t="s">
        <v>164</v>
      </c>
      <c r="D55" s="143" t="s">
        <v>90</v>
      </c>
      <c r="E55" s="107">
        <v>1</v>
      </c>
      <c r="F55" s="108"/>
      <c r="G55" s="108">
        <f aca="true" t="shared" si="20" ref="G55">E55*F55</f>
        <v>0</v>
      </c>
    </row>
    <row r="56" spans="1:7" s="97" customFormat="1" ht="15" collapsed="1">
      <c r="A56" s="90" t="str">
        <f aca="true" t="shared" si="21" ref="A56">B56</f>
        <v>E.1.1.6</v>
      </c>
      <c r="B56" s="91" t="s">
        <v>2218</v>
      </c>
      <c r="C56" s="165" t="s">
        <v>121</v>
      </c>
      <c r="D56" s="166"/>
      <c r="E56" s="94"/>
      <c r="F56" s="95"/>
      <c r="G56" s="96"/>
    </row>
    <row r="57" spans="1:7" s="109" customFormat="1" ht="127.5" hidden="1" outlineLevel="1">
      <c r="A57" s="98" t="str">
        <f aca="true" t="shared" si="22" ref="A57:A60">""&amp;$B$56&amp;"."&amp;B57&amp;""</f>
        <v>E.1.1.6.S.1</v>
      </c>
      <c r="B57" s="139" t="s">
        <v>206</v>
      </c>
      <c r="C57" s="112" t="s">
        <v>185</v>
      </c>
      <c r="D57" s="113"/>
      <c r="E57" s="107"/>
      <c r="F57" s="108"/>
      <c r="G57" s="206"/>
    </row>
    <row r="58" spans="1:7" s="109" customFormat="1" ht="15" hidden="1" outlineLevel="1">
      <c r="A58" s="98" t="str">
        <f t="shared" si="22"/>
        <v>E.1.1.6.S.1.1</v>
      </c>
      <c r="B58" s="139" t="s">
        <v>226</v>
      </c>
      <c r="C58" s="112" t="s">
        <v>369</v>
      </c>
      <c r="D58" s="113" t="s">
        <v>90</v>
      </c>
      <c r="E58" s="107">
        <v>6</v>
      </c>
      <c r="F58" s="108"/>
      <c r="G58" s="108">
        <f aca="true" t="shared" si="23" ref="G58">E58*F58</f>
        <v>0</v>
      </c>
    </row>
    <row r="59" spans="1:7" s="109" customFormat="1" ht="216.75" hidden="1" outlineLevel="1">
      <c r="A59" s="98" t="str">
        <f t="shared" si="22"/>
        <v>E.1.1.6.S.2</v>
      </c>
      <c r="B59" s="139" t="s">
        <v>207</v>
      </c>
      <c r="C59" s="122" t="s">
        <v>3479</v>
      </c>
      <c r="D59" s="113"/>
      <c r="E59" s="107"/>
      <c r="F59" s="108"/>
      <c r="G59" s="108"/>
    </row>
    <row r="60" spans="1:7" s="109" customFormat="1" ht="15" hidden="1" outlineLevel="1">
      <c r="A60" s="98" t="str">
        <f t="shared" si="22"/>
        <v>E.1.1.6.S.2.1</v>
      </c>
      <c r="B60" s="139" t="s">
        <v>228</v>
      </c>
      <c r="C60" s="122" t="s">
        <v>449</v>
      </c>
      <c r="D60" s="113" t="s">
        <v>22</v>
      </c>
      <c r="E60" s="107">
        <v>10</v>
      </c>
      <c r="F60" s="108"/>
      <c r="G60" s="108">
        <f aca="true" t="shared" si="24" ref="G60">E60*F60</f>
        <v>0</v>
      </c>
    </row>
    <row r="61" spans="1:7" s="97" customFormat="1" ht="15" collapsed="1">
      <c r="A61" s="90" t="str">
        <f aca="true" t="shared" si="25" ref="A61">B61</f>
        <v>E.1.1.7</v>
      </c>
      <c r="B61" s="91" t="s">
        <v>2219</v>
      </c>
      <c r="C61" s="169" t="s">
        <v>122</v>
      </c>
      <c r="D61" s="170"/>
      <c r="E61" s="94"/>
      <c r="F61" s="95"/>
      <c r="G61" s="96"/>
    </row>
    <row r="62" spans="1:7" s="109" customFormat="1" ht="153" hidden="1" outlineLevel="1">
      <c r="A62" s="98" t="str">
        <f>""&amp;$B$61&amp;"."&amp;B62&amp;""</f>
        <v>E.1.1.7.S.1</v>
      </c>
      <c r="B62" s="139" t="s">
        <v>206</v>
      </c>
      <c r="C62" s="142" t="s">
        <v>235</v>
      </c>
      <c r="D62" s="143"/>
      <c r="E62" s="107"/>
      <c r="F62" s="108"/>
      <c r="G62" s="108"/>
    </row>
    <row r="63" spans="1:7" s="109" customFormat="1" ht="15" hidden="1" outlineLevel="1">
      <c r="A63" s="98" t="str">
        <f aca="true" t="shared" si="26" ref="A63:A65">""&amp;$B$61&amp;"."&amp;B63&amp;""</f>
        <v>E.1.1.7.S.1.1</v>
      </c>
      <c r="B63" s="139" t="s">
        <v>226</v>
      </c>
      <c r="C63" s="141" t="s">
        <v>308</v>
      </c>
      <c r="D63" s="171" t="s">
        <v>22</v>
      </c>
      <c r="E63" s="172">
        <v>300</v>
      </c>
      <c r="F63" s="108"/>
      <c r="G63" s="108">
        <f aca="true" t="shared" si="27" ref="G63">E63*F63</f>
        <v>0</v>
      </c>
    </row>
    <row r="64" spans="1:7" s="109" customFormat="1" ht="76.5" hidden="1" outlineLevel="1">
      <c r="A64" s="98" t="str">
        <f t="shared" si="26"/>
        <v>E.1.1.7.S.2</v>
      </c>
      <c r="B64" s="139" t="s">
        <v>207</v>
      </c>
      <c r="C64" s="207" t="s">
        <v>187</v>
      </c>
      <c r="D64" s="143"/>
      <c r="E64" s="107"/>
      <c r="F64" s="108"/>
      <c r="G64" s="206"/>
    </row>
    <row r="65" spans="1:7" s="109" customFormat="1" ht="15" hidden="1" outlineLevel="1">
      <c r="A65" s="98" t="str">
        <f t="shared" si="26"/>
        <v>E.1.1.7.S.2.1</v>
      </c>
      <c r="B65" s="139" t="s">
        <v>228</v>
      </c>
      <c r="C65" s="112" t="s">
        <v>124</v>
      </c>
      <c r="D65" s="143" t="s">
        <v>22</v>
      </c>
      <c r="E65" s="107">
        <v>300</v>
      </c>
      <c r="F65" s="108"/>
      <c r="G65" s="108">
        <f aca="true" t="shared" si="28" ref="G65">E65*F65</f>
        <v>0</v>
      </c>
    </row>
    <row r="66" spans="1:7" s="97" customFormat="1" ht="15" collapsed="1">
      <c r="A66" s="90" t="str">
        <f aca="true" t="shared" si="29" ref="A66">B66</f>
        <v>E.1.1.8</v>
      </c>
      <c r="B66" s="91" t="s">
        <v>2220</v>
      </c>
      <c r="C66" s="92" t="s">
        <v>21</v>
      </c>
      <c r="D66" s="93"/>
      <c r="E66" s="94"/>
      <c r="F66" s="95"/>
      <c r="G66" s="96"/>
    </row>
    <row r="67" spans="1:7" s="109" customFormat="1" ht="76.5" hidden="1" outlineLevel="1">
      <c r="A67" s="98" t="str">
        <f aca="true" t="shared" si="30" ref="A67:A74">""&amp;$B$66&amp;"."&amp;B67&amp;""</f>
        <v>E.1.1.8.S.1</v>
      </c>
      <c r="B67" s="139" t="s">
        <v>206</v>
      </c>
      <c r="C67" s="112" t="s">
        <v>2339</v>
      </c>
      <c r="D67" s="177" t="s">
        <v>91</v>
      </c>
      <c r="E67" s="107">
        <v>1</v>
      </c>
      <c r="F67" s="178"/>
      <c r="G67" s="108">
        <f aca="true" t="shared" si="31" ref="G67:G74">E67*F67</f>
        <v>0</v>
      </c>
    </row>
    <row r="68" spans="1:7" s="109" customFormat="1" ht="127.5" hidden="1" outlineLevel="1">
      <c r="A68" s="98" t="str">
        <f t="shared" si="30"/>
        <v>E.1.1.8.S.2</v>
      </c>
      <c r="B68" s="139" t="s">
        <v>207</v>
      </c>
      <c r="C68" s="105" t="s">
        <v>3210</v>
      </c>
      <c r="D68" s="143" t="s">
        <v>22</v>
      </c>
      <c r="E68" s="107">
        <v>5</v>
      </c>
      <c r="F68" s="108"/>
      <c r="G68" s="108">
        <f>E68*F68</f>
        <v>0</v>
      </c>
    </row>
    <row r="69" spans="1:7" s="109" customFormat="1" ht="127.5" hidden="1" outlineLevel="1">
      <c r="A69" s="98" t="str">
        <f t="shared" si="30"/>
        <v>E.1.1.8.S.3</v>
      </c>
      <c r="B69" s="139" t="s">
        <v>208</v>
      </c>
      <c r="C69" s="112" t="s">
        <v>444</v>
      </c>
      <c r="D69" s="179" t="s">
        <v>22</v>
      </c>
      <c r="E69" s="107">
        <v>5</v>
      </c>
      <c r="F69" s="178"/>
      <c r="G69" s="108">
        <f aca="true" t="shared" si="32" ref="G69">E69*F69</f>
        <v>0</v>
      </c>
    </row>
    <row r="70" spans="1:7" s="109" customFormat="1" ht="51" hidden="1" outlineLevel="1">
      <c r="A70" s="98" t="str">
        <f t="shared" si="30"/>
        <v>E.1.1.8.S.4</v>
      </c>
      <c r="B70" s="139" t="s">
        <v>209</v>
      </c>
      <c r="C70" s="152" t="s">
        <v>154</v>
      </c>
      <c r="D70" s="177" t="s">
        <v>91</v>
      </c>
      <c r="E70" s="107">
        <v>1</v>
      </c>
      <c r="F70" s="178"/>
      <c r="G70" s="108">
        <f t="shared" si="31"/>
        <v>0</v>
      </c>
    </row>
    <row r="71" spans="1:7" s="109" customFormat="1" ht="63.75" hidden="1" outlineLevel="1">
      <c r="A71" s="98" t="str">
        <f t="shared" si="30"/>
        <v>E.1.1.8.S.5</v>
      </c>
      <c r="B71" s="139" t="s">
        <v>213</v>
      </c>
      <c r="C71" s="127" t="s">
        <v>84</v>
      </c>
      <c r="D71" s="180"/>
      <c r="E71" s="107"/>
      <c r="F71" s="178"/>
      <c r="G71" s="178"/>
    </row>
    <row r="72" spans="1:7" s="109" customFormat="1" ht="15" hidden="1" outlineLevel="1">
      <c r="A72" s="98" t="str">
        <f t="shared" si="30"/>
        <v>E.1.1.8.S.5.1</v>
      </c>
      <c r="B72" s="139" t="s">
        <v>315</v>
      </c>
      <c r="C72" s="127" t="s">
        <v>85</v>
      </c>
      <c r="D72" s="180" t="s">
        <v>22</v>
      </c>
      <c r="E72" s="107">
        <v>3</v>
      </c>
      <c r="F72" s="178"/>
      <c r="G72" s="108">
        <f t="shared" si="31"/>
        <v>0</v>
      </c>
    </row>
    <row r="73" spans="1:7" s="109" customFormat="1" ht="25.5" hidden="1" outlineLevel="1">
      <c r="A73" s="98" t="str">
        <f t="shared" si="30"/>
        <v>E.1.1.8.S.5.2</v>
      </c>
      <c r="B73" s="139" t="s">
        <v>316</v>
      </c>
      <c r="C73" s="127" t="s">
        <v>86</v>
      </c>
      <c r="D73" s="180" t="s">
        <v>90</v>
      </c>
      <c r="E73" s="107">
        <v>1</v>
      </c>
      <c r="F73" s="178"/>
      <c r="G73" s="108">
        <f t="shared" si="31"/>
        <v>0</v>
      </c>
    </row>
    <row r="74" spans="1:7" s="109" customFormat="1" ht="178.5" hidden="1" outlineLevel="1">
      <c r="A74" s="98" t="str">
        <f t="shared" si="30"/>
        <v>E.1.1.8.S.6</v>
      </c>
      <c r="B74" s="139" t="s">
        <v>214</v>
      </c>
      <c r="C74" s="152" t="s">
        <v>3236</v>
      </c>
      <c r="D74" s="177" t="s">
        <v>91</v>
      </c>
      <c r="E74" s="107">
        <v>1</v>
      </c>
      <c r="F74" s="178"/>
      <c r="G74" s="108">
        <f t="shared" si="31"/>
        <v>0</v>
      </c>
    </row>
    <row r="75" spans="1:7" s="561" customFormat="1" ht="89.25" hidden="1" outlineLevel="1">
      <c r="A75" s="98" t="str">
        <f aca="true" t="shared" si="33" ref="A75">""&amp;$B$66&amp;"."&amp;B75&amp;""</f>
        <v>E.1.1.8.S.7</v>
      </c>
      <c r="B75" s="139" t="s">
        <v>215</v>
      </c>
      <c r="C75" s="481" t="s">
        <v>3235</v>
      </c>
      <c r="D75" s="177" t="s">
        <v>91</v>
      </c>
      <c r="E75" s="107">
        <v>1</v>
      </c>
      <c r="F75" s="178"/>
      <c r="G75" s="108">
        <f aca="true" t="shared" si="34" ref="G75">E75*F75</f>
        <v>0</v>
      </c>
    </row>
    <row r="76" spans="1:7" s="89" customFormat="1" ht="15" collapsed="1">
      <c r="A76" s="82" t="str">
        <f aca="true" t="shared" si="35" ref="A76:A77">B76</f>
        <v>E.1.2</v>
      </c>
      <c r="B76" s="83" t="s">
        <v>2221</v>
      </c>
      <c r="C76" s="84" t="s">
        <v>2222</v>
      </c>
      <c r="D76" s="189"/>
      <c r="E76" s="86"/>
      <c r="F76" s="87"/>
      <c r="G76" s="88"/>
    </row>
    <row r="77" spans="1:7" s="97" customFormat="1" ht="15">
      <c r="A77" s="90" t="str">
        <f t="shared" si="35"/>
        <v>E.1.2.1</v>
      </c>
      <c r="B77" s="91" t="s">
        <v>2223</v>
      </c>
      <c r="C77" s="92" t="s">
        <v>17</v>
      </c>
      <c r="D77" s="93"/>
      <c r="E77" s="94"/>
      <c r="F77" s="95"/>
      <c r="G77" s="96"/>
    </row>
    <row r="78" spans="1:7" s="109" customFormat="1" ht="76.5" hidden="1" outlineLevel="1">
      <c r="A78" s="98" t="str">
        <f>""&amp;$B$77&amp;"."&amp;B78&amp;""</f>
        <v>E.1.2.1.S.1</v>
      </c>
      <c r="B78" s="99" t="s">
        <v>206</v>
      </c>
      <c r="C78" s="152" t="s">
        <v>2340</v>
      </c>
      <c r="D78" s="114" t="s">
        <v>25</v>
      </c>
      <c r="E78" s="107">
        <v>10</v>
      </c>
      <c r="F78" s="108"/>
      <c r="G78" s="108">
        <f aca="true" t="shared" si="36" ref="G78:G82">E78*F78</f>
        <v>0</v>
      </c>
    </row>
    <row r="79" spans="1:7" s="109" customFormat="1" ht="38.25" hidden="1" outlineLevel="1">
      <c r="A79" s="98" t="str">
        <f aca="true" t="shared" si="37" ref="A79:A82">""&amp;$B$77&amp;"."&amp;B79&amp;""</f>
        <v>E.1.2.1.S.2</v>
      </c>
      <c r="B79" s="99" t="s">
        <v>207</v>
      </c>
      <c r="C79" s="152" t="s">
        <v>2885</v>
      </c>
      <c r="D79" s="114" t="s">
        <v>22</v>
      </c>
      <c r="E79" s="107">
        <v>23</v>
      </c>
      <c r="F79" s="108"/>
      <c r="G79" s="108">
        <f t="shared" si="36"/>
        <v>0</v>
      </c>
    </row>
    <row r="80" spans="1:7" s="109" customFormat="1" ht="63.75" hidden="1" outlineLevel="1">
      <c r="A80" s="98" t="str">
        <f t="shared" si="37"/>
        <v>E.1.2.1.S.3</v>
      </c>
      <c r="B80" s="99" t="s">
        <v>208</v>
      </c>
      <c r="C80" s="115" t="s">
        <v>2209</v>
      </c>
      <c r="D80" s="113" t="s">
        <v>22</v>
      </c>
      <c r="E80" s="107">
        <v>8</v>
      </c>
      <c r="F80" s="108"/>
      <c r="G80" s="108">
        <f t="shared" si="36"/>
        <v>0</v>
      </c>
    </row>
    <row r="81" spans="1:7" s="109" customFormat="1" ht="63.75" hidden="1" outlineLevel="1">
      <c r="A81" s="98" t="str">
        <f t="shared" si="37"/>
        <v>E.1.2.1.S.4</v>
      </c>
      <c r="B81" s="99" t="s">
        <v>209</v>
      </c>
      <c r="C81" s="105" t="s">
        <v>168</v>
      </c>
      <c r="D81" s="114" t="s">
        <v>90</v>
      </c>
      <c r="E81" s="107">
        <v>1</v>
      </c>
      <c r="F81" s="108"/>
      <c r="G81" s="108">
        <f t="shared" si="36"/>
        <v>0</v>
      </c>
    </row>
    <row r="82" spans="1:7" s="109" customFormat="1" ht="51" hidden="1" outlineLevel="1">
      <c r="A82" s="98" t="str">
        <f t="shared" si="37"/>
        <v>E.1.2.1.S.5</v>
      </c>
      <c r="B82" s="99" t="s">
        <v>213</v>
      </c>
      <c r="C82" s="120" t="s">
        <v>2210</v>
      </c>
      <c r="D82" s="121" t="s">
        <v>91</v>
      </c>
      <c r="E82" s="107">
        <v>1</v>
      </c>
      <c r="F82" s="108"/>
      <c r="G82" s="108">
        <f t="shared" si="36"/>
        <v>0</v>
      </c>
    </row>
    <row r="83" spans="1:7" s="97" customFormat="1" ht="15" collapsed="1">
      <c r="A83" s="90" t="str">
        <f aca="true" t="shared" si="38" ref="A83">B83</f>
        <v>E.1.2.2</v>
      </c>
      <c r="B83" s="91" t="s">
        <v>2224</v>
      </c>
      <c r="C83" s="92" t="s">
        <v>18</v>
      </c>
      <c r="D83" s="93"/>
      <c r="E83" s="94"/>
      <c r="F83" s="95"/>
      <c r="G83" s="96"/>
    </row>
    <row r="84" spans="1:7" s="109" customFormat="1" ht="63.75" hidden="1" outlineLevel="1">
      <c r="A84" s="98" t="str">
        <f aca="true" t="shared" si="39" ref="A84:A95">""&amp;$B$83&amp;"."&amp;B84&amp;""</f>
        <v>E.1.2.2.S.1</v>
      </c>
      <c r="B84" s="139" t="s">
        <v>206</v>
      </c>
      <c r="C84" s="115" t="s">
        <v>247</v>
      </c>
      <c r="D84" s="113" t="s">
        <v>22</v>
      </c>
      <c r="E84" s="107">
        <v>33</v>
      </c>
      <c r="F84" s="108"/>
      <c r="G84" s="108">
        <f aca="true" t="shared" si="40" ref="G84:G95">E84*F84</f>
        <v>0</v>
      </c>
    </row>
    <row r="85" spans="1:7" s="109" customFormat="1" ht="76.5" hidden="1" outlineLevel="1">
      <c r="A85" s="98" t="str">
        <f t="shared" si="39"/>
        <v>E.1.2.2.S.2</v>
      </c>
      <c r="B85" s="139" t="s">
        <v>207</v>
      </c>
      <c r="C85" s="115" t="s">
        <v>248</v>
      </c>
      <c r="D85" s="113" t="s">
        <v>25</v>
      </c>
      <c r="E85" s="107">
        <v>50</v>
      </c>
      <c r="F85" s="108"/>
      <c r="G85" s="108">
        <f t="shared" si="40"/>
        <v>0</v>
      </c>
    </row>
    <row r="86" spans="1:7" s="109" customFormat="1" ht="51" hidden="1" outlineLevel="1">
      <c r="A86" s="98" t="str">
        <f t="shared" si="39"/>
        <v>E.1.2.2.S.3</v>
      </c>
      <c r="B86" s="139" t="s">
        <v>208</v>
      </c>
      <c r="C86" s="127" t="s">
        <v>3536</v>
      </c>
      <c r="D86" s="113" t="s">
        <v>22</v>
      </c>
      <c r="E86" s="107">
        <v>8</v>
      </c>
      <c r="F86" s="108"/>
      <c r="G86" s="108">
        <f t="shared" si="40"/>
        <v>0</v>
      </c>
    </row>
    <row r="87" spans="1:7" s="109" customFormat="1" ht="140.25" hidden="1" outlineLevel="1">
      <c r="A87" s="98" t="str">
        <f t="shared" si="39"/>
        <v>E.1.2.2.S.4</v>
      </c>
      <c r="B87" s="139" t="s">
        <v>209</v>
      </c>
      <c r="C87" s="152" t="s">
        <v>2341</v>
      </c>
      <c r="D87" s="123" t="s">
        <v>24</v>
      </c>
      <c r="E87" s="107">
        <v>62</v>
      </c>
      <c r="F87" s="108"/>
      <c r="G87" s="108">
        <f t="shared" si="40"/>
        <v>0</v>
      </c>
    </row>
    <row r="88" spans="1:7" s="109" customFormat="1" ht="191.25" hidden="1" outlineLevel="1">
      <c r="A88" s="98" t="str">
        <f t="shared" si="39"/>
        <v>E.1.2.2.S.5</v>
      </c>
      <c r="B88" s="139" t="s">
        <v>213</v>
      </c>
      <c r="C88" s="115" t="s">
        <v>426</v>
      </c>
      <c r="D88" s="128" t="s">
        <v>24</v>
      </c>
      <c r="E88" s="107">
        <v>7</v>
      </c>
      <c r="F88" s="108"/>
      <c r="G88" s="108">
        <f t="shared" si="40"/>
        <v>0</v>
      </c>
    </row>
    <row r="89" spans="1:7" s="109" customFormat="1" ht="76.5" hidden="1" outlineLevel="1">
      <c r="A89" s="98" t="str">
        <f t="shared" si="39"/>
        <v>E.1.2.2.S.6</v>
      </c>
      <c r="B89" s="139" t="s">
        <v>214</v>
      </c>
      <c r="C89" s="129" t="s">
        <v>2212</v>
      </c>
      <c r="D89" s="128"/>
      <c r="E89" s="107"/>
      <c r="F89" s="108"/>
      <c r="G89" s="108"/>
    </row>
    <row r="90" spans="1:7" s="109" customFormat="1" ht="15" hidden="1" outlineLevel="1">
      <c r="A90" s="98" t="str">
        <f t="shared" si="39"/>
        <v>E.1.2.2.S.6.1</v>
      </c>
      <c r="B90" s="126" t="s">
        <v>319</v>
      </c>
      <c r="C90" s="115" t="s">
        <v>196</v>
      </c>
      <c r="D90" s="128" t="s">
        <v>24</v>
      </c>
      <c r="E90" s="107">
        <v>15</v>
      </c>
      <c r="F90" s="108"/>
      <c r="G90" s="108">
        <f aca="true" t="shared" si="41" ref="G90">E90*F90</f>
        <v>0</v>
      </c>
    </row>
    <row r="91" spans="1:7" s="109" customFormat="1" ht="76.5" hidden="1" outlineLevel="1">
      <c r="A91" s="98" t="str">
        <f t="shared" si="39"/>
        <v>E.1.2.2.S.7</v>
      </c>
      <c r="B91" s="139" t="s">
        <v>215</v>
      </c>
      <c r="C91" s="152" t="s">
        <v>2853</v>
      </c>
      <c r="D91" s="123" t="s">
        <v>24</v>
      </c>
      <c r="E91" s="107">
        <v>2</v>
      </c>
      <c r="F91" s="108"/>
      <c r="G91" s="108">
        <f>E91*F91</f>
        <v>0</v>
      </c>
    </row>
    <row r="92" spans="1:7" s="109" customFormat="1" ht="102" hidden="1" outlineLevel="1">
      <c r="A92" s="98" t="str">
        <f t="shared" si="39"/>
        <v>E.1.2.2.S.8</v>
      </c>
      <c r="B92" s="139" t="s">
        <v>216</v>
      </c>
      <c r="C92" s="152" t="s">
        <v>2886</v>
      </c>
      <c r="D92" s="123" t="s">
        <v>24</v>
      </c>
      <c r="E92" s="107">
        <v>1</v>
      </c>
      <c r="F92" s="108"/>
      <c r="G92" s="108">
        <f t="shared" si="40"/>
        <v>0</v>
      </c>
    </row>
    <row r="93" spans="1:7" s="109" customFormat="1" ht="51" hidden="1" outlineLevel="1">
      <c r="A93" s="98" t="str">
        <f t="shared" si="39"/>
        <v>E.1.2.2.S.9</v>
      </c>
      <c r="B93" s="139" t="s">
        <v>217</v>
      </c>
      <c r="C93" s="129" t="s">
        <v>2883</v>
      </c>
      <c r="D93" s="123" t="s">
        <v>24</v>
      </c>
      <c r="E93" s="107">
        <v>55</v>
      </c>
      <c r="F93" s="108"/>
      <c r="G93" s="108">
        <f t="shared" si="40"/>
        <v>0</v>
      </c>
    </row>
    <row r="94" spans="1:7" s="109" customFormat="1" ht="89.25" hidden="1" outlineLevel="1">
      <c r="A94" s="98" t="str">
        <f t="shared" si="39"/>
        <v>E.1.2.2.S.10</v>
      </c>
      <c r="B94" s="139" t="s">
        <v>218</v>
      </c>
      <c r="C94" s="112" t="s">
        <v>2852</v>
      </c>
      <c r="D94" s="123" t="s">
        <v>24</v>
      </c>
      <c r="E94" s="107">
        <v>15</v>
      </c>
      <c r="F94" s="108"/>
      <c r="G94" s="108">
        <f t="shared" si="40"/>
        <v>0</v>
      </c>
    </row>
    <row r="95" spans="1:7" s="109" customFormat="1" ht="153" hidden="1" outlineLevel="1">
      <c r="A95" s="98" t="str">
        <f t="shared" si="39"/>
        <v>E.1.2.2.S.11</v>
      </c>
      <c r="B95" s="139" t="s">
        <v>219</v>
      </c>
      <c r="C95" s="129" t="s">
        <v>211</v>
      </c>
      <c r="D95" s="128" t="s">
        <v>24</v>
      </c>
      <c r="E95" s="107">
        <v>84</v>
      </c>
      <c r="F95" s="131"/>
      <c r="G95" s="108">
        <f t="shared" si="40"/>
        <v>0</v>
      </c>
    </row>
    <row r="96" spans="1:7" s="97" customFormat="1" ht="15" collapsed="1">
      <c r="A96" s="90" t="str">
        <f aca="true" t="shared" si="42" ref="A96">B96</f>
        <v>E.1.2.3</v>
      </c>
      <c r="B96" s="91" t="s">
        <v>2225</v>
      </c>
      <c r="C96" s="92" t="s">
        <v>19</v>
      </c>
      <c r="D96" s="93"/>
      <c r="E96" s="94"/>
      <c r="F96" s="95"/>
      <c r="G96" s="96"/>
    </row>
    <row r="97" spans="1:7" s="109" customFormat="1" ht="165.75" hidden="1" outlineLevel="1">
      <c r="A97" s="98" t="str">
        <f aca="true" t="shared" si="43" ref="A97:A105">""&amp;$B$96&amp;"."&amp;B97&amp;""</f>
        <v>E.1.2.3.S.1</v>
      </c>
      <c r="B97" s="139" t="s">
        <v>206</v>
      </c>
      <c r="C97" s="120" t="s">
        <v>3119</v>
      </c>
      <c r="D97" s="134"/>
      <c r="E97" s="132"/>
      <c r="F97" s="132"/>
      <c r="G97" s="108"/>
    </row>
    <row r="98" spans="1:7" s="109" customFormat="1" ht="15" hidden="1" outlineLevel="1">
      <c r="A98" s="98" t="str">
        <f t="shared" si="43"/>
        <v>E.1.2.3.S.1.1</v>
      </c>
      <c r="B98" s="126" t="s">
        <v>226</v>
      </c>
      <c r="C98" s="120" t="s">
        <v>422</v>
      </c>
      <c r="D98" s="119"/>
      <c r="E98" s="132"/>
      <c r="F98" s="108"/>
      <c r="G98" s="108"/>
    </row>
    <row r="99" spans="1:7" s="109" customFormat="1" ht="38.25" hidden="1" outlineLevel="1">
      <c r="A99" s="98" t="str">
        <f t="shared" si="43"/>
        <v>E.1.2.3.S.1.1.1</v>
      </c>
      <c r="B99" s="126" t="s">
        <v>237</v>
      </c>
      <c r="C99" s="112" t="s">
        <v>2226</v>
      </c>
      <c r="D99" s="119" t="s">
        <v>90</v>
      </c>
      <c r="E99" s="107">
        <v>1</v>
      </c>
      <c r="F99" s="108"/>
      <c r="G99" s="108">
        <f aca="true" t="shared" si="44" ref="G99:G100">E99*F99</f>
        <v>0</v>
      </c>
    </row>
    <row r="100" spans="1:7" s="109" customFormat="1" ht="76.5" hidden="1" outlineLevel="1">
      <c r="A100" s="98" t="str">
        <f t="shared" si="43"/>
        <v>E.1.2.3.S.2</v>
      </c>
      <c r="B100" s="126" t="s">
        <v>207</v>
      </c>
      <c r="C100" s="127" t="s">
        <v>3561</v>
      </c>
      <c r="D100" s="135" t="s">
        <v>90</v>
      </c>
      <c r="E100" s="107">
        <v>3</v>
      </c>
      <c r="F100" s="108"/>
      <c r="G100" s="108">
        <f t="shared" si="44"/>
        <v>0</v>
      </c>
    </row>
    <row r="101" spans="1:7" s="109" customFormat="1" ht="76.5" hidden="1" outlineLevel="1">
      <c r="A101" s="98" t="str">
        <f t="shared" si="43"/>
        <v>E.1.2.3.S.3</v>
      </c>
      <c r="B101" s="126" t="s">
        <v>208</v>
      </c>
      <c r="C101" s="112" t="s">
        <v>3458</v>
      </c>
      <c r="D101" s="113"/>
      <c r="E101" s="107"/>
      <c r="F101" s="108"/>
      <c r="G101" s="108"/>
    </row>
    <row r="102" spans="1:7" s="109" customFormat="1" ht="15" hidden="1" outlineLevel="1">
      <c r="A102" s="98" t="str">
        <f t="shared" si="43"/>
        <v>E.1.2.3.S.3.1</v>
      </c>
      <c r="B102" s="126" t="s">
        <v>244</v>
      </c>
      <c r="C102" s="112" t="s">
        <v>290</v>
      </c>
      <c r="D102" s="119" t="s">
        <v>90</v>
      </c>
      <c r="E102" s="107">
        <v>2</v>
      </c>
      <c r="F102" s="108"/>
      <c r="G102" s="108">
        <f aca="true" t="shared" si="45" ref="G102">E102*F102</f>
        <v>0</v>
      </c>
    </row>
    <row r="103" spans="1:7" s="109" customFormat="1" ht="38.25" hidden="1" outlineLevel="1">
      <c r="A103" s="98" t="str">
        <f t="shared" si="43"/>
        <v>E.1.2.3.S.4</v>
      </c>
      <c r="B103" s="126" t="s">
        <v>209</v>
      </c>
      <c r="C103" s="120" t="s">
        <v>2884</v>
      </c>
      <c r="D103" s="134" t="s">
        <v>24</v>
      </c>
      <c r="E103" s="107">
        <v>2</v>
      </c>
      <c r="F103" s="108"/>
      <c r="G103" s="108">
        <f>E103*F103</f>
        <v>0</v>
      </c>
    </row>
    <row r="104" spans="1:7" s="109" customFormat="1" ht="140.25" hidden="1" outlineLevel="1">
      <c r="A104" s="98" t="str">
        <f t="shared" si="43"/>
        <v>E.1.2.3.S.5</v>
      </c>
      <c r="B104" s="139" t="s">
        <v>213</v>
      </c>
      <c r="C104" s="369" t="s">
        <v>3128</v>
      </c>
      <c r="D104" s="123"/>
      <c r="E104" s="107"/>
      <c r="F104" s="108"/>
      <c r="G104" s="108"/>
    </row>
    <row r="105" spans="1:7" s="109" customFormat="1" ht="15" hidden="1" outlineLevel="1">
      <c r="A105" s="98" t="str">
        <f t="shared" si="43"/>
        <v>E.1.2.3.S.5.1</v>
      </c>
      <c r="B105" s="139" t="s">
        <v>315</v>
      </c>
      <c r="C105" s="190" t="s">
        <v>273</v>
      </c>
      <c r="D105" s="143" t="s">
        <v>90</v>
      </c>
      <c r="E105" s="107">
        <v>2</v>
      </c>
      <c r="F105" s="108"/>
      <c r="G105" s="108">
        <f aca="true" t="shared" si="46" ref="G105">E105*F105</f>
        <v>0</v>
      </c>
    </row>
    <row r="106" spans="1:7" s="97" customFormat="1" ht="15" collapsed="1">
      <c r="A106" s="90" t="str">
        <f aca="true" t="shared" si="47" ref="A106">B106</f>
        <v>E.1.2.4</v>
      </c>
      <c r="B106" s="91" t="s">
        <v>2227</v>
      </c>
      <c r="C106" s="92" t="s">
        <v>20</v>
      </c>
      <c r="D106" s="93"/>
      <c r="E106" s="124"/>
      <c r="F106" s="125"/>
      <c r="G106" s="96"/>
    </row>
    <row r="107" spans="1:7" s="109" customFormat="1" ht="76.5" hidden="1" outlineLevel="1">
      <c r="A107" s="98" t="str">
        <f>""&amp;$B$106&amp;"."&amp;B107&amp;""</f>
        <v>E.1.2.4.S.1</v>
      </c>
      <c r="B107" s="126" t="s">
        <v>206</v>
      </c>
      <c r="C107" s="112" t="s">
        <v>2887</v>
      </c>
      <c r="D107" s="128"/>
      <c r="E107" s="107"/>
      <c r="F107" s="108"/>
      <c r="G107" s="108"/>
    </row>
    <row r="108" spans="1:7" s="109" customFormat="1" ht="25.5" hidden="1" outlineLevel="1">
      <c r="A108" s="98" t="str">
        <f>""&amp;$B$106&amp;"."&amp;B108&amp;""</f>
        <v>E.1.2.4.S.1.1</v>
      </c>
      <c r="B108" s="126" t="s">
        <v>226</v>
      </c>
      <c r="C108" s="112" t="s">
        <v>432</v>
      </c>
      <c r="D108" s="128" t="s">
        <v>25</v>
      </c>
      <c r="E108" s="107">
        <v>50</v>
      </c>
      <c r="F108" s="108"/>
      <c r="G108" s="108">
        <f aca="true" t="shared" si="48" ref="G108">E108*F108</f>
        <v>0</v>
      </c>
    </row>
    <row r="109" spans="1:7" s="97" customFormat="1" ht="15" collapsed="1">
      <c r="A109" s="90" t="str">
        <f aca="true" t="shared" si="49" ref="A109">B109</f>
        <v>E.1.2.5</v>
      </c>
      <c r="B109" s="91" t="s">
        <v>2228</v>
      </c>
      <c r="C109" s="92" t="s">
        <v>2844</v>
      </c>
      <c r="D109" s="93"/>
      <c r="E109" s="94"/>
      <c r="F109" s="95"/>
      <c r="G109" s="96"/>
    </row>
    <row r="110" spans="1:7" s="109" customFormat="1" ht="63.75" hidden="1" outlineLevel="1">
      <c r="A110" s="98" t="str">
        <f>""&amp;$B$109&amp;"."&amp;B110&amp;""</f>
        <v>E.1.2.5.S.1</v>
      </c>
      <c r="B110" s="139" t="s">
        <v>206</v>
      </c>
      <c r="C110" s="140" t="s">
        <v>438</v>
      </c>
      <c r="D110" s="113"/>
      <c r="E110" s="132"/>
      <c r="F110" s="108"/>
      <c r="G110" s="108"/>
    </row>
    <row r="111" spans="1:7" s="109" customFormat="1" ht="165.75" hidden="1" outlineLevel="1">
      <c r="A111" s="98" t="str">
        <f>""&amp;$B$109&amp;"."&amp;B111&amp;""</f>
        <v>E.1.2.5.S.2</v>
      </c>
      <c r="B111" s="139" t="s">
        <v>207</v>
      </c>
      <c r="C111" s="112" t="s">
        <v>2930</v>
      </c>
      <c r="D111" s="113"/>
      <c r="E111" s="107"/>
      <c r="F111" s="108"/>
      <c r="G111" s="108"/>
    </row>
    <row r="112" spans="1:7" s="109" customFormat="1" ht="15" hidden="1" outlineLevel="1">
      <c r="A112" s="98" t="str">
        <f aca="true" t="shared" si="50" ref="A112:A164">""&amp;$B$109&amp;"."&amp;B112&amp;""</f>
        <v>E.1.2.5.S.2.1</v>
      </c>
      <c r="B112" s="139" t="s">
        <v>228</v>
      </c>
      <c r="C112" s="146" t="s">
        <v>105</v>
      </c>
      <c r="D112" s="143"/>
      <c r="E112" s="107"/>
      <c r="F112" s="108"/>
      <c r="G112" s="108"/>
    </row>
    <row r="113" spans="1:7" s="109" customFormat="1" ht="15" hidden="1" outlineLevel="1">
      <c r="A113" s="98" t="str">
        <f t="shared" si="50"/>
        <v>E.1.2.5.S.2.1.1</v>
      </c>
      <c r="B113" s="139" t="s">
        <v>229</v>
      </c>
      <c r="C113" s="145" t="s">
        <v>137</v>
      </c>
      <c r="D113" s="143"/>
      <c r="E113" s="107"/>
      <c r="F113" s="108"/>
      <c r="G113" s="108"/>
    </row>
    <row r="114" spans="1:7" s="109" customFormat="1" ht="15" hidden="1" outlineLevel="1">
      <c r="A114" s="98" t="str">
        <f t="shared" si="50"/>
        <v>E.1.2.5.S.2.1.1.1</v>
      </c>
      <c r="B114" s="139" t="s">
        <v>340</v>
      </c>
      <c r="C114" s="142" t="s">
        <v>645</v>
      </c>
      <c r="D114" s="143" t="s">
        <v>90</v>
      </c>
      <c r="E114" s="107">
        <v>1</v>
      </c>
      <c r="F114" s="108"/>
      <c r="G114" s="108">
        <f aca="true" t="shared" si="51" ref="G114:G116">E114*F114</f>
        <v>0</v>
      </c>
    </row>
    <row r="115" spans="1:7" s="109" customFormat="1" ht="15" hidden="1" outlineLevel="1">
      <c r="A115" s="98" t="str">
        <f t="shared" si="50"/>
        <v>E.1.2.5.S.2.1.1.2</v>
      </c>
      <c r="B115" s="139" t="s">
        <v>341</v>
      </c>
      <c r="C115" s="142" t="s">
        <v>2229</v>
      </c>
      <c r="D115" s="143" t="s">
        <v>90</v>
      </c>
      <c r="E115" s="107">
        <v>1</v>
      </c>
      <c r="F115" s="108"/>
      <c r="G115" s="108">
        <f t="shared" si="51"/>
        <v>0</v>
      </c>
    </row>
    <row r="116" spans="1:7" s="109" customFormat="1" ht="15" hidden="1" outlineLevel="1">
      <c r="A116" s="98" t="str">
        <f t="shared" si="50"/>
        <v>E.1.2.5.S.2.1.1.3</v>
      </c>
      <c r="B116" s="139" t="s">
        <v>342</v>
      </c>
      <c r="C116" s="142" t="s">
        <v>565</v>
      </c>
      <c r="D116" s="143" t="s">
        <v>90</v>
      </c>
      <c r="E116" s="107">
        <v>1</v>
      </c>
      <c r="F116" s="108"/>
      <c r="G116" s="108">
        <f t="shared" si="51"/>
        <v>0</v>
      </c>
    </row>
    <row r="117" spans="1:7" s="109" customFormat="1" ht="15" hidden="1" outlineLevel="1">
      <c r="A117" s="98" t="str">
        <f t="shared" si="50"/>
        <v>E.1.2.5.S.2.1.2</v>
      </c>
      <c r="B117" s="139" t="s">
        <v>230</v>
      </c>
      <c r="C117" s="145" t="s">
        <v>141</v>
      </c>
      <c r="D117" s="143"/>
      <c r="E117" s="107"/>
      <c r="F117" s="108"/>
      <c r="G117" s="108"/>
    </row>
    <row r="118" spans="1:7" s="109" customFormat="1" ht="15" hidden="1" outlineLevel="1">
      <c r="A118" s="98" t="str">
        <f t="shared" si="50"/>
        <v>E.1.2.5.S.2.1.2.1</v>
      </c>
      <c r="B118" s="139" t="s">
        <v>343</v>
      </c>
      <c r="C118" s="142" t="s">
        <v>658</v>
      </c>
      <c r="D118" s="143" t="s">
        <v>90</v>
      </c>
      <c r="E118" s="107">
        <v>1</v>
      </c>
      <c r="F118" s="108"/>
      <c r="G118" s="108">
        <f aca="true" t="shared" si="52" ref="G118">E118*F118</f>
        <v>0</v>
      </c>
    </row>
    <row r="119" spans="1:7" s="109" customFormat="1" ht="15" hidden="1" outlineLevel="1">
      <c r="A119" s="98" t="str">
        <f t="shared" si="50"/>
        <v>E.1.2.5.S.2.1.3</v>
      </c>
      <c r="B119" s="139" t="s">
        <v>691</v>
      </c>
      <c r="C119" s="145" t="s">
        <v>140</v>
      </c>
      <c r="D119" s="143"/>
      <c r="E119" s="107"/>
      <c r="F119" s="108"/>
      <c r="G119" s="108"/>
    </row>
    <row r="120" spans="1:7" s="109" customFormat="1" ht="15" hidden="1" outlineLevel="1">
      <c r="A120" s="98" t="str">
        <f t="shared" si="50"/>
        <v>E.1.2.5.S.2.1.3.1</v>
      </c>
      <c r="B120" s="139" t="s">
        <v>693</v>
      </c>
      <c r="C120" s="142" t="s">
        <v>702</v>
      </c>
      <c r="D120" s="143" t="s">
        <v>90</v>
      </c>
      <c r="E120" s="107">
        <v>3</v>
      </c>
      <c r="F120" s="108"/>
      <c r="G120" s="108">
        <f aca="true" t="shared" si="53" ref="G120">E120*F120</f>
        <v>0</v>
      </c>
    </row>
    <row r="121" spans="1:7" s="109" customFormat="1" ht="15" hidden="1" outlineLevel="1">
      <c r="A121" s="98" t="str">
        <f t="shared" si="50"/>
        <v>E.1.2.5.S.2.1.4</v>
      </c>
      <c r="B121" s="139" t="s">
        <v>694</v>
      </c>
      <c r="C121" s="145" t="s">
        <v>2217</v>
      </c>
      <c r="D121" s="143"/>
      <c r="E121" s="107"/>
      <c r="F121" s="108"/>
      <c r="G121" s="108"/>
    </row>
    <row r="122" spans="1:7" s="109" customFormat="1" ht="15" hidden="1" outlineLevel="1">
      <c r="A122" s="98" t="str">
        <f t="shared" si="50"/>
        <v>E.1.2.5.S.2.1.4.1</v>
      </c>
      <c r="B122" s="139" t="s">
        <v>696</v>
      </c>
      <c r="C122" s="142" t="s">
        <v>554</v>
      </c>
      <c r="D122" s="143" t="s">
        <v>90</v>
      </c>
      <c r="E122" s="107">
        <v>1</v>
      </c>
      <c r="F122" s="108"/>
      <c r="G122" s="108">
        <f aca="true" t="shared" si="54" ref="G122">E122*F122</f>
        <v>0</v>
      </c>
    </row>
    <row r="123" spans="1:7" s="109" customFormat="1" ht="15" hidden="1" outlineLevel="1">
      <c r="A123" s="98" t="str">
        <f t="shared" si="50"/>
        <v>E.1.2.5.S.2.2</v>
      </c>
      <c r="B123" s="139" t="s">
        <v>261</v>
      </c>
      <c r="C123" s="146" t="s">
        <v>106</v>
      </c>
      <c r="D123" s="143"/>
      <c r="E123" s="107"/>
      <c r="F123" s="108"/>
      <c r="G123" s="108"/>
    </row>
    <row r="124" spans="1:7" s="109" customFormat="1" ht="15" hidden="1" outlineLevel="1">
      <c r="A124" s="98" t="str">
        <f t="shared" si="50"/>
        <v>E.1.2.5.S.2.2.1</v>
      </c>
      <c r="B124" s="139" t="s">
        <v>1071</v>
      </c>
      <c r="C124" s="145" t="s">
        <v>137</v>
      </c>
      <c r="D124" s="143"/>
      <c r="E124" s="107"/>
      <c r="F124" s="108"/>
      <c r="G124" s="108"/>
    </row>
    <row r="125" spans="1:7" s="109" customFormat="1" ht="15" hidden="1" outlineLevel="1">
      <c r="A125" s="98" t="str">
        <f t="shared" si="50"/>
        <v>E.1.2.5.S.2.2.1.1</v>
      </c>
      <c r="B125" s="139" t="s">
        <v>1072</v>
      </c>
      <c r="C125" s="142" t="s">
        <v>565</v>
      </c>
      <c r="D125" s="143" t="s">
        <v>90</v>
      </c>
      <c r="E125" s="107">
        <v>1</v>
      </c>
      <c r="F125" s="108"/>
      <c r="G125" s="108">
        <f aca="true" t="shared" si="55" ref="G125">E125*F125</f>
        <v>0</v>
      </c>
    </row>
    <row r="126" spans="1:7" s="109" customFormat="1" ht="15" hidden="1" outlineLevel="1">
      <c r="A126" s="98" t="str">
        <f t="shared" si="50"/>
        <v>E.1.2.5.S.2.2.2</v>
      </c>
      <c r="B126" s="139" t="s">
        <v>1073</v>
      </c>
      <c r="C126" s="145" t="s">
        <v>141</v>
      </c>
      <c r="D126" s="143"/>
      <c r="E126" s="107"/>
      <c r="F126" s="108"/>
      <c r="G126" s="108"/>
    </row>
    <row r="127" spans="1:7" s="109" customFormat="1" ht="15" hidden="1" outlineLevel="1">
      <c r="A127" s="98" t="str">
        <f t="shared" si="50"/>
        <v>E.1.2.5.S.2.2.2.1</v>
      </c>
      <c r="B127" s="139" t="s">
        <v>1074</v>
      </c>
      <c r="C127" s="142" t="s">
        <v>658</v>
      </c>
      <c r="D127" s="143" t="s">
        <v>90</v>
      </c>
      <c r="E127" s="107">
        <v>1</v>
      </c>
      <c r="F127" s="108"/>
      <c r="G127" s="108">
        <f aca="true" t="shared" si="56" ref="G127">E127*F127</f>
        <v>0</v>
      </c>
    </row>
    <row r="128" spans="1:7" s="109" customFormat="1" ht="15" hidden="1" outlineLevel="1">
      <c r="A128" s="98" t="str">
        <f t="shared" si="50"/>
        <v>E.1.2.5.S.2.2.3</v>
      </c>
      <c r="B128" s="139" t="s">
        <v>1075</v>
      </c>
      <c r="C128" s="145" t="s">
        <v>140</v>
      </c>
      <c r="D128" s="143"/>
      <c r="E128" s="107"/>
      <c r="F128" s="108"/>
      <c r="G128" s="108"/>
    </row>
    <row r="129" spans="1:7" s="109" customFormat="1" ht="15" hidden="1" outlineLevel="1">
      <c r="A129" s="98" t="str">
        <f t="shared" si="50"/>
        <v>E.1.2.5.S.2.2.3.1</v>
      </c>
      <c r="B129" s="139" t="s">
        <v>1076</v>
      </c>
      <c r="C129" s="142" t="s">
        <v>702</v>
      </c>
      <c r="D129" s="143" t="s">
        <v>90</v>
      </c>
      <c r="E129" s="107">
        <v>1</v>
      </c>
      <c r="F129" s="108"/>
      <c r="G129" s="108">
        <f aca="true" t="shared" si="57" ref="G129">E129*F129</f>
        <v>0</v>
      </c>
    </row>
    <row r="130" spans="1:7" s="109" customFormat="1" ht="15" hidden="1" outlineLevel="1">
      <c r="A130" s="98" t="str">
        <f t="shared" si="50"/>
        <v>E.1.2.5.S.2.2.4</v>
      </c>
      <c r="B130" s="139" t="s">
        <v>2230</v>
      </c>
      <c r="C130" s="145" t="s">
        <v>2217</v>
      </c>
      <c r="D130" s="143"/>
      <c r="E130" s="107"/>
      <c r="F130" s="108"/>
      <c r="G130" s="108"/>
    </row>
    <row r="131" spans="1:7" s="109" customFormat="1" ht="15" hidden="1" outlineLevel="1">
      <c r="A131" s="98" t="str">
        <f t="shared" si="50"/>
        <v>E.1.2.5.S.2.2.4.1</v>
      </c>
      <c r="B131" s="139" t="s">
        <v>2231</v>
      </c>
      <c r="C131" s="142" t="s">
        <v>554</v>
      </c>
      <c r="D131" s="143" t="s">
        <v>90</v>
      </c>
      <c r="E131" s="107">
        <v>1</v>
      </c>
      <c r="F131" s="108"/>
      <c r="G131" s="108">
        <f aca="true" t="shared" si="58" ref="G131">E131*F131</f>
        <v>0</v>
      </c>
    </row>
    <row r="132" spans="1:7" s="109" customFormat="1" ht="15" hidden="1" outlineLevel="1">
      <c r="A132" s="98" t="str">
        <f t="shared" si="50"/>
        <v>E.1.2.5.S.2.2.5</v>
      </c>
      <c r="B132" s="139" t="s">
        <v>2232</v>
      </c>
      <c r="C132" s="145" t="s">
        <v>2233</v>
      </c>
      <c r="D132" s="143"/>
      <c r="E132" s="107"/>
      <c r="F132" s="108"/>
      <c r="G132" s="108"/>
    </row>
    <row r="133" spans="1:7" s="109" customFormat="1" ht="15" hidden="1" outlineLevel="1">
      <c r="A133" s="98" t="str">
        <f t="shared" si="50"/>
        <v>E.1.2.5.S.2.2.5.1</v>
      </c>
      <c r="B133" s="139" t="s">
        <v>2234</v>
      </c>
      <c r="C133" s="142" t="s">
        <v>2235</v>
      </c>
      <c r="D133" s="143" t="s">
        <v>90</v>
      </c>
      <c r="E133" s="107">
        <v>2</v>
      </c>
      <c r="F133" s="108"/>
      <c r="G133" s="108">
        <f aca="true" t="shared" si="59" ref="G133">E133*F133</f>
        <v>0</v>
      </c>
    </row>
    <row r="134" spans="1:7" s="109" customFormat="1" ht="76.5" hidden="1" outlineLevel="1">
      <c r="A134" s="98" t="str">
        <f t="shared" si="50"/>
        <v>E.1.2.5.S.3</v>
      </c>
      <c r="B134" s="139" t="s">
        <v>208</v>
      </c>
      <c r="C134" s="112" t="s">
        <v>2931</v>
      </c>
      <c r="D134" s="113"/>
      <c r="E134" s="107"/>
      <c r="F134" s="108"/>
      <c r="G134" s="108"/>
    </row>
    <row r="135" spans="1:7" s="109" customFormat="1" ht="15" hidden="1" outlineLevel="1">
      <c r="A135" s="98" t="str">
        <f t="shared" si="50"/>
        <v>E.1.2.5.S.3.1</v>
      </c>
      <c r="B135" s="139" t="s">
        <v>244</v>
      </c>
      <c r="C135" s="146" t="s">
        <v>105</v>
      </c>
      <c r="D135" s="143"/>
      <c r="E135" s="107"/>
      <c r="F135" s="108"/>
      <c r="G135" s="108"/>
    </row>
    <row r="136" spans="1:7" s="109" customFormat="1" ht="15" hidden="1" outlineLevel="1">
      <c r="A136" s="98" t="str">
        <f t="shared" si="50"/>
        <v>E.1.2.5.S.3.1.1</v>
      </c>
      <c r="B136" s="139" t="s">
        <v>322</v>
      </c>
      <c r="C136" s="140" t="s">
        <v>148</v>
      </c>
      <c r="D136" s="113"/>
      <c r="E136" s="107"/>
      <c r="F136" s="108"/>
      <c r="G136" s="108"/>
    </row>
    <row r="137" spans="1:7" s="109" customFormat="1" ht="15" hidden="1" outlineLevel="1">
      <c r="A137" s="98" t="str">
        <f t="shared" si="50"/>
        <v>E.1.2.5.S.3.1.1.1</v>
      </c>
      <c r="B137" s="139" t="s">
        <v>323</v>
      </c>
      <c r="C137" s="112" t="s">
        <v>744</v>
      </c>
      <c r="D137" s="143" t="s">
        <v>90</v>
      </c>
      <c r="E137" s="107">
        <v>2</v>
      </c>
      <c r="F137" s="108"/>
      <c r="G137" s="108">
        <f aca="true" t="shared" si="60" ref="G137:G138">E137*F137</f>
        <v>0</v>
      </c>
    </row>
    <row r="138" spans="1:7" s="109" customFormat="1" ht="15" hidden="1" outlineLevel="1">
      <c r="A138" s="98" t="str">
        <f t="shared" si="50"/>
        <v>E.1.2.5.S.3.1.1.2</v>
      </c>
      <c r="B138" s="139" t="s">
        <v>346</v>
      </c>
      <c r="C138" s="112" t="s">
        <v>109</v>
      </c>
      <c r="D138" s="143" t="s">
        <v>90</v>
      </c>
      <c r="E138" s="107">
        <v>1</v>
      </c>
      <c r="F138" s="108"/>
      <c r="G138" s="108">
        <f t="shared" si="60"/>
        <v>0</v>
      </c>
    </row>
    <row r="139" spans="1:7" s="109" customFormat="1" ht="15" hidden="1" outlineLevel="1">
      <c r="A139" s="98" t="str">
        <f t="shared" si="50"/>
        <v>E.1.2.5.S.3.1.2</v>
      </c>
      <c r="B139" s="139" t="s">
        <v>381</v>
      </c>
      <c r="C139" s="140" t="s">
        <v>150</v>
      </c>
      <c r="D139" s="113"/>
      <c r="E139" s="107"/>
      <c r="F139" s="108"/>
      <c r="G139" s="108"/>
    </row>
    <row r="140" spans="1:7" s="109" customFormat="1" ht="15" hidden="1" outlineLevel="1">
      <c r="A140" s="98" t="str">
        <f t="shared" si="50"/>
        <v>E.1.2.5.S.3.1.2.1</v>
      </c>
      <c r="B140" s="139" t="s">
        <v>646</v>
      </c>
      <c r="C140" s="112" t="s">
        <v>109</v>
      </c>
      <c r="D140" s="143" t="s">
        <v>90</v>
      </c>
      <c r="E140" s="107">
        <v>2</v>
      </c>
      <c r="F140" s="108"/>
      <c r="G140" s="108">
        <f aca="true" t="shared" si="61" ref="G140">E140*F140</f>
        <v>0</v>
      </c>
    </row>
    <row r="141" spans="1:7" s="109" customFormat="1" ht="15" hidden="1" outlineLevel="1">
      <c r="A141" s="98" t="str">
        <f t="shared" si="50"/>
        <v>E.1.2.5.S.3.1.3</v>
      </c>
      <c r="B141" s="139" t="s">
        <v>647</v>
      </c>
      <c r="C141" s="140" t="s">
        <v>2236</v>
      </c>
      <c r="D141" s="319"/>
      <c r="E141" s="107"/>
      <c r="F141" s="108"/>
      <c r="G141" s="108"/>
    </row>
    <row r="142" spans="1:7" s="109" customFormat="1" ht="15" hidden="1" outlineLevel="1">
      <c r="A142" s="98" t="str">
        <f t="shared" si="50"/>
        <v>E.1.2.5.S.3.1.3.1</v>
      </c>
      <c r="B142" s="139" t="s">
        <v>649</v>
      </c>
      <c r="C142" s="112" t="s">
        <v>744</v>
      </c>
      <c r="D142" s="143" t="s">
        <v>90</v>
      </c>
      <c r="E142" s="107">
        <v>1</v>
      </c>
      <c r="F142" s="108"/>
      <c r="G142" s="108">
        <f aca="true" t="shared" si="62" ref="G142">E142*F142</f>
        <v>0</v>
      </c>
    </row>
    <row r="143" spans="1:7" s="109" customFormat="1" ht="15" hidden="1" outlineLevel="1">
      <c r="A143" s="98" t="str">
        <f t="shared" si="50"/>
        <v>E.1.2.5.S.3.1.4</v>
      </c>
      <c r="B143" s="139" t="s">
        <v>651</v>
      </c>
      <c r="C143" s="140" t="s">
        <v>2237</v>
      </c>
      <c r="D143" s="319"/>
      <c r="E143" s="107"/>
      <c r="F143" s="108"/>
      <c r="G143" s="108"/>
    </row>
    <row r="144" spans="1:7" s="109" customFormat="1" ht="15" hidden="1" outlineLevel="1">
      <c r="A144" s="98" t="str">
        <f t="shared" si="50"/>
        <v>E.1.2.5.S.3.1.4.1</v>
      </c>
      <c r="B144" s="139" t="s">
        <v>653</v>
      </c>
      <c r="C144" s="112" t="s">
        <v>744</v>
      </c>
      <c r="D144" s="143" t="s">
        <v>90</v>
      </c>
      <c r="E144" s="107">
        <v>1</v>
      </c>
      <c r="F144" s="108"/>
      <c r="G144" s="108">
        <f aca="true" t="shared" si="63" ref="G144">E144*F144</f>
        <v>0</v>
      </c>
    </row>
    <row r="145" spans="1:7" s="109" customFormat="1" ht="15" hidden="1" outlineLevel="1">
      <c r="A145" s="98" t="str">
        <f t="shared" si="50"/>
        <v>E.1.2.5.S.3.1.5</v>
      </c>
      <c r="B145" s="139" t="s">
        <v>654</v>
      </c>
      <c r="C145" s="140" t="s">
        <v>2238</v>
      </c>
      <c r="D145" s="113"/>
      <c r="E145" s="107"/>
      <c r="F145" s="108"/>
      <c r="G145" s="108"/>
    </row>
    <row r="146" spans="1:7" s="109" customFormat="1" ht="15" hidden="1" outlineLevel="1">
      <c r="A146" s="98" t="str">
        <f t="shared" si="50"/>
        <v>E.1.2.5.S.3.1.5.1</v>
      </c>
      <c r="B146" s="139" t="s">
        <v>656</v>
      </c>
      <c r="C146" s="112" t="s">
        <v>109</v>
      </c>
      <c r="D146" s="143" t="s">
        <v>90</v>
      </c>
      <c r="E146" s="107">
        <v>1</v>
      </c>
      <c r="F146" s="108"/>
      <c r="G146" s="108">
        <f aca="true" t="shared" si="64" ref="G146">E146*F146</f>
        <v>0</v>
      </c>
    </row>
    <row r="147" spans="1:7" s="109" customFormat="1" ht="15" hidden="1" outlineLevel="1">
      <c r="A147" s="98" t="str">
        <f t="shared" si="50"/>
        <v>E.1.2.5.S.3.2</v>
      </c>
      <c r="B147" s="139" t="s">
        <v>245</v>
      </c>
      <c r="C147" s="146" t="s">
        <v>106</v>
      </c>
      <c r="D147" s="143"/>
      <c r="E147" s="107"/>
      <c r="F147" s="108"/>
      <c r="G147" s="108"/>
    </row>
    <row r="148" spans="1:7" s="109" customFormat="1" ht="15" hidden="1" outlineLevel="1">
      <c r="A148" s="98" t="str">
        <f t="shared" si="50"/>
        <v>E.1.2.5.S.3.2.1</v>
      </c>
      <c r="B148" s="139" t="s">
        <v>352</v>
      </c>
      <c r="C148" s="140" t="s">
        <v>148</v>
      </c>
      <c r="D148" s="113"/>
      <c r="E148" s="107"/>
      <c r="F148" s="108"/>
      <c r="G148" s="108"/>
    </row>
    <row r="149" spans="1:7" s="109" customFormat="1" ht="15" hidden="1" outlineLevel="1">
      <c r="A149" s="98" t="str">
        <f t="shared" si="50"/>
        <v>E.1.2.5.S.3.2.1.1</v>
      </c>
      <c r="B149" s="139" t="s">
        <v>354</v>
      </c>
      <c r="C149" s="112" t="s">
        <v>109</v>
      </c>
      <c r="D149" s="143" t="s">
        <v>90</v>
      </c>
      <c r="E149" s="107">
        <v>2</v>
      </c>
      <c r="F149" s="108"/>
      <c r="G149" s="108">
        <f aca="true" t="shared" si="65" ref="G149">E149*F149</f>
        <v>0</v>
      </c>
    </row>
    <row r="150" spans="1:7" s="109" customFormat="1" ht="15" hidden="1" outlineLevel="1">
      <c r="A150" s="98" t="str">
        <f t="shared" si="50"/>
        <v>E.1.2.5.S.3.2.2</v>
      </c>
      <c r="B150" s="139" t="s">
        <v>353</v>
      </c>
      <c r="C150" s="140" t="s">
        <v>150</v>
      </c>
      <c r="D150" s="113"/>
      <c r="E150" s="107"/>
      <c r="F150" s="108"/>
      <c r="G150" s="108"/>
    </row>
    <row r="151" spans="1:7" s="109" customFormat="1" ht="15" hidden="1" outlineLevel="1">
      <c r="A151" s="98" t="str">
        <f t="shared" si="50"/>
        <v>E.1.2.5.S.3.2.2.1</v>
      </c>
      <c r="B151" s="139" t="s">
        <v>355</v>
      </c>
      <c r="C151" s="112" t="s">
        <v>109</v>
      </c>
      <c r="D151" s="143" t="s">
        <v>90</v>
      </c>
      <c r="E151" s="107">
        <v>1</v>
      </c>
      <c r="F151" s="108"/>
      <c r="G151" s="108">
        <f aca="true" t="shared" si="66" ref="G151">E151*F151</f>
        <v>0</v>
      </c>
    </row>
    <row r="152" spans="1:7" s="109" customFormat="1" ht="15" hidden="1" outlineLevel="1">
      <c r="A152" s="98" t="str">
        <f t="shared" si="50"/>
        <v>E.1.2.5.S.3.2.3</v>
      </c>
      <c r="B152" s="139" t="s">
        <v>2239</v>
      </c>
      <c r="C152" s="140" t="s">
        <v>2240</v>
      </c>
      <c r="D152" s="319"/>
      <c r="E152" s="107"/>
      <c r="F152" s="108"/>
      <c r="G152" s="108"/>
    </row>
    <row r="153" spans="1:7" s="109" customFormat="1" ht="15" hidden="1" outlineLevel="1">
      <c r="A153" s="98" t="str">
        <f t="shared" si="50"/>
        <v>E.1.2.5.S.3.2.3.1</v>
      </c>
      <c r="B153" s="139" t="s">
        <v>2241</v>
      </c>
      <c r="C153" s="112" t="s">
        <v>109</v>
      </c>
      <c r="D153" s="143" t="s">
        <v>90</v>
      </c>
      <c r="E153" s="107">
        <v>1</v>
      </c>
      <c r="F153" s="108"/>
      <c r="G153" s="108">
        <f aca="true" t="shared" si="67" ref="G153">E153*F153</f>
        <v>0</v>
      </c>
    </row>
    <row r="154" spans="1:7" s="109" customFormat="1" ht="15" hidden="1" outlineLevel="1">
      <c r="A154" s="98" t="str">
        <f t="shared" si="50"/>
        <v>E.1.2.5.S.3.2.4</v>
      </c>
      <c r="B154" s="139" t="s">
        <v>2242</v>
      </c>
      <c r="C154" s="140" t="s">
        <v>3580</v>
      </c>
      <c r="D154" s="319"/>
      <c r="E154" s="107"/>
      <c r="F154" s="108"/>
      <c r="G154" s="108"/>
    </row>
    <row r="155" spans="1:7" s="109" customFormat="1" ht="15" hidden="1" outlineLevel="1">
      <c r="A155" s="98" t="str">
        <f t="shared" si="50"/>
        <v>E.1.2.5.S.3.2.4.1</v>
      </c>
      <c r="B155" s="139" t="s">
        <v>2243</v>
      </c>
      <c r="C155" s="112" t="s">
        <v>109</v>
      </c>
      <c r="D155" s="143" t="s">
        <v>90</v>
      </c>
      <c r="E155" s="107">
        <v>1</v>
      </c>
      <c r="F155" s="108"/>
      <c r="G155" s="108">
        <f aca="true" t="shared" si="68" ref="G155">E155*F155</f>
        <v>0</v>
      </c>
    </row>
    <row r="156" spans="1:7" s="109" customFormat="1" ht="51" hidden="1" outlineLevel="1">
      <c r="A156" s="98" t="str">
        <f t="shared" si="50"/>
        <v>E.1.2.5.S.4</v>
      </c>
      <c r="B156" s="139" t="s">
        <v>209</v>
      </c>
      <c r="C156" s="226" t="s">
        <v>2934</v>
      </c>
      <c r="D156" s="128" t="s">
        <v>22</v>
      </c>
      <c r="E156" s="107">
        <v>1.3</v>
      </c>
      <c r="F156" s="131"/>
      <c r="G156" s="108">
        <f>E156*F156</f>
        <v>0</v>
      </c>
    </row>
    <row r="157" spans="1:7" s="109" customFormat="1" ht="51" hidden="1" outlineLevel="1">
      <c r="A157" s="98" t="str">
        <f t="shared" si="50"/>
        <v>E.1.2.5.S.5</v>
      </c>
      <c r="B157" s="139" t="s">
        <v>213</v>
      </c>
      <c r="C157" s="226" t="s">
        <v>2935</v>
      </c>
      <c r="D157" s="113"/>
      <c r="E157" s="107"/>
      <c r="F157" s="108"/>
      <c r="G157" s="108"/>
    </row>
    <row r="158" spans="1:7" s="109" customFormat="1" ht="15" hidden="1" outlineLevel="1">
      <c r="A158" s="98" t="str">
        <f t="shared" si="50"/>
        <v>E.1.2.5.S.5.1</v>
      </c>
      <c r="B158" s="139" t="s">
        <v>315</v>
      </c>
      <c r="C158" s="226" t="s">
        <v>2244</v>
      </c>
      <c r="D158" s="143" t="s">
        <v>90</v>
      </c>
      <c r="E158" s="107">
        <v>2</v>
      </c>
      <c r="F158" s="108"/>
      <c r="G158" s="108">
        <f aca="true" t="shared" si="69" ref="G158:G161">E158*F158</f>
        <v>0</v>
      </c>
    </row>
    <row r="159" spans="1:7" s="109" customFormat="1" ht="15" hidden="1" outlineLevel="1">
      <c r="A159" s="98" t="str">
        <f t="shared" si="50"/>
        <v>E.1.2.5.S.5.2</v>
      </c>
      <c r="B159" s="139" t="s">
        <v>316</v>
      </c>
      <c r="C159" s="226" t="s">
        <v>2245</v>
      </c>
      <c r="D159" s="143" t="s">
        <v>90</v>
      </c>
      <c r="E159" s="107">
        <v>1</v>
      </c>
      <c r="F159" s="108"/>
      <c r="G159" s="108">
        <f t="shared" si="69"/>
        <v>0</v>
      </c>
    </row>
    <row r="160" spans="1:7" s="109" customFormat="1" ht="15" hidden="1" outlineLevel="1">
      <c r="A160" s="98" t="str">
        <f t="shared" si="50"/>
        <v>E.1.2.5.S.5.3</v>
      </c>
      <c r="B160" s="139" t="s">
        <v>317</v>
      </c>
      <c r="C160" s="226" t="s">
        <v>2246</v>
      </c>
      <c r="D160" s="143" t="s">
        <v>90</v>
      </c>
      <c r="E160" s="107">
        <v>2</v>
      </c>
      <c r="F160" s="108"/>
      <c r="G160" s="108">
        <f t="shared" si="69"/>
        <v>0</v>
      </c>
    </row>
    <row r="161" spans="1:7" s="109" customFormat="1" ht="76.5" hidden="1" outlineLevel="1">
      <c r="A161" s="98" t="str">
        <f t="shared" si="50"/>
        <v>E.1.2.5.S.6</v>
      </c>
      <c r="B161" s="139" t="s">
        <v>214</v>
      </c>
      <c r="C161" s="142" t="s">
        <v>2936</v>
      </c>
      <c r="D161" s="143" t="s">
        <v>90</v>
      </c>
      <c r="E161" s="107">
        <v>1</v>
      </c>
      <c r="F161" s="108"/>
      <c r="G161" s="108">
        <f t="shared" si="69"/>
        <v>0</v>
      </c>
    </row>
    <row r="162" spans="1:7" s="109" customFormat="1" ht="140.25" hidden="1" outlineLevel="1">
      <c r="A162" s="98" t="str">
        <f t="shared" si="50"/>
        <v>E.1.2.5.S.7</v>
      </c>
      <c r="B162" s="139" t="s">
        <v>215</v>
      </c>
      <c r="C162" s="115" t="s">
        <v>3462</v>
      </c>
      <c r="D162" s="128"/>
      <c r="E162" s="107"/>
      <c r="F162" s="108"/>
      <c r="G162" s="108"/>
    </row>
    <row r="163" spans="1:7" s="109" customFormat="1" ht="15" hidden="1" outlineLevel="1">
      <c r="A163" s="98" t="str">
        <f t="shared" si="50"/>
        <v>E.1.2.5.S.7.1</v>
      </c>
      <c r="B163" s="139" t="s">
        <v>364</v>
      </c>
      <c r="C163" s="115" t="s">
        <v>159</v>
      </c>
      <c r="D163" s="128"/>
      <c r="E163" s="107"/>
      <c r="F163" s="108"/>
      <c r="G163" s="108"/>
    </row>
    <row r="164" spans="1:7" s="109" customFormat="1" ht="15" hidden="1" outlineLevel="1">
      <c r="A164" s="98" t="str">
        <f t="shared" si="50"/>
        <v>E.1.2.5.S.7.1.1</v>
      </c>
      <c r="B164" s="139" t="s">
        <v>552</v>
      </c>
      <c r="C164" s="133" t="s">
        <v>164</v>
      </c>
      <c r="D164" s="143" t="s">
        <v>90</v>
      </c>
      <c r="E164" s="107">
        <v>2</v>
      </c>
      <c r="F164" s="108"/>
      <c r="G164" s="108">
        <f aca="true" t="shared" si="70" ref="G164">E164*F164</f>
        <v>0</v>
      </c>
    </row>
    <row r="165" spans="1:7" s="97" customFormat="1" ht="15" collapsed="1">
      <c r="A165" s="90" t="str">
        <f aca="true" t="shared" si="71" ref="A165">B165</f>
        <v>E.1.2.6</v>
      </c>
      <c r="B165" s="91" t="s">
        <v>2247</v>
      </c>
      <c r="C165" s="165" t="s">
        <v>121</v>
      </c>
      <c r="D165" s="166"/>
      <c r="E165" s="94"/>
      <c r="F165" s="95"/>
      <c r="G165" s="96"/>
    </row>
    <row r="166" spans="1:7" s="109" customFormat="1" ht="127.5" hidden="1" outlineLevel="1">
      <c r="A166" s="98" t="str">
        <f>""&amp;$B$165&amp;"."&amp;B166&amp;""</f>
        <v>E.1.2.6.S.1</v>
      </c>
      <c r="B166" s="139" t="s">
        <v>206</v>
      </c>
      <c r="C166" s="112" t="s">
        <v>185</v>
      </c>
      <c r="D166" s="113"/>
      <c r="E166" s="107"/>
      <c r="F166" s="108"/>
      <c r="G166" s="206"/>
    </row>
    <row r="167" spans="1:7" s="109" customFormat="1" ht="15" hidden="1" outlineLevel="1">
      <c r="A167" s="98" t="str">
        <f aca="true" t="shared" si="72" ref="A167:A170">""&amp;$B$165&amp;"."&amp;B167&amp;""</f>
        <v>E.1.2.6.S.1.1</v>
      </c>
      <c r="B167" s="139" t="s">
        <v>226</v>
      </c>
      <c r="C167" s="112" t="s">
        <v>125</v>
      </c>
      <c r="D167" s="113" t="s">
        <v>90</v>
      </c>
      <c r="E167" s="107">
        <v>13</v>
      </c>
      <c r="F167" s="108"/>
      <c r="G167" s="108">
        <f aca="true" t="shared" si="73" ref="G167:G168">E167*F167</f>
        <v>0</v>
      </c>
    </row>
    <row r="168" spans="1:7" s="109" customFormat="1" ht="15" hidden="1" outlineLevel="1">
      <c r="A168" s="98" t="str">
        <f t="shared" si="72"/>
        <v>E.1.2.6.S.1.2</v>
      </c>
      <c r="B168" s="139" t="s">
        <v>227</v>
      </c>
      <c r="C168" s="112" t="s">
        <v>369</v>
      </c>
      <c r="D168" s="113" t="s">
        <v>90</v>
      </c>
      <c r="E168" s="107">
        <v>21</v>
      </c>
      <c r="F168" s="108"/>
      <c r="G168" s="108">
        <f t="shared" si="73"/>
        <v>0</v>
      </c>
    </row>
    <row r="169" spans="1:7" s="109" customFormat="1" ht="216.75" hidden="1" outlineLevel="1">
      <c r="A169" s="98" t="str">
        <f t="shared" si="72"/>
        <v>E.1.2.6.S.2</v>
      </c>
      <c r="B169" s="139" t="s">
        <v>207</v>
      </c>
      <c r="C169" s="122" t="s">
        <v>3480</v>
      </c>
      <c r="D169" s="113"/>
      <c r="E169" s="107"/>
      <c r="F169" s="108"/>
      <c r="G169" s="108"/>
    </row>
    <row r="170" spans="1:7" s="109" customFormat="1" ht="15" hidden="1" outlineLevel="1">
      <c r="A170" s="98" t="str">
        <f t="shared" si="72"/>
        <v>E.1.2.6.S.2.1</v>
      </c>
      <c r="B170" s="139" t="s">
        <v>228</v>
      </c>
      <c r="C170" s="122" t="s">
        <v>449</v>
      </c>
      <c r="D170" s="113" t="s">
        <v>22</v>
      </c>
      <c r="E170" s="107">
        <v>15</v>
      </c>
      <c r="F170" s="108"/>
      <c r="G170" s="108">
        <f aca="true" t="shared" si="74" ref="G170">E170*F170</f>
        <v>0</v>
      </c>
    </row>
    <row r="171" spans="1:7" s="97" customFormat="1" ht="15" collapsed="1">
      <c r="A171" s="90" t="str">
        <f aca="true" t="shared" si="75" ref="A171">B171</f>
        <v>E.1.2.7</v>
      </c>
      <c r="B171" s="91" t="s">
        <v>2248</v>
      </c>
      <c r="C171" s="169" t="s">
        <v>122</v>
      </c>
      <c r="D171" s="170"/>
      <c r="E171" s="94"/>
      <c r="F171" s="95"/>
      <c r="G171" s="96"/>
    </row>
    <row r="172" spans="1:7" s="109" customFormat="1" ht="153" hidden="1" outlineLevel="1">
      <c r="A172" s="98" t="str">
        <f>""&amp;$B$171&amp;"."&amp;B172&amp;""</f>
        <v>E.1.2.7.S.1</v>
      </c>
      <c r="B172" s="139" t="s">
        <v>206</v>
      </c>
      <c r="C172" s="142" t="s">
        <v>235</v>
      </c>
      <c r="D172" s="143"/>
      <c r="E172" s="107"/>
      <c r="F172" s="108"/>
      <c r="G172" s="108"/>
    </row>
    <row r="173" spans="1:7" s="109" customFormat="1" ht="15" hidden="1" outlineLevel="1">
      <c r="A173" s="98" t="str">
        <f aca="true" t="shared" si="76" ref="A173:A175">""&amp;$B$171&amp;"."&amp;B173&amp;""</f>
        <v>E.1.2.7.S.1.1</v>
      </c>
      <c r="B173" s="139" t="s">
        <v>226</v>
      </c>
      <c r="C173" s="141" t="s">
        <v>591</v>
      </c>
      <c r="D173" s="171" t="s">
        <v>22</v>
      </c>
      <c r="E173" s="172">
        <v>300</v>
      </c>
      <c r="F173" s="108"/>
      <c r="G173" s="108">
        <f aca="true" t="shared" si="77" ref="G173">E173*F173</f>
        <v>0</v>
      </c>
    </row>
    <row r="174" spans="1:7" s="109" customFormat="1" ht="76.5" hidden="1" outlineLevel="1">
      <c r="A174" s="98" t="str">
        <f t="shared" si="76"/>
        <v>E.1.2.7.S.2</v>
      </c>
      <c r="B174" s="139" t="s">
        <v>207</v>
      </c>
      <c r="C174" s="207" t="s">
        <v>187</v>
      </c>
      <c r="D174" s="143"/>
      <c r="E174" s="107"/>
      <c r="F174" s="108"/>
      <c r="G174" s="206"/>
    </row>
    <row r="175" spans="1:7" s="109" customFormat="1" ht="15" hidden="1" outlineLevel="1">
      <c r="A175" s="98" t="str">
        <f t="shared" si="76"/>
        <v>E.1.2.7.S.2.1</v>
      </c>
      <c r="B175" s="139" t="s">
        <v>228</v>
      </c>
      <c r="C175" s="112" t="s">
        <v>2249</v>
      </c>
      <c r="D175" s="143" t="s">
        <v>22</v>
      </c>
      <c r="E175" s="107">
        <v>300</v>
      </c>
      <c r="F175" s="108"/>
      <c r="G175" s="108">
        <f aca="true" t="shared" si="78" ref="G175">E175*F175</f>
        <v>0</v>
      </c>
    </row>
    <row r="176" spans="1:7" s="97" customFormat="1" ht="15" collapsed="1">
      <c r="A176" s="90" t="str">
        <f aca="true" t="shared" si="79" ref="A176">B176</f>
        <v>E.1.2.8</v>
      </c>
      <c r="B176" s="91" t="s">
        <v>2250</v>
      </c>
      <c r="C176" s="92" t="s">
        <v>21</v>
      </c>
      <c r="D176" s="93"/>
      <c r="E176" s="94"/>
      <c r="F176" s="95"/>
      <c r="G176" s="96"/>
    </row>
    <row r="177" spans="1:7" s="109" customFormat="1" ht="76.5" hidden="1" outlineLevel="1">
      <c r="A177" s="98" t="str">
        <f>""&amp;$B$176&amp;"."&amp;B177&amp;""</f>
        <v>E.1.2.8.S.1</v>
      </c>
      <c r="B177" s="139" t="s">
        <v>206</v>
      </c>
      <c r="C177" s="112" t="s">
        <v>2342</v>
      </c>
      <c r="D177" s="177" t="s">
        <v>91</v>
      </c>
      <c r="E177" s="107">
        <v>1</v>
      </c>
      <c r="F177" s="178"/>
      <c r="G177" s="108">
        <f aca="true" t="shared" si="80" ref="G177:G178">E177*F177</f>
        <v>0</v>
      </c>
    </row>
    <row r="178" spans="1:7" s="109" customFormat="1" ht="51" hidden="1" outlineLevel="1">
      <c r="A178" s="98" t="str">
        <f aca="true" t="shared" si="81" ref="A178:A182">""&amp;$B$176&amp;"."&amp;B178&amp;""</f>
        <v>E.1.2.8.S.2</v>
      </c>
      <c r="B178" s="139" t="s">
        <v>207</v>
      </c>
      <c r="C178" s="152" t="s">
        <v>154</v>
      </c>
      <c r="D178" s="177" t="s">
        <v>91</v>
      </c>
      <c r="E178" s="107">
        <v>1</v>
      </c>
      <c r="F178" s="178"/>
      <c r="G178" s="108">
        <f t="shared" si="80"/>
        <v>0</v>
      </c>
    </row>
    <row r="179" spans="1:7" s="109" customFormat="1" ht="63.75" hidden="1" outlineLevel="1">
      <c r="A179" s="98" t="str">
        <f t="shared" si="81"/>
        <v>E.1.2.8.S.3</v>
      </c>
      <c r="B179" s="139" t="s">
        <v>208</v>
      </c>
      <c r="C179" s="127" t="s">
        <v>84</v>
      </c>
      <c r="D179" s="180"/>
      <c r="E179" s="107"/>
      <c r="F179" s="178"/>
      <c r="G179" s="178"/>
    </row>
    <row r="180" spans="1:7" s="109" customFormat="1" ht="15" hidden="1" outlineLevel="1">
      <c r="A180" s="98" t="str">
        <f t="shared" si="81"/>
        <v>E.1.2.8.S.3.1</v>
      </c>
      <c r="B180" s="139" t="s">
        <v>244</v>
      </c>
      <c r="C180" s="127" t="s">
        <v>85</v>
      </c>
      <c r="D180" s="180" t="s">
        <v>22</v>
      </c>
      <c r="E180" s="107">
        <v>8</v>
      </c>
      <c r="F180" s="178"/>
      <c r="G180" s="108">
        <f aca="true" t="shared" si="82" ref="G180:G182">E180*F180</f>
        <v>0</v>
      </c>
    </row>
    <row r="181" spans="1:7" s="109" customFormat="1" ht="25.5" hidden="1" outlineLevel="1">
      <c r="A181" s="98" t="str">
        <f t="shared" si="81"/>
        <v>E.1.2.8.S.3.2</v>
      </c>
      <c r="B181" s="139" t="s">
        <v>245</v>
      </c>
      <c r="C181" s="127" t="s">
        <v>86</v>
      </c>
      <c r="D181" s="180" t="s">
        <v>90</v>
      </c>
      <c r="E181" s="107">
        <v>2</v>
      </c>
      <c r="F181" s="178"/>
      <c r="G181" s="108">
        <f t="shared" si="82"/>
        <v>0</v>
      </c>
    </row>
    <row r="182" spans="1:7" s="109" customFormat="1" ht="178.5" hidden="1" outlineLevel="1">
      <c r="A182" s="98" t="str">
        <f t="shared" si="81"/>
        <v>E.1.2.8.S.4</v>
      </c>
      <c r="B182" s="139" t="s">
        <v>209</v>
      </c>
      <c r="C182" s="152" t="s">
        <v>3236</v>
      </c>
      <c r="D182" s="177" t="s">
        <v>91</v>
      </c>
      <c r="E182" s="107">
        <v>1</v>
      </c>
      <c r="F182" s="178"/>
      <c r="G182" s="108">
        <f t="shared" si="82"/>
        <v>0</v>
      </c>
    </row>
    <row r="183" spans="1:7" s="561" customFormat="1" ht="89.25" hidden="1" outlineLevel="1">
      <c r="A183" s="98" t="str">
        <f aca="true" t="shared" si="83" ref="A183">""&amp;$B$176&amp;"."&amp;B183&amp;""</f>
        <v>E.1.2.8.S.5</v>
      </c>
      <c r="B183" s="139" t="s">
        <v>213</v>
      </c>
      <c r="C183" s="481" t="s">
        <v>3235</v>
      </c>
      <c r="D183" s="177" t="s">
        <v>91</v>
      </c>
      <c r="E183" s="107">
        <v>1</v>
      </c>
      <c r="F183" s="178"/>
      <c r="G183" s="108">
        <f aca="true" t="shared" si="84" ref="G183">E183*F183</f>
        <v>0</v>
      </c>
    </row>
    <row r="184" spans="1:7" s="81" customFormat="1" ht="15" collapsed="1">
      <c r="A184" s="74" t="str">
        <f>B184</f>
        <v>E.2</v>
      </c>
      <c r="B184" s="75" t="s">
        <v>2251</v>
      </c>
      <c r="C184" s="76" t="s">
        <v>2252</v>
      </c>
      <c r="D184" s="77"/>
      <c r="E184" s="78"/>
      <c r="F184" s="79"/>
      <c r="G184" s="80"/>
    </row>
    <row r="185" spans="1:7" s="89" customFormat="1" ht="15" collapsed="1">
      <c r="A185" s="82" t="str">
        <f aca="true" t="shared" si="85" ref="A185:A186">B185</f>
        <v>E.2.1</v>
      </c>
      <c r="B185" s="83" t="s">
        <v>2253</v>
      </c>
      <c r="C185" s="84" t="s">
        <v>2254</v>
      </c>
      <c r="D185" s="85"/>
      <c r="E185" s="86"/>
      <c r="F185" s="87"/>
      <c r="G185" s="88"/>
    </row>
    <row r="186" spans="1:7" s="97" customFormat="1" ht="15">
      <c r="A186" s="90" t="str">
        <f t="shared" si="85"/>
        <v>E.2.1.1</v>
      </c>
      <c r="B186" s="91" t="s">
        <v>2255</v>
      </c>
      <c r="C186" s="92" t="s">
        <v>17</v>
      </c>
      <c r="D186" s="93"/>
      <c r="E186" s="94"/>
      <c r="F186" s="95"/>
      <c r="G186" s="96"/>
    </row>
    <row r="187" spans="1:7" s="109" customFormat="1" ht="76.5" hidden="1" outlineLevel="1">
      <c r="A187" s="98" t="str">
        <f>""&amp;$B$186&amp;"."&amp;B187&amp;""</f>
        <v>E.2.1.1.S.1</v>
      </c>
      <c r="B187" s="99" t="s">
        <v>206</v>
      </c>
      <c r="C187" s="152" t="s">
        <v>2343</v>
      </c>
      <c r="D187" s="114" t="s">
        <v>25</v>
      </c>
      <c r="E187" s="107">
        <v>6.8</v>
      </c>
      <c r="F187" s="108"/>
      <c r="G187" s="108">
        <f aca="true" t="shared" si="86" ref="G187:G204">E187*F187</f>
        <v>0</v>
      </c>
    </row>
    <row r="188" spans="1:7" s="109" customFormat="1" ht="38.25" hidden="1" outlineLevel="1">
      <c r="A188" s="98" t="str">
        <f aca="true" t="shared" si="87" ref="A188:A191">""&amp;$B$186&amp;"."&amp;B188&amp;""</f>
        <v>E.2.1.1.S.2</v>
      </c>
      <c r="B188" s="99" t="s">
        <v>207</v>
      </c>
      <c r="C188" s="152" t="s">
        <v>2881</v>
      </c>
      <c r="D188" s="114" t="s">
        <v>22</v>
      </c>
      <c r="E188" s="107">
        <v>30</v>
      </c>
      <c r="F188" s="108"/>
      <c r="G188" s="108">
        <f t="shared" si="86"/>
        <v>0</v>
      </c>
    </row>
    <row r="189" spans="1:7" s="109" customFormat="1" ht="63.75" hidden="1" outlineLevel="1">
      <c r="A189" s="98" t="str">
        <f t="shared" si="87"/>
        <v>E.2.1.1.S.3</v>
      </c>
      <c r="B189" s="99" t="s">
        <v>208</v>
      </c>
      <c r="C189" s="115" t="s">
        <v>2209</v>
      </c>
      <c r="D189" s="113" t="s">
        <v>22</v>
      </c>
      <c r="E189" s="107">
        <v>10</v>
      </c>
      <c r="F189" s="108"/>
      <c r="G189" s="108">
        <f t="shared" si="86"/>
        <v>0</v>
      </c>
    </row>
    <row r="190" spans="1:7" s="109" customFormat="1" ht="63.75" hidden="1" outlineLevel="1">
      <c r="A190" s="98" t="str">
        <f t="shared" si="87"/>
        <v>E.2.1.1.S.4</v>
      </c>
      <c r="B190" s="99" t="s">
        <v>209</v>
      </c>
      <c r="C190" s="105" t="s">
        <v>168</v>
      </c>
      <c r="D190" s="114" t="s">
        <v>90</v>
      </c>
      <c r="E190" s="107">
        <v>3</v>
      </c>
      <c r="F190" s="108"/>
      <c r="G190" s="108">
        <f t="shared" si="86"/>
        <v>0</v>
      </c>
    </row>
    <row r="191" spans="1:7" s="109" customFormat="1" ht="51" hidden="1" outlineLevel="1">
      <c r="A191" s="98" t="str">
        <f t="shared" si="87"/>
        <v>E.2.1.1.S.5</v>
      </c>
      <c r="B191" s="99" t="s">
        <v>213</v>
      </c>
      <c r="C191" s="120" t="s">
        <v>2210</v>
      </c>
      <c r="D191" s="121" t="s">
        <v>91</v>
      </c>
      <c r="E191" s="107">
        <v>1</v>
      </c>
      <c r="F191" s="108"/>
      <c r="G191" s="108">
        <f t="shared" si="86"/>
        <v>0</v>
      </c>
    </row>
    <row r="192" spans="1:7" s="97" customFormat="1" ht="15" collapsed="1">
      <c r="A192" s="90" t="str">
        <f aca="true" t="shared" si="88" ref="A192">B192</f>
        <v>E.2.1.2</v>
      </c>
      <c r="B192" s="91" t="s">
        <v>2256</v>
      </c>
      <c r="C192" s="92" t="s">
        <v>18</v>
      </c>
      <c r="D192" s="93"/>
      <c r="E192" s="124"/>
      <c r="F192" s="125"/>
      <c r="G192" s="96"/>
    </row>
    <row r="193" spans="1:7" s="109" customFormat="1" ht="63.75" hidden="1" outlineLevel="1">
      <c r="A193" s="98" t="str">
        <f>""&amp;$B$192&amp;"."&amp;B193&amp;""</f>
        <v>E.2.1.2.S.1</v>
      </c>
      <c r="B193" s="139" t="s">
        <v>206</v>
      </c>
      <c r="C193" s="115" t="s">
        <v>247</v>
      </c>
      <c r="D193" s="113" t="s">
        <v>22</v>
      </c>
      <c r="E193" s="107">
        <v>50</v>
      </c>
      <c r="F193" s="108"/>
      <c r="G193" s="108">
        <f aca="true" t="shared" si="89" ref="G193:G195">E193*F193</f>
        <v>0</v>
      </c>
    </row>
    <row r="194" spans="1:7" s="109" customFormat="1" ht="76.5" hidden="1" outlineLevel="1">
      <c r="A194" s="98" t="str">
        <f aca="true" t="shared" si="90" ref="A194:A204">""&amp;$B$192&amp;"."&amp;B194&amp;""</f>
        <v>E.2.1.2.S.2</v>
      </c>
      <c r="B194" s="139" t="s">
        <v>207</v>
      </c>
      <c r="C194" s="115" t="s">
        <v>248</v>
      </c>
      <c r="D194" s="113" t="s">
        <v>25</v>
      </c>
      <c r="E194" s="107">
        <v>26</v>
      </c>
      <c r="F194" s="108"/>
      <c r="G194" s="108">
        <f t="shared" si="89"/>
        <v>0</v>
      </c>
    </row>
    <row r="195" spans="1:7" s="109" customFormat="1" ht="140.25" hidden="1" outlineLevel="1">
      <c r="A195" s="98" t="str">
        <f t="shared" si="90"/>
        <v>E.2.1.2.S.3</v>
      </c>
      <c r="B195" s="139" t="s">
        <v>208</v>
      </c>
      <c r="C195" s="152" t="s">
        <v>2344</v>
      </c>
      <c r="D195" s="123" t="s">
        <v>24</v>
      </c>
      <c r="E195" s="107">
        <v>40</v>
      </c>
      <c r="F195" s="108"/>
      <c r="G195" s="108">
        <f t="shared" si="89"/>
        <v>0</v>
      </c>
    </row>
    <row r="196" spans="1:7" s="109" customFormat="1" ht="51" hidden="1" outlineLevel="1">
      <c r="A196" s="98" t="str">
        <f t="shared" si="90"/>
        <v>E.2.1.2.S.4</v>
      </c>
      <c r="B196" s="139" t="s">
        <v>209</v>
      </c>
      <c r="C196" s="127" t="s">
        <v>3536</v>
      </c>
      <c r="D196" s="113" t="s">
        <v>22</v>
      </c>
      <c r="E196" s="107">
        <v>6</v>
      </c>
      <c r="F196" s="108"/>
      <c r="G196" s="108">
        <f t="shared" si="86"/>
        <v>0</v>
      </c>
    </row>
    <row r="197" spans="1:7" s="109" customFormat="1" ht="191.25" hidden="1" outlineLevel="1">
      <c r="A197" s="98" t="str">
        <f t="shared" si="90"/>
        <v>E.2.1.2.S.5</v>
      </c>
      <c r="B197" s="139" t="s">
        <v>213</v>
      </c>
      <c r="C197" s="115" t="s">
        <v>426</v>
      </c>
      <c r="D197" s="128" t="s">
        <v>24</v>
      </c>
      <c r="E197" s="107">
        <v>4</v>
      </c>
      <c r="F197" s="108"/>
      <c r="G197" s="108">
        <f t="shared" si="86"/>
        <v>0</v>
      </c>
    </row>
    <row r="198" spans="1:7" s="109" customFormat="1" ht="76.5" hidden="1" outlineLevel="1">
      <c r="A198" s="98" t="str">
        <f t="shared" si="90"/>
        <v>E.2.1.2.S.6</v>
      </c>
      <c r="B198" s="139" t="s">
        <v>214</v>
      </c>
      <c r="C198" s="129" t="s">
        <v>2212</v>
      </c>
      <c r="D198" s="128"/>
      <c r="E198" s="107"/>
      <c r="F198" s="108"/>
      <c r="G198" s="108"/>
    </row>
    <row r="199" spans="1:7" s="109" customFormat="1" ht="15" hidden="1" outlineLevel="1">
      <c r="A199" s="98" t="str">
        <f t="shared" si="90"/>
        <v>E.2.1.2.S.6.1</v>
      </c>
      <c r="B199" s="126" t="s">
        <v>319</v>
      </c>
      <c r="C199" s="115" t="s">
        <v>197</v>
      </c>
      <c r="D199" s="128" t="s">
        <v>24</v>
      </c>
      <c r="E199" s="107">
        <v>8</v>
      </c>
      <c r="F199" s="108"/>
      <c r="G199" s="108">
        <f aca="true" t="shared" si="91" ref="G199">E199*F199</f>
        <v>0</v>
      </c>
    </row>
    <row r="200" spans="1:7" s="109" customFormat="1" ht="76.5" hidden="1" outlineLevel="1">
      <c r="A200" s="98" t="str">
        <f t="shared" si="90"/>
        <v>E.2.1.2.S.7</v>
      </c>
      <c r="B200" s="139" t="s">
        <v>215</v>
      </c>
      <c r="C200" s="152" t="s">
        <v>2854</v>
      </c>
      <c r="D200" s="123" t="s">
        <v>24</v>
      </c>
      <c r="E200" s="107">
        <v>2</v>
      </c>
      <c r="F200" s="108"/>
      <c r="G200" s="108">
        <f t="shared" si="86"/>
        <v>0</v>
      </c>
    </row>
    <row r="201" spans="1:7" s="109" customFormat="1" ht="102" hidden="1" outlineLevel="1">
      <c r="A201" s="98" t="str">
        <f t="shared" si="90"/>
        <v>E.2.1.2.S.8</v>
      </c>
      <c r="B201" s="139" t="s">
        <v>216</v>
      </c>
      <c r="C201" s="152" t="s">
        <v>2882</v>
      </c>
      <c r="D201" s="123" t="s">
        <v>24</v>
      </c>
      <c r="E201" s="107">
        <v>1.5</v>
      </c>
      <c r="F201" s="108"/>
      <c r="G201" s="108">
        <f t="shared" si="86"/>
        <v>0</v>
      </c>
    </row>
    <row r="202" spans="1:7" s="109" customFormat="1" ht="51" hidden="1" outlineLevel="1">
      <c r="A202" s="98" t="str">
        <f t="shared" si="90"/>
        <v>E.2.1.2.S.9</v>
      </c>
      <c r="B202" s="139" t="s">
        <v>217</v>
      </c>
      <c r="C202" s="129" t="s">
        <v>2883</v>
      </c>
      <c r="D202" s="123" t="s">
        <v>24</v>
      </c>
      <c r="E202" s="107">
        <v>32</v>
      </c>
      <c r="F202" s="108"/>
      <c r="G202" s="108">
        <f t="shared" si="86"/>
        <v>0</v>
      </c>
    </row>
    <row r="203" spans="1:7" s="109" customFormat="1" ht="89.25" hidden="1" outlineLevel="1">
      <c r="A203" s="98" t="str">
        <f t="shared" si="90"/>
        <v>E.2.1.2.S.10</v>
      </c>
      <c r="B203" s="139" t="s">
        <v>218</v>
      </c>
      <c r="C203" s="112" t="s">
        <v>2852</v>
      </c>
      <c r="D203" s="123" t="s">
        <v>24</v>
      </c>
      <c r="E203" s="107">
        <v>8</v>
      </c>
      <c r="F203" s="108"/>
      <c r="G203" s="108">
        <f t="shared" si="86"/>
        <v>0</v>
      </c>
    </row>
    <row r="204" spans="1:7" s="109" customFormat="1" ht="153" hidden="1" outlineLevel="1">
      <c r="A204" s="98" t="str">
        <f t="shared" si="90"/>
        <v>E.2.1.2.S.11</v>
      </c>
      <c r="B204" s="139" t="s">
        <v>219</v>
      </c>
      <c r="C204" s="129" t="s">
        <v>211</v>
      </c>
      <c r="D204" s="128" t="s">
        <v>24</v>
      </c>
      <c r="E204" s="107">
        <v>52</v>
      </c>
      <c r="F204" s="131"/>
      <c r="G204" s="108">
        <f t="shared" si="86"/>
        <v>0</v>
      </c>
    </row>
    <row r="205" spans="1:7" s="97" customFormat="1" ht="15" collapsed="1">
      <c r="A205" s="90" t="str">
        <f aca="true" t="shared" si="92" ref="A205">B205</f>
        <v>E.2.1.3</v>
      </c>
      <c r="B205" s="91" t="s">
        <v>2257</v>
      </c>
      <c r="C205" s="92" t="s">
        <v>19</v>
      </c>
      <c r="D205" s="93"/>
      <c r="E205" s="94"/>
      <c r="F205" s="95"/>
      <c r="G205" s="96"/>
    </row>
    <row r="206" spans="1:7" s="109" customFormat="1" ht="242.25" hidden="1" outlineLevel="1">
      <c r="A206" s="98" t="str">
        <f>""&amp;$B$205&amp;"."&amp;B206&amp;""</f>
        <v>E.2.1.3.S.1</v>
      </c>
      <c r="B206" s="139" t="s">
        <v>206</v>
      </c>
      <c r="C206" s="381" t="s">
        <v>3126</v>
      </c>
      <c r="D206" s="134"/>
      <c r="E206" s="132"/>
      <c r="F206" s="132"/>
      <c r="G206" s="108"/>
    </row>
    <row r="207" spans="1:7" s="109" customFormat="1" ht="15" hidden="1" outlineLevel="1">
      <c r="A207" s="98" t="str">
        <f aca="true" t="shared" si="93" ref="A207:A213">""&amp;$B$205&amp;"."&amp;B207&amp;""</f>
        <v>E.2.1.3.S.1.1</v>
      </c>
      <c r="B207" s="126" t="s">
        <v>226</v>
      </c>
      <c r="C207" s="120" t="s">
        <v>454</v>
      </c>
      <c r="D207" s="119"/>
      <c r="E207" s="132"/>
      <c r="F207" s="108"/>
      <c r="G207" s="108"/>
    </row>
    <row r="208" spans="1:7" s="109" customFormat="1" ht="25.5" hidden="1" outlineLevel="1">
      <c r="A208" s="98" t="str">
        <f t="shared" si="93"/>
        <v>E.2.1.3.S.1.1.1</v>
      </c>
      <c r="B208" s="126" t="s">
        <v>237</v>
      </c>
      <c r="C208" s="112" t="s">
        <v>2258</v>
      </c>
      <c r="D208" s="119" t="s">
        <v>90</v>
      </c>
      <c r="E208" s="107">
        <v>3</v>
      </c>
      <c r="F208" s="108"/>
      <c r="G208" s="108">
        <f aca="true" t="shared" si="94" ref="G208">E208*F208</f>
        <v>0</v>
      </c>
    </row>
    <row r="209" spans="1:7" s="109" customFormat="1" ht="76.5" hidden="1" outlineLevel="1">
      <c r="A209" s="98" t="str">
        <f t="shared" si="93"/>
        <v>E.2.1.3.S.2</v>
      </c>
      <c r="B209" s="126" t="s">
        <v>207</v>
      </c>
      <c r="C209" s="112" t="s">
        <v>3458</v>
      </c>
      <c r="D209" s="113"/>
      <c r="E209" s="107"/>
      <c r="F209" s="108"/>
      <c r="G209" s="108"/>
    </row>
    <row r="210" spans="1:7" s="109" customFormat="1" ht="15" hidden="1" outlineLevel="1">
      <c r="A210" s="98" t="str">
        <f t="shared" si="93"/>
        <v>E.2.1.3.S.2.1</v>
      </c>
      <c r="B210" s="126" t="s">
        <v>228</v>
      </c>
      <c r="C210" s="112" t="s">
        <v>290</v>
      </c>
      <c r="D210" s="119" t="s">
        <v>90</v>
      </c>
      <c r="E210" s="107">
        <v>3</v>
      </c>
      <c r="F210" s="108"/>
      <c r="G210" s="108">
        <f aca="true" t="shared" si="95" ref="G210">E210*F210</f>
        <v>0</v>
      </c>
    </row>
    <row r="211" spans="1:7" s="109" customFormat="1" ht="38.25" hidden="1" outlineLevel="1">
      <c r="A211" s="98" t="str">
        <f t="shared" si="93"/>
        <v>E.2.1.3.S.3</v>
      </c>
      <c r="B211" s="126" t="s">
        <v>208</v>
      </c>
      <c r="C211" s="120" t="s">
        <v>2884</v>
      </c>
      <c r="D211" s="134" t="s">
        <v>24</v>
      </c>
      <c r="E211" s="107">
        <v>2</v>
      </c>
      <c r="F211" s="108"/>
      <c r="G211" s="108">
        <f>E211*F211</f>
        <v>0</v>
      </c>
    </row>
    <row r="212" spans="1:7" s="109" customFormat="1" ht="76.5" hidden="1" outlineLevel="1">
      <c r="A212" s="98" t="str">
        <f t="shared" si="93"/>
        <v>E.2.1.3.S.4</v>
      </c>
      <c r="B212" s="126" t="s">
        <v>209</v>
      </c>
      <c r="C212" s="127" t="s">
        <v>3542</v>
      </c>
      <c r="D212" s="113"/>
      <c r="E212" s="107"/>
      <c r="F212" s="108"/>
      <c r="G212" s="108"/>
    </row>
    <row r="213" spans="1:7" s="109" customFormat="1" ht="15" hidden="1" outlineLevel="1">
      <c r="A213" s="98" t="str">
        <f t="shared" si="93"/>
        <v>E.2.1.3.S.4.1</v>
      </c>
      <c r="B213" s="126" t="s">
        <v>240</v>
      </c>
      <c r="C213" s="133" t="s">
        <v>3543</v>
      </c>
      <c r="D213" s="113" t="s">
        <v>22</v>
      </c>
      <c r="E213" s="107">
        <v>6</v>
      </c>
      <c r="F213" s="108"/>
      <c r="G213" s="108">
        <f aca="true" t="shared" si="96" ref="G213">E213*F213</f>
        <v>0</v>
      </c>
    </row>
    <row r="214" spans="1:7" s="97" customFormat="1" ht="15" collapsed="1">
      <c r="A214" s="90" t="str">
        <f aca="true" t="shared" si="97" ref="A214">B214</f>
        <v>E.2.1.4</v>
      </c>
      <c r="B214" s="91" t="s">
        <v>2259</v>
      </c>
      <c r="C214" s="92" t="s">
        <v>20</v>
      </c>
      <c r="D214" s="93"/>
      <c r="E214" s="124"/>
      <c r="F214" s="125"/>
      <c r="G214" s="96"/>
    </row>
    <row r="215" spans="1:7" s="109" customFormat="1" ht="102" hidden="1" outlineLevel="1">
      <c r="A215" s="98" t="str">
        <f>""&amp;$B$214&amp;"."&amp;B215&amp;""</f>
        <v>E.2.1.4.S.1</v>
      </c>
      <c r="B215" s="126" t="s">
        <v>206</v>
      </c>
      <c r="C215" s="112" t="s">
        <v>3141</v>
      </c>
      <c r="D215" s="128"/>
      <c r="E215" s="107"/>
      <c r="F215" s="108"/>
      <c r="G215" s="108"/>
    </row>
    <row r="216" spans="1:7" s="109" customFormat="1" ht="15" hidden="1" outlineLevel="1">
      <c r="A216" s="98" t="str">
        <f aca="true" t="shared" si="98" ref="A216:A218">""&amp;$B$214&amp;"."&amp;B216&amp;""</f>
        <v>E.2.1.4.S.1.2</v>
      </c>
      <c r="B216" s="126" t="s">
        <v>227</v>
      </c>
      <c r="C216" s="112" t="s">
        <v>395</v>
      </c>
      <c r="D216" s="128"/>
      <c r="E216" s="107"/>
      <c r="F216" s="108"/>
      <c r="G216" s="108"/>
    </row>
    <row r="217" spans="1:7" s="109" customFormat="1" ht="15" hidden="1" outlineLevel="1">
      <c r="A217" s="98" t="str">
        <f t="shared" si="98"/>
        <v>E.2.1.4.S.1.2.1</v>
      </c>
      <c r="B217" s="126" t="s">
        <v>262</v>
      </c>
      <c r="C217" s="138" t="s">
        <v>431</v>
      </c>
      <c r="D217" s="128" t="s">
        <v>25</v>
      </c>
      <c r="E217" s="107">
        <v>26</v>
      </c>
      <c r="F217" s="108"/>
      <c r="G217" s="108">
        <f aca="true" t="shared" si="99" ref="G217:G218">E217*F217</f>
        <v>0</v>
      </c>
    </row>
    <row r="218" spans="1:7" s="109" customFormat="1" ht="15" hidden="1" outlineLevel="1">
      <c r="A218" s="98" t="str">
        <f t="shared" si="98"/>
        <v>E.2.1.4.S.1.2.2</v>
      </c>
      <c r="B218" s="126" t="s">
        <v>263</v>
      </c>
      <c r="C218" s="138" t="s">
        <v>337</v>
      </c>
      <c r="D218" s="128" t="s">
        <v>25</v>
      </c>
      <c r="E218" s="107">
        <v>26</v>
      </c>
      <c r="F218" s="108"/>
      <c r="G218" s="108">
        <f t="shared" si="99"/>
        <v>0</v>
      </c>
    </row>
    <row r="219" spans="1:7" s="97" customFormat="1" ht="15" collapsed="1">
      <c r="A219" s="90" t="str">
        <f aca="true" t="shared" si="100" ref="A219">B219</f>
        <v>E.2.1.5</v>
      </c>
      <c r="B219" s="91" t="s">
        <v>2260</v>
      </c>
      <c r="C219" s="92" t="s">
        <v>2844</v>
      </c>
      <c r="D219" s="93"/>
      <c r="E219" s="94"/>
      <c r="F219" s="95"/>
      <c r="G219" s="96"/>
    </row>
    <row r="220" spans="1:7" s="109" customFormat="1" ht="63.75" hidden="1" outlineLevel="1">
      <c r="A220" s="98" t="str">
        <f>""&amp;$B$219&amp;"."&amp;B220&amp;""</f>
        <v>E.2.1.5.S.1</v>
      </c>
      <c r="B220" s="139" t="s">
        <v>206</v>
      </c>
      <c r="C220" s="140" t="s">
        <v>438</v>
      </c>
      <c r="D220" s="113"/>
      <c r="E220" s="132"/>
      <c r="F220" s="108"/>
      <c r="G220" s="108"/>
    </row>
    <row r="221" spans="1:7" s="109" customFormat="1" ht="165.75" hidden="1" outlineLevel="1">
      <c r="A221" s="98" t="str">
        <f aca="true" t="shared" si="101" ref="A221:A241">""&amp;$B$219&amp;"."&amp;B221&amp;""</f>
        <v>E.2.1.5.S.2</v>
      </c>
      <c r="B221" s="139" t="s">
        <v>207</v>
      </c>
      <c r="C221" s="112" t="s">
        <v>2930</v>
      </c>
      <c r="D221" s="113"/>
      <c r="E221" s="107"/>
      <c r="F221" s="108"/>
      <c r="G221" s="108"/>
    </row>
    <row r="222" spans="1:7" s="109" customFormat="1" ht="15" hidden="1" outlineLevel="1">
      <c r="A222" s="98" t="str">
        <f t="shared" si="101"/>
        <v>E.2.1.5.S.2.1</v>
      </c>
      <c r="B222" s="139" t="s">
        <v>228</v>
      </c>
      <c r="C222" s="146" t="s">
        <v>106</v>
      </c>
      <c r="D222" s="143"/>
      <c r="E222" s="107"/>
      <c r="F222" s="108"/>
      <c r="G222" s="108"/>
    </row>
    <row r="223" spans="1:7" s="109" customFormat="1" ht="15" hidden="1" outlineLevel="1">
      <c r="A223" s="98" t="str">
        <f t="shared" si="101"/>
        <v>E.2.1.5.S.2.1.1</v>
      </c>
      <c r="B223" s="139" t="s">
        <v>229</v>
      </c>
      <c r="C223" s="145" t="s">
        <v>137</v>
      </c>
      <c r="D223" s="143"/>
      <c r="E223" s="107"/>
      <c r="F223" s="108"/>
      <c r="G223" s="108"/>
    </row>
    <row r="224" spans="1:7" s="109" customFormat="1" ht="15" hidden="1" outlineLevel="1">
      <c r="A224" s="98" t="str">
        <f t="shared" si="101"/>
        <v>E.2.1.5.S.2.1.1.1</v>
      </c>
      <c r="B224" s="139" t="s">
        <v>340</v>
      </c>
      <c r="C224" s="142" t="s">
        <v>642</v>
      </c>
      <c r="D224" s="143" t="s">
        <v>90</v>
      </c>
      <c r="E224" s="107">
        <v>2</v>
      </c>
      <c r="F224" s="108"/>
      <c r="G224" s="108">
        <f aca="true" t="shared" si="102" ref="G224:G230">E224*F224</f>
        <v>0</v>
      </c>
    </row>
    <row r="225" spans="1:7" s="109" customFormat="1" ht="15" hidden="1" outlineLevel="1">
      <c r="A225" s="98" t="str">
        <f t="shared" si="101"/>
        <v>E.2.1.5.S.2.1.1.2</v>
      </c>
      <c r="B225" s="139" t="s">
        <v>341</v>
      </c>
      <c r="C225" s="142" t="s">
        <v>641</v>
      </c>
      <c r="D225" s="143" t="s">
        <v>90</v>
      </c>
      <c r="E225" s="107">
        <v>2</v>
      </c>
      <c r="F225" s="108"/>
      <c r="G225" s="108">
        <f t="shared" si="102"/>
        <v>0</v>
      </c>
    </row>
    <row r="226" spans="1:7" s="109" customFormat="1" ht="15" hidden="1" outlineLevel="1">
      <c r="A226" s="98" t="str">
        <f t="shared" si="101"/>
        <v>E.2.1.5.S.2.1.1.3</v>
      </c>
      <c r="B226" s="139" t="s">
        <v>342</v>
      </c>
      <c r="C226" s="142" t="s">
        <v>565</v>
      </c>
      <c r="D226" s="143" t="s">
        <v>90</v>
      </c>
      <c r="E226" s="107">
        <v>1</v>
      </c>
      <c r="F226" s="108"/>
      <c r="G226" s="108">
        <f t="shared" si="102"/>
        <v>0</v>
      </c>
    </row>
    <row r="227" spans="1:7" s="109" customFormat="1" ht="15" hidden="1" outlineLevel="1">
      <c r="A227" s="98" t="str">
        <f t="shared" si="101"/>
        <v>E.2.1.5.S.2.1.1.4</v>
      </c>
      <c r="B227" s="139" t="s">
        <v>2261</v>
      </c>
      <c r="C227" s="142" t="s">
        <v>2262</v>
      </c>
      <c r="D227" s="143" t="s">
        <v>90</v>
      </c>
      <c r="E227" s="107">
        <v>1</v>
      </c>
      <c r="F227" s="108"/>
      <c r="G227" s="108">
        <f t="shared" si="102"/>
        <v>0</v>
      </c>
    </row>
    <row r="228" spans="1:7" s="109" customFormat="1" ht="15" hidden="1" outlineLevel="1">
      <c r="A228" s="98" t="str">
        <f t="shared" si="101"/>
        <v>E.2.1.5.S.2.1.2</v>
      </c>
      <c r="B228" s="139" t="s">
        <v>230</v>
      </c>
      <c r="C228" s="145" t="s">
        <v>2217</v>
      </c>
      <c r="D228" s="143"/>
      <c r="E228" s="107"/>
      <c r="F228" s="108"/>
      <c r="G228" s="108"/>
    </row>
    <row r="229" spans="1:7" s="109" customFormat="1" ht="15" hidden="1" outlineLevel="1">
      <c r="A229" s="98" t="str">
        <f t="shared" si="101"/>
        <v>E.2.1.5.S.2.1.2.1</v>
      </c>
      <c r="B229" s="139" t="s">
        <v>343</v>
      </c>
      <c r="C229" s="142" t="s">
        <v>109</v>
      </c>
      <c r="D229" s="143" t="s">
        <v>90</v>
      </c>
      <c r="E229" s="107">
        <v>4</v>
      </c>
      <c r="F229" s="108"/>
      <c r="G229" s="108">
        <f t="shared" si="102"/>
        <v>0</v>
      </c>
    </row>
    <row r="230" spans="1:7" s="109" customFormat="1" ht="15" hidden="1" outlineLevel="1">
      <c r="A230" s="98" t="str">
        <f t="shared" si="101"/>
        <v>E.2.1.5.S.2.1.2.2</v>
      </c>
      <c r="B230" s="139" t="s">
        <v>344</v>
      </c>
      <c r="C230" s="142" t="s">
        <v>554</v>
      </c>
      <c r="D230" s="143" t="s">
        <v>90</v>
      </c>
      <c r="E230" s="107">
        <v>2</v>
      </c>
      <c r="F230" s="108"/>
      <c r="G230" s="108">
        <f t="shared" si="102"/>
        <v>0</v>
      </c>
    </row>
    <row r="231" spans="1:7" s="109" customFormat="1" ht="76.5" hidden="1" outlineLevel="1">
      <c r="A231" s="98" t="str">
        <f t="shared" si="101"/>
        <v>E.2.1.5.S.3</v>
      </c>
      <c r="B231" s="139" t="s">
        <v>208</v>
      </c>
      <c r="C231" s="112" t="s">
        <v>2931</v>
      </c>
      <c r="D231" s="113"/>
      <c r="E231" s="107"/>
      <c r="F231" s="108"/>
      <c r="G231" s="108"/>
    </row>
    <row r="232" spans="1:7" s="109" customFormat="1" ht="15" hidden="1" outlineLevel="1">
      <c r="A232" s="98" t="str">
        <f t="shared" si="101"/>
        <v>E.2.1.5.S.3.1</v>
      </c>
      <c r="B232" s="139" t="s">
        <v>244</v>
      </c>
      <c r="C232" s="146" t="s">
        <v>106</v>
      </c>
      <c r="D232" s="143"/>
      <c r="E232" s="107"/>
      <c r="F232" s="108"/>
      <c r="G232" s="108"/>
    </row>
    <row r="233" spans="1:7" s="109" customFormat="1" ht="15" hidden="1" outlineLevel="1">
      <c r="A233" s="98" t="str">
        <f t="shared" si="101"/>
        <v>E.2.1.5.S.3.1.1</v>
      </c>
      <c r="B233" s="139" t="s">
        <v>322</v>
      </c>
      <c r="C233" s="140" t="s">
        <v>148</v>
      </c>
      <c r="D233" s="113"/>
      <c r="E233" s="107"/>
      <c r="F233" s="108"/>
      <c r="G233" s="108"/>
    </row>
    <row r="234" spans="1:7" s="109" customFormat="1" ht="15" hidden="1" outlineLevel="1">
      <c r="A234" s="98" t="str">
        <f t="shared" si="101"/>
        <v>E.2.1.5.S.3.1.1.1</v>
      </c>
      <c r="B234" s="139" t="s">
        <v>323</v>
      </c>
      <c r="C234" s="112" t="s">
        <v>109</v>
      </c>
      <c r="D234" s="143" t="s">
        <v>90</v>
      </c>
      <c r="E234" s="107">
        <v>2</v>
      </c>
      <c r="F234" s="108"/>
      <c r="G234" s="108">
        <f aca="true" t="shared" si="103" ref="G234:G235">E234*F234</f>
        <v>0</v>
      </c>
    </row>
    <row r="235" spans="1:7" s="109" customFormat="1" ht="15" hidden="1" outlineLevel="1">
      <c r="A235" s="98" t="str">
        <f t="shared" si="101"/>
        <v>E.2.1.5.S.3.1.1.2</v>
      </c>
      <c r="B235" s="139" t="s">
        <v>346</v>
      </c>
      <c r="C235" s="112" t="s">
        <v>554</v>
      </c>
      <c r="D235" s="143" t="s">
        <v>90</v>
      </c>
      <c r="E235" s="107">
        <v>1</v>
      </c>
      <c r="F235" s="108"/>
      <c r="G235" s="108">
        <f t="shared" si="103"/>
        <v>0</v>
      </c>
    </row>
    <row r="236" spans="1:7" s="109" customFormat="1" ht="15" hidden="1" outlineLevel="1">
      <c r="A236" s="98" t="str">
        <f t="shared" si="101"/>
        <v>E.2.1.5.S.3.1.2</v>
      </c>
      <c r="B236" s="139" t="s">
        <v>381</v>
      </c>
      <c r="C236" s="140" t="s">
        <v>150</v>
      </c>
      <c r="D236" s="113"/>
      <c r="E236" s="107"/>
      <c r="F236" s="108"/>
      <c r="G236" s="108"/>
    </row>
    <row r="237" spans="1:7" s="109" customFormat="1" ht="15" hidden="1" outlineLevel="1">
      <c r="A237" s="98" t="str">
        <f t="shared" si="101"/>
        <v>E.2.1.5.S.3.1.2.1</v>
      </c>
      <c r="B237" s="139" t="s">
        <v>646</v>
      </c>
      <c r="C237" s="112" t="s">
        <v>109</v>
      </c>
      <c r="D237" s="143" t="s">
        <v>90</v>
      </c>
      <c r="E237" s="107">
        <v>2</v>
      </c>
      <c r="F237" s="108"/>
      <c r="G237" s="108">
        <f aca="true" t="shared" si="104" ref="G237:G238">E237*F237</f>
        <v>0</v>
      </c>
    </row>
    <row r="238" spans="1:7" s="109" customFormat="1" ht="15" hidden="1" outlineLevel="1">
      <c r="A238" s="98" t="str">
        <f t="shared" si="101"/>
        <v>E.2.1.5.S.3.1.2.2</v>
      </c>
      <c r="B238" s="139" t="s">
        <v>876</v>
      </c>
      <c r="C238" s="112" t="s">
        <v>554</v>
      </c>
      <c r="D238" s="143" t="s">
        <v>90</v>
      </c>
      <c r="E238" s="107">
        <v>1</v>
      </c>
      <c r="F238" s="108"/>
      <c r="G238" s="108">
        <f t="shared" si="104"/>
        <v>0</v>
      </c>
    </row>
    <row r="239" spans="1:7" s="109" customFormat="1" ht="140.25" hidden="1" outlineLevel="1">
      <c r="A239" s="98" t="str">
        <f t="shared" si="101"/>
        <v>E.2.1.5.S.4</v>
      </c>
      <c r="B239" s="139" t="s">
        <v>209</v>
      </c>
      <c r="C239" s="115" t="s">
        <v>3462</v>
      </c>
      <c r="D239" s="128"/>
      <c r="E239" s="107"/>
      <c r="F239" s="108"/>
      <c r="G239" s="108"/>
    </row>
    <row r="240" spans="1:7" s="109" customFormat="1" ht="15" hidden="1" outlineLevel="1">
      <c r="A240" s="98" t="str">
        <f t="shared" si="101"/>
        <v>E.2.1.5.S.4.1</v>
      </c>
      <c r="B240" s="139" t="s">
        <v>240</v>
      </c>
      <c r="C240" s="115" t="s">
        <v>159</v>
      </c>
      <c r="D240" s="128"/>
      <c r="E240" s="107"/>
      <c r="F240" s="108"/>
      <c r="G240" s="108"/>
    </row>
    <row r="241" spans="1:7" s="109" customFormat="1" ht="15" hidden="1" outlineLevel="1">
      <c r="A241" s="98" t="str">
        <f t="shared" si="101"/>
        <v>E.2.1.5.S.4.1.1</v>
      </c>
      <c r="B241" s="139" t="s">
        <v>241</v>
      </c>
      <c r="C241" s="133" t="s">
        <v>164</v>
      </c>
      <c r="D241" s="143" t="s">
        <v>90</v>
      </c>
      <c r="E241" s="107">
        <v>3</v>
      </c>
      <c r="F241" s="108"/>
      <c r="G241" s="108">
        <f aca="true" t="shared" si="105" ref="G241">E241*F241</f>
        <v>0</v>
      </c>
    </row>
    <row r="242" spans="1:7" s="97" customFormat="1" ht="15" collapsed="1">
      <c r="A242" s="90" t="str">
        <f aca="true" t="shared" si="106" ref="A242">B242</f>
        <v>E.2.1.6</v>
      </c>
      <c r="B242" s="91" t="s">
        <v>2263</v>
      </c>
      <c r="C242" s="165" t="s">
        <v>121</v>
      </c>
      <c r="D242" s="166"/>
      <c r="E242" s="94"/>
      <c r="F242" s="95"/>
      <c r="G242" s="96"/>
    </row>
    <row r="243" spans="1:7" s="109" customFormat="1" ht="127.5" hidden="1" outlineLevel="1">
      <c r="A243" s="98" t="str">
        <f>""&amp;$B$242&amp;"."&amp;B243&amp;""</f>
        <v>E.2.1.6.S.1</v>
      </c>
      <c r="B243" s="139" t="s">
        <v>206</v>
      </c>
      <c r="C243" s="112" t="s">
        <v>185</v>
      </c>
      <c r="D243" s="113"/>
      <c r="E243" s="107"/>
      <c r="F243" s="108"/>
      <c r="G243" s="206"/>
    </row>
    <row r="244" spans="1:7" s="109" customFormat="1" ht="15" hidden="1" outlineLevel="1">
      <c r="A244" s="98" t="str">
        <f aca="true" t="shared" si="107" ref="A244:A246">""&amp;$B$242&amp;"."&amp;B244&amp;""</f>
        <v>E.2.1.6.S.1.1</v>
      </c>
      <c r="B244" s="139" t="s">
        <v>226</v>
      </c>
      <c r="C244" s="112" t="s">
        <v>369</v>
      </c>
      <c r="D244" s="113" t="s">
        <v>90</v>
      </c>
      <c r="E244" s="107">
        <v>18</v>
      </c>
      <c r="F244" s="108"/>
      <c r="G244" s="108">
        <f aca="true" t="shared" si="108" ref="G244">E244*F244</f>
        <v>0</v>
      </c>
    </row>
    <row r="245" spans="1:7" s="109" customFormat="1" ht="216.75" hidden="1" outlineLevel="1">
      <c r="A245" s="98" t="str">
        <f t="shared" si="107"/>
        <v>E.2.1.6.S.2</v>
      </c>
      <c r="B245" s="139" t="s">
        <v>207</v>
      </c>
      <c r="C245" s="122" t="s">
        <v>3481</v>
      </c>
      <c r="D245" s="113"/>
      <c r="E245" s="107"/>
      <c r="F245" s="108"/>
      <c r="G245" s="108"/>
    </row>
    <row r="246" spans="1:7" s="109" customFormat="1" ht="15" hidden="1" outlineLevel="1">
      <c r="A246" s="98" t="str">
        <f t="shared" si="107"/>
        <v>E.2.1.6.S.2.1</v>
      </c>
      <c r="B246" s="139" t="s">
        <v>228</v>
      </c>
      <c r="C246" s="122" t="s">
        <v>449</v>
      </c>
      <c r="D246" s="113" t="s">
        <v>22</v>
      </c>
      <c r="E246" s="107">
        <v>30</v>
      </c>
      <c r="F246" s="108"/>
      <c r="G246" s="108">
        <f aca="true" t="shared" si="109" ref="G246">E246*F246</f>
        <v>0</v>
      </c>
    </row>
    <row r="247" spans="1:7" s="97" customFormat="1" ht="15" collapsed="1">
      <c r="A247" s="90" t="str">
        <f aca="true" t="shared" si="110" ref="A247">B247</f>
        <v>E.2.1.7</v>
      </c>
      <c r="B247" s="91" t="s">
        <v>2264</v>
      </c>
      <c r="C247" s="169" t="s">
        <v>122</v>
      </c>
      <c r="D247" s="170"/>
      <c r="E247" s="94"/>
      <c r="F247" s="95"/>
      <c r="G247" s="96"/>
    </row>
    <row r="248" spans="1:7" s="109" customFormat="1" ht="153" hidden="1" outlineLevel="1">
      <c r="A248" s="98" t="str">
        <f>""&amp;$B$247&amp;"."&amp;B248&amp;""</f>
        <v>E.2.1.7.S.1</v>
      </c>
      <c r="B248" s="139" t="s">
        <v>206</v>
      </c>
      <c r="C248" s="142" t="s">
        <v>235</v>
      </c>
      <c r="D248" s="143"/>
      <c r="E248" s="107"/>
      <c r="F248" s="108"/>
      <c r="G248" s="108"/>
    </row>
    <row r="249" spans="1:7" s="109" customFormat="1" ht="15" hidden="1" outlineLevel="1">
      <c r="A249" s="98" t="str">
        <f aca="true" t="shared" si="111" ref="A249:A252">""&amp;$B$247&amp;"."&amp;B249&amp;""</f>
        <v>E.2.1.7.S.1.1</v>
      </c>
      <c r="B249" s="139" t="s">
        <v>226</v>
      </c>
      <c r="C249" s="141" t="s">
        <v>308</v>
      </c>
      <c r="D249" s="171" t="s">
        <v>22</v>
      </c>
      <c r="E249" s="172">
        <v>600</v>
      </c>
      <c r="F249" s="108"/>
      <c r="G249" s="108">
        <f aca="true" t="shared" si="112" ref="G249:G250">E249*F249</f>
        <v>0</v>
      </c>
    </row>
    <row r="250" spans="1:7" s="109" customFormat="1" ht="15" hidden="1" outlineLevel="1">
      <c r="A250" s="98" t="str">
        <f t="shared" si="111"/>
        <v>E.2.1.7.S.1.2</v>
      </c>
      <c r="B250" s="139" t="s">
        <v>227</v>
      </c>
      <c r="C250" s="141" t="s">
        <v>591</v>
      </c>
      <c r="D250" s="171" t="s">
        <v>22</v>
      </c>
      <c r="E250" s="172">
        <v>300</v>
      </c>
      <c r="F250" s="108"/>
      <c r="G250" s="108">
        <f t="shared" si="112"/>
        <v>0</v>
      </c>
    </row>
    <row r="251" spans="1:7" s="109" customFormat="1" ht="76.5" hidden="1" outlineLevel="1">
      <c r="A251" s="98" t="str">
        <f t="shared" si="111"/>
        <v>E.2.1.7.S.2</v>
      </c>
      <c r="B251" s="139" t="s">
        <v>207</v>
      </c>
      <c r="C251" s="207" t="s">
        <v>187</v>
      </c>
      <c r="D251" s="143"/>
      <c r="E251" s="107"/>
      <c r="F251" s="108"/>
      <c r="G251" s="206"/>
    </row>
    <row r="252" spans="1:7" s="109" customFormat="1" ht="15" hidden="1" outlineLevel="1">
      <c r="A252" s="98" t="str">
        <f t="shared" si="111"/>
        <v>E.2.1.7.S.2.1</v>
      </c>
      <c r="B252" s="139" t="s">
        <v>228</v>
      </c>
      <c r="C252" s="112" t="s">
        <v>124</v>
      </c>
      <c r="D252" s="143" t="s">
        <v>22</v>
      </c>
      <c r="E252" s="107">
        <v>600</v>
      </c>
      <c r="F252" s="108"/>
      <c r="G252" s="108">
        <f aca="true" t="shared" si="113" ref="G252:G253">E252*F252</f>
        <v>0</v>
      </c>
    </row>
    <row r="253" spans="1:7" s="109" customFormat="1" ht="15" hidden="1" outlineLevel="1">
      <c r="A253" s="98" t="str">
        <f>""&amp;$B$247&amp;"."&amp;B253&amp;""</f>
        <v>E.2.1.7.S.2.2</v>
      </c>
      <c r="B253" s="139" t="s">
        <v>261</v>
      </c>
      <c r="C253" s="112" t="s">
        <v>2249</v>
      </c>
      <c r="D253" s="143" t="s">
        <v>22</v>
      </c>
      <c r="E253" s="107">
        <v>300</v>
      </c>
      <c r="F253" s="108"/>
      <c r="G253" s="108">
        <f t="shared" si="113"/>
        <v>0</v>
      </c>
    </row>
    <row r="254" spans="1:7" s="97" customFormat="1" ht="15" collapsed="1">
      <c r="A254" s="90" t="str">
        <f aca="true" t="shared" si="114" ref="A254">B254</f>
        <v>E.2.1.8</v>
      </c>
      <c r="B254" s="91" t="s">
        <v>2265</v>
      </c>
      <c r="C254" s="92" t="s">
        <v>21</v>
      </c>
      <c r="D254" s="93"/>
      <c r="E254" s="94"/>
      <c r="F254" s="95"/>
      <c r="G254" s="96"/>
    </row>
    <row r="255" spans="1:7" s="109" customFormat="1" ht="76.5" hidden="1" outlineLevel="1">
      <c r="A255" s="98" t="str">
        <f>""&amp;$B$254&amp;"."&amp;B255&amp;""</f>
        <v>E.2.1.8.S.1</v>
      </c>
      <c r="B255" s="139" t="s">
        <v>206</v>
      </c>
      <c r="C255" s="112" t="s">
        <v>2345</v>
      </c>
      <c r="D255" s="177" t="s">
        <v>91</v>
      </c>
      <c r="E255" s="107">
        <v>1</v>
      </c>
      <c r="F255" s="178"/>
      <c r="G255" s="108">
        <f aca="true" t="shared" si="115" ref="G255:G261">E255*F255</f>
        <v>0</v>
      </c>
    </row>
    <row r="256" spans="1:7" s="109" customFormat="1" ht="127.5" hidden="1" outlineLevel="1">
      <c r="A256" s="98" t="str">
        <f aca="true" t="shared" si="116" ref="A256:A261">""&amp;$B$254&amp;"."&amp;B256&amp;""</f>
        <v>E.2.1.8.S.2</v>
      </c>
      <c r="B256" s="139" t="s">
        <v>207</v>
      </c>
      <c r="C256" s="105" t="s">
        <v>3210</v>
      </c>
      <c r="D256" s="143" t="s">
        <v>22</v>
      </c>
      <c r="E256" s="107">
        <v>10</v>
      </c>
      <c r="F256" s="108"/>
      <c r="G256" s="108">
        <f>E256*F256</f>
        <v>0</v>
      </c>
    </row>
    <row r="257" spans="1:7" s="109" customFormat="1" ht="127.5" hidden="1" outlineLevel="1">
      <c r="A257" s="98" t="str">
        <f t="shared" si="116"/>
        <v>E.2.1.8.S.3</v>
      </c>
      <c r="B257" s="139" t="s">
        <v>208</v>
      </c>
      <c r="C257" s="112" t="s">
        <v>444</v>
      </c>
      <c r="D257" s="179" t="s">
        <v>22</v>
      </c>
      <c r="E257" s="107">
        <v>10</v>
      </c>
      <c r="F257" s="178"/>
      <c r="G257" s="108">
        <f aca="true" t="shared" si="117" ref="G257">E257*F257</f>
        <v>0</v>
      </c>
    </row>
    <row r="258" spans="1:7" s="109" customFormat="1" ht="51" hidden="1" outlineLevel="1">
      <c r="A258" s="98" t="str">
        <f t="shared" si="116"/>
        <v>E.2.1.8.S.4</v>
      </c>
      <c r="B258" s="139" t="s">
        <v>209</v>
      </c>
      <c r="C258" s="152" t="s">
        <v>154</v>
      </c>
      <c r="D258" s="177" t="s">
        <v>91</v>
      </c>
      <c r="E258" s="107">
        <v>1</v>
      </c>
      <c r="F258" s="178"/>
      <c r="G258" s="108">
        <f t="shared" si="115"/>
        <v>0</v>
      </c>
    </row>
    <row r="259" spans="1:7" s="109" customFormat="1" ht="63.75" hidden="1" outlineLevel="1">
      <c r="A259" s="98" t="str">
        <f t="shared" si="116"/>
        <v>E.2.1.8.S.5</v>
      </c>
      <c r="B259" s="139" t="s">
        <v>213</v>
      </c>
      <c r="C259" s="127" t="s">
        <v>84</v>
      </c>
      <c r="D259" s="180"/>
      <c r="E259" s="107"/>
      <c r="F259" s="178"/>
      <c r="G259" s="178"/>
    </row>
    <row r="260" spans="1:7" s="109" customFormat="1" ht="15" hidden="1" outlineLevel="1">
      <c r="A260" s="98" t="str">
        <f t="shared" si="116"/>
        <v>E.2.1.8.S.5.1</v>
      </c>
      <c r="B260" s="139" t="s">
        <v>315</v>
      </c>
      <c r="C260" s="127" t="s">
        <v>85</v>
      </c>
      <c r="D260" s="180" t="s">
        <v>22</v>
      </c>
      <c r="E260" s="107">
        <v>6</v>
      </c>
      <c r="F260" s="178"/>
      <c r="G260" s="108">
        <f t="shared" si="115"/>
        <v>0</v>
      </c>
    </row>
    <row r="261" spans="1:7" s="109" customFormat="1" ht="178.5" hidden="1" outlineLevel="1">
      <c r="A261" s="98" t="str">
        <f t="shared" si="116"/>
        <v>E.2.1.8.S.6</v>
      </c>
      <c r="B261" s="139" t="s">
        <v>214</v>
      </c>
      <c r="C261" s="152" t="s">
        <v>3236</v>
      </c>
      <c r="D261" s="177" t="s">
        <v>91</v>
      </c>
      <c r="E261" s="107">
        <v>1</v>
      </c>
      <c r="F261" s="178"/>
      <c r="G261" s="108">
        <f t="shared" si="115"/>
        <v>0</v>
      </c>
    </row>
    <row r="262" spans="1:7" s="561" customFormat="1" ht="89.25" hidden="1" outlineLevel="1">
      <c r="A262" s="98" t="str">
        <f aca="true" t="shared" si="118" ref="A262">""&amp;$B$254&amp;"."&amp;B262&amp;""</f>
        <v>E.2.1.8.S.7</v>
      </c>
      <c r="B262" s="139" t="s">
        <v>215</v>
      </c>
      <c r="C262" s="481" t="s">
        <v>3235</v>
      </c>
      <c r="D262" s="177" t="s">
        <v>91</v>
      </c>
      <c r="E262" s="107">
        <v>1</v>
      </c>
      <c r="F262" s="178"/>
      <c r="G262" s="108">
        <f aca="true" t="shared" si="119" ref="G262">E262*F262</f>
        <v>0</v>
      </c>
    </row>
    <row r="263" spans="1:7" s="89" customFormat="1" ht="15" collapsed="1">
      <c r="A263" s="82" t="str">
        <f aca="true" t="shared" si="120" ref="A263:A264">B263</f>
        <v>E.2.2</v>
      </c>
      <c r="B263" s="83" t="s">
        <v>2266</v>
      </c>
      <c r="C263" s="84" t="s">
        <v>2222</v>
      </c>
      <c r="D263" s="189"/>
      <c r="E263" s="86"/>
      <c r="F263" s="87"/>
      <c r="G263" s="88"/>
    </row>
    <row r="264" spans="1:7" s="97" customFormat="1" ht="15">
      <c r="A264" s="90" t="str">
        <f t="shared" si="120"/>
        <v>E.2.2.1</v>
      </c>
      <c r="B264" s="91" t="s">
        <v>2267</v>
      </c>
      <c r="C264" s="92" t="s">
        <v>17</v>
      </c>
      <c r="D264" s="93"/>
      <c r="E264" s="94"/>
      <c r="F264" s="95"/>
      <c r="G264" s="96"/>
    </row>
    <row r="265" spans="1:7" s="109" customFormat="1" ht="76.5" hidden="1" outlineLevel="1">
      <c r="A265" s="98" t="str">
        <f>""&amp;$B$264&amp;"."&amp;B265&amp;""</f>
        <v>E.2.2.1.S.1</v>
      </c>
      <c r="B265" s="99" t="s">
        <v>206</v>
      </c>
      <c r="C265" s="152" t="s">
        <v>2340</v>
      </c>
      <c r="D265" s="114" t="s">
        <v>25</v>
      </c>
      <c r="E265" s="107">
        <v>13.2</v>
      </c>
      <c r="F265" s="108"/>
      <c r="G265" s="108">
        <f aca="true" t="shared" si="121" ref="G265:G269">E265*F265</f>
        <v>0</v>
      </c>
    </row>
    <row r="266" spans="1:7" s="109" customFormat="1" ht="38.25" hidden="1" outlineLevel="1">
      <c r="A266" s="98" t="str">
        <f aca="true" t="shared" si="122" ref="A266:A269">""&amp;$B$264&amp;"."&amp;B266&amp;""</f>
        <v>E.2.2.1.S.2</v>
      </c>
      <c r="B266" s="99" t="s">
        <v>207</v>
      </c>
      <c r="C266" s="152" t="s">
        <v>2885</v>
      </c>
      <c r="D266" s="114" t="s">
        <v>22</v>
      </c>
      <c r="E266" s="107">
        <v>30</v>
      </c>
      <c r="F266" s="108"/>
      <c r="G266" s="108">
        <f t="shared" si="121"/>
        <v>0</v>
      </c>
    </row>
    <row r="267" spans="1:7" s="109" customFormat="1" ht="63.75" hidden="1" outlineLevel="1">
      <c r="A267" s="98" t="str">
        <f t="shared" si="122"/>
        <v>E.2.2.1.S.3</v>
      </c>
      <c r="B267" s="99" t="s">
        <v>208</v>
      </c>
      <c r="C267" s="115" t="s">
        <v>2209</v>
      </c>
      <c r="D267" s="113" t="s">
        <v>22</v>
      </c>
      <c r="E267" s="107">
        <v>9</v>
      </c>
      <c r="F267" s="108"/>
      <c r="G267" s="108">
        <f t="shared" si="121"/>
        <v>0</v>
      </c>
    </row>
    <row r="268" spans="1:7" s="109" customFormat="1" ht="63.75" hidden="1" outlineLevel="1">
      <c r="A268" s="98" t="str">
        <f t="shared" si="122"/>
        <v>E.2.2.1.S.4</v>
      </c>
      <c r="B268" s="99" t="s">
        <v>209</v>
      </c>
      <c r="C268" s="105" t="s">
        <v>168</v>
      </c>
      <c r="D268" s="114" t="s">
        <v>90</v>
      </c>
      <c r="E268" s="107">
        <v>1</v>
      </c>
      <c r="F268" s="108"/>
      <c r="G268" s="108">
        <f t="shared" si="121"/>
        <v>0</v>
      </c>
    </row>
    <row r="269" spans="1:7" s="109" customFormat="1" ht="51" hidden="1" outlineLevel="1">
      <c r="A269" s="98" t="str">
        <f t="shared" si="122"/>
        <v>E.2.2.1.S.5</v>
      </c>
      <c r="B269" s="99" t="s">
        <v>213</v>
      </c>
      <c r="C269" s="120" t="s">
        <v>2210</v>
      </c>
      <c r="D269" s="121" t="s">
        <v>91</v>
      </c>
      <c r="E269" s="107">
        <v>1</v>
      </c>
      <c r="F269" s="108"/>
      <c r="G269" s="108">
        <f t="shared" si="121"/>
        <v>0</v>
      </c>
    </row>
    <row r="270" spans="1:7" s="97" customFormat="1" ht="15" collapsed="1">
      <c r="A270" s="90" t="str">
        <f aca="true" t="shared" si="123" ref="A270">B270</f>
        <v>E.2.2.2</v>
      </c>
      <c r="B270" s="91" t="s">
        <v>2268</v>
      </c>
      <c r="C270" s="92" t="s">
        <v>18</v>
      </c>
      <c r="D270" s="93"/>
      <c r="E270" s="94"/>
      <c r="F270" s="95"/>
      <c r="G270" s="96"/>
    </row>
    <row r="271" spans="1:7" s="109" customFormat="1" ht="63.75" hidden="1" outlineLevel="1">
      <c r="A271" s="98" t="str">
        <f>""&amp;$B$270&amp;"."&amp;B271&amp;""</f>
        <v>E.2.2.2.S.1</v>
      </c>
      <c r="B271" s="139" t="s">
        <v>206</v>
      </c>
      <c r="C271" s="115" t="s">
        <v>247</v>
      </c>
      <c r="D271" s="113" t="s">
        <v>22</v>
      </c>
      <c r="E271" s="107">
        <v>37</v>
      </c>
      <c r="F271" s="108"/>
      <c r="G271" s="108">
        <f aca="true" t="shared" si="124" ref="G271:G282">E271*F271</f>
        <v>0</v>
      </c>
    </row>
    <row r="272" spans="1:7" s="109" customFormat="1" ht="76.5" hidden="1" outlineLevel="1">
      <c r="A272" s="98" t="str">
        <f aca="true" t="shared" si="125" ref="A272:A282">""&amp;$B$270&amp;"."&amp;B272&amp;""</f>
        <v>E.2.2.2.S.2</v>
      </c>
      <c r="B272" s="139" t="s">
        <v>207</v>
      </c>
      <c r="C272" s="115" t="s">
        <v>248</v>
      </c>
      <c r="D272" s="113" t="s">
        <v>25</v>
      </c>
      <c r="E272" s="107">
        <v>59</v>
      </c>
      <c r="F272" s="108"/>
      <c r="G272" s="108">
        <f t="shared" si="124"/>
        <v>0</v>
      </c>
    </row>
    <row r="273" spans="1:7" s="109" customFormat="1" ht="51" hidden="1" outlineLevel="1">
      <c r="A273" s="98" t="str">
        <f t="shared" si="125"/>
        <v>E.2.2.2.S.3</v>
      </c>
      <c r="B273" s="139" t="s">
        <v>208</v>
      </c>
      <c r="C273" s="127" t="s">
        <v>3536</v>
      </c>
      <c r="D273" s="113" t="s">
        <v>22</v>
      </c>
      <c r="E273" s="107">
        <v>9</v>
      </c>
      <c r="F273" s="108"/>
      <c r="G273" s="108">
        <f t="shared" si="124"/>
        <v>0</v>
      </c>
    </row>
    <row r="274" spans="1:7" s="109" customFormat="1" ht="140.25" hidden="1" outlineLevel="1">
      <c r="A274" s="98" t="str">
        <f t="shared" si="125"/>
        <v>E.2.2.2.S.4</v>
      </c>
      <c r="B274" s="139" t="s">
        <v>209</v>
      </c>
      <c r="C274" s="152" t="s">
        <v>2341</v>
      </c>
      <c r="D274" s="123" t="s">
        <v>24</v>
      </c>
      <c r="E274" s="107">
        <v>70</v>
      </c>
      <c r="F274" s="108"/>
      <c r="G274" s="108">
        <f t="shared" si="124"/>
        <v>0</v>
      </c>
    </row>
    <row r="275" spans="1:7" s="109" customFormat="1" ht="191.25" hidden="1" outlineLevel="1">
      <c r="A275" s="98" t="str">
        <f t="shared" si="125"/>
        <v>E.2.2.2.S.5</v>
      </c>
      <c r="B275" s="139" t="s">
        <v>213</v>
      </c>
      <c r="C275" s="115" t="s">
        <v>426</v>
      </c>
      <c r="D275" s="128" t="s">
        <v>24</v>
      </c>
      <c r="E275" s="107">
        <v>7</v>
      </c>
      <c r="F275" s="108"/>
      <c r="G275" s="108">
        <f t="shared" si="124"/>
        <v>0</v>
      </c>
    </row>
    <row r="276" spans="1:7" s="109" customFormat="1" ht="76.5" hidden="1" outlineLevel="1">
      <c r="A276" s="98" t="str">
        <f t="shared" si="125"/>
        <v>E.2.2.2.S.6</v>
      </c>
      <c r="B276" s="139" t="s">
        <v>214</v>
      </c>
      <c r="C276" s="129" t="s">
        <v>2212</v>
      </c>
      <c r="D276" s="128"/>
      <c r="E276" s="107"/>
      <c r="F276" s="108"/>
      <c r="G276" s="108"/>
    </row>
    <row r="277" spans="1:7" s="109" customFormat="1" ht="15" hidden="1" outlineLevel="1">
      <c r="A277" s="98" t="str">
        <f t="shared" si="125"/>
        <v>E.2.2.2.S.6.1</v>
      </c>
      <c r="B277" s="126" t="s">
        <v>319</v>
      </c>
      <c r="C277" s="115" t="s">
        <v>196</v>
      </c>
      <c r="D277" s="128" t="s">
        <v>24</v>
      </c>
      <c r="E277" s="107">
        <v>18</v>
      </c>
      <c r="F277" s="108"/>
      <c r="G277" s="108">
        <f aca="true" t="shared" si="126" ref="G277">E277*F277</f>
        <v>0</v>
      </c>
    </row>
    <row r="278" spans="1:7" s="109" customFormat="1" ht="76.5" hidden="1" outlineLevel="1">
      <c r="A278" s="98" t="str">
        <f t="shared" si="125"/>
        <v>E.2.2.2.S.7</v>
      </c>
      <c r="B278" s="139" t="s">
        <v>215</v>
      </c>
      <c r="C278" s="152" t="s">
        <v>2853</v>
      </c>
      <c r="D278" s="123" t="s">
        <v>24</v>
      </c>
      <c r="E278" s="107">
        <v>2.5</v>
      </c>
      <c r="F278" s="108"/>
      <c r="G278" s="108">
        <f>E278*F278</f>
        <v>0</v>
      </c>
    </row>
    <row r="279" spans="1:7" s="109" customFormat="1" ht="102" hidden="1" outlineLevel="1">
      <c r="A279" s="98" t="str">
        <f t="shared" si="125"/>
        <v>E.2.2.2.S.8</v>
      </c>
      <c r="B279" s="139" t="s">
        <v>216</v>
      </c>
      <c r="C279" s="152" t="s">
        <v>2886</v>
      </c>
      <c r="D279" s="123" t="s">
        <v>24</v>
      </c>
      <c r="E279" s="107">
        <v>1</v>
      </c>
      <c r="F279" s="108"/>
      <c r="G279" s="108">
        <f t="shared" si="124"/>
        <v>0</v>
      </c>
    </row>
    <row r="280" spans="1:7" s="109" customFormat="1" ht="51" hidden="1" outlineLevel="1">
      <c r="A280" s="98" t="str">
        <f t="shared" si="125"/>
        <v>E.2.2.2.S.9</v>
      </c>
      <c r="B280" s="139" t="s">
        <v>217</v>
      </c>
      <c r="C280" s="129" t="s">
        <v>2883</v>
      </c>
      <c r="D280" s="123" t="s">
        <v>24</v>
      </c>
      <c r="E280" s="107">
        <v>58</v>
      </c>
      <c r="F280" s="108"/>
      <c r="G280" s="108">
        <f t="shared" si="124"/>
        <v>0</v>
      </c>
    </row>
    <row r="281" spans="1:7" s="109" customFormat="1" ht="89.25" hidden="1" outlineLevel="1">
      <c r="A281" s="98" t="str">
        <f t="shared" si="125"/>
        <v>E.2.2.2.S.10</v>
      </c>
      <c r="B281" s="139" t="s">
        <v>218</v>
      </c>
      <c r="C281" s="112" t="s">
        <v>2852</v>
      </c>
      <c r="D281" s="123" t="s">
        <v>24</v>
      </c>
      <c r="E281" s="107">
        <v>18</v>
      </c>
      <c r="F281" s="108"/>
      <c r="G281" s="108">
        <f t="shared" si="124"/>
        <v>0</v>
      </c>
    </row>
    <row r="282" spans="1:7" s="109" customFormat="1" ht="153" hidden="1" outlineLevel="1">
      <c r="A282" s="98" t="str">
        <f t="shared" si="125"/>
        <v>E.2.2.2.S.11</v>
      </c>
      <c r="B282" s="139" t="s">
        <v>219</v>
      </c>
      <c r="C282" s="129" t="s">
        <v>211</v>
      </c>
      <c r="D282" s="128" t="s">
        <v>24</v>
      </c>
      <c r="E282" s="107">
        <v>95</v>
      </c>
      <c r="F282" s="131"/>
      <c r="G282" s="108">
        <f t="shared" si="124"/>
        <v>0</v>
      </c>
    </row>
    <row r="283" spans="1:7" s="97" customFormat="1" ht="15" collapsed="1">
      <c r="A283" s="90" t="str">
        <f aca="true" t="shared" si="127" ref="A283">B283</f>
        <v>E.2.2.3</v>
      </c>
      <c r="B283" s="91" t="s">
        <v>2269</v>
      </c>
      <c r="C283" s="92" t="s">
        <v>19</v>
      </c>
      <c r="D283" s="93"/>
      <c r="E283" s="94"/>
      <c r="F283" s="95"/>
      <c r="G283" s="96"/>
    </row>
    <row r="284" spans="1:7" s="109" customFormat="1" ht="165.75" hidden="1" outlineLevel="1">
      <c r="A284" s="98" t="str">
        <f>""&amp;$B$283&amp;"."&amp;B284&amp;""</f>
        <v>E.2.2.3.S.1</v>
      </c>
      <c r="B284" s="139" t="s">
        <v>206</v>
      </c>
      <c r="C284" s="120" t="s">
        <v>3120</v>
      </c>
      <c r="D284" s="134"/>
      <c r="E284" s="132"/>
      <c r="F284" s="132"/>
      <c r="G284" s="108"/>
    </row>
    <row r="285" spans="1:7" s="109" customFormat="1" ht="15" hidden="1" outlineLevel="1">
      <c r="A285" s="98" t="str">
        <f aca="true" t="shared" si="128" ref="A285:A294">""&amp;$B$283&amp;"."&amp;B285&amp;""</f>
        <v>E.2.2.3.S.1.1</v>
      </c>
      <c r="B285" s="126" t="s">
        <v>226</v>
      </c>
      <c r="C285" s="120" t="s">
        <v>422</v>
      </c>
      <c r="D285" s="119"/>
      <c r="E285" s="132"/>
      <c r="F285" s="108"/>
      <c r="G285" s="108"/>
    </row>
    <row r="286" spans="1:7" s="109" customFormat="1" ht="38.25" hidden="1" outlineLevel="1">
      <c r="A286" s="98" t="str">
        <f t="shared" si="128"/>
        <v>E.2.2.3.S.1.1.1</v>
      </c>
      <c r="B286" s="126" t="s">
        <v>237</v>
      </c>
      <c r="C286" s="112" t="s">
        <v>2270</v>
      </c>
      <c r="D286" s="119" t="s">
        <v>90</v>
      </c>
      <c r="E286" s="107">
        <v>1</v>
      </c>
      <c r="F286" s="108"/>
      <c r="G286" s="108">
        <f aca="true" t="shared" si="129" ref="G286:G287">E286*F286</f>
        <v>0</v>
      </c>
    </row>
    <row r="287" spans="1:7" s="109" customFormat="1" ht="76.5" hidden="1" outlineLevel="1">
      <c r="A287" s="98" t="str">
        <f t="shared" si="128"/>
        <v>E.2.2.3.S.2</v>
      </c>
      <c r="B287" s="126" t="s">
        <v>207</v>
      </c>
      <c r="C287" s="127" t="s">
        <v>3561</v>
      </c>
      <c r="D287" s="135" t="s">
        <v>90</v>
      </c>
      <c r="E287" s="107">
        <v>3</v>
      </c>
      <c r="F287" s="108"/>
      <c r="G287" s="108">
        <f t="shared" si="129"/>
        <v>0</v>
      </c>
    </row>
    <row r="288" spans="1:7" s="109" customFormat="1" ht="76.5" hidden="1" outlineLevel="1">
      <c r="A288" s="98" t="str">
        <f t="shared" si="128"/>
        <v>E.2.2.3.S.3</v>
      </c>
      <c r="B288" s="126" t="s">
        <v>208</v>
      </c>
      <c r="C288" s="112" t="s">
        <v>3458</v>
      </c>
      <c r="D288" s="113"/>
      <c r="E288" s="107"/>
      <c r="F288" s="108"/>
      <c r="G288" s="108"/>
    </row>
    <row r="289" spans="1:7" s="109" customFormat="1" ht="15" hidden="1" outlineLevel="1">
      <c r="A289" s="98" t="str">
        <f t="shared" si="128"/>
        <v>E.2.2.3.S.3.1</v>
      </c>
      <c r="B289" s="126" t="s">
        <v>244</v>
      </c>
      <c r="C289" s="112" t="s">
        <v>290</v>
      </c>
      <c r="D289" s="119" t="s">
        <v>90</v>
      </c>
      <c r="E289" s="107">
        <v>2</v>
      </c>
      <c r="F289" s="108"/>
      <c r="G289" s="108">
        <f aca="true" t="shared" si="130" ref="G289">E289*F289</f>
        <v>0</v>
      </c>
    </row>
    <row r="290" spans="1:7" s="109" customFormat="1" ht="38.25" hidden="1" outlineLevel="1">
      <c r="A290" s="98" t="str">
        <f t="shared" si="128"/>
        <v>E.2.2.3.S.4</v>
      </c>
      <c r="B290" s="126" t="s">
        <v>209</v>
      </c>
      <c r="C290" s="120" t="s">
        <v>2884</v>
      </c>
      <c r="D290" s="134" t="s">
        <v>24</v>
      </c>
      <c r="E290" s="107">
        <v>2.5</v>
      </c>
      <c r="F290" s="108"/>
      <c r="G290" s="108">
        <f>E290*F290</f>
        <v>0</v>
      </c>
    </row>
    <row r="291" spans="1:7" s="109" customFormat="1" ht="76.5" hidden="1" outlineLevel="1">
      <c r="A291" s="98" t="str">
        <f t="shared" si="128"/>
        <v>E.2.2.3.S.5</v>
      </c>
      <c r="B291" s="126" t="s">
        <v>213</v>
      </c>
      <c r="C291" s="127" t="s">
        <v>3542</v>
      </c>
      <c r="D291" s="113"/>
      <c r="E291" s="107"/>
      <c r="F291" s="108"/>
      <c r="G291" s="108"/>
    </row>
    <row r="292" spans="1:7" s="109" customFormat="1" ht="15" hidden="1" outlineLevel="1">
      <c r="A292" s="98" t="str">
        <f t="shared" si="128"/>
        <v>E.2.2.3.S.5.1</v>
      </c>
      <c r="B292" s="126" t="s">
        <v>315</v>
      </c>
      <c r="C292" s="133" t="s">
        <v>3543</v>
      </c>
      <c r="D292" s="113" t="s">
        <v>22</v>
      </c>
      <c r="E292" s="107">
        <v>9</v>
      </c>
      <c r="F292" s="108"/>
      <c r="G292" s="108">
        <f aca="true" t="shared" si="131" ref="G292">E292*F292</f>
        <v>0</v>
      </c>
    </row>
    <row r="293" spans="1:7" s="109" customFormat="1" ht="140.25" hidden="1" outlineLevel="1">
      <c r="A293" s="98" t="str">
        <f t="shared" si="128"/>
        <v>E.2.2.3.S.6</v>
      </c>
      <c r="B293" s="139" t="s">
        <v>214</v>
      </c>
      <c r="C293" s="369" t="s">
        <v>3128</v>
      </c>
      <c r="D293" s="123"/>
      <c r="E293" s="107"/>
      <c r="F293" s="108"/>
      <c r="G293" s="108"/>
    </row>
    <row r="294" spans="1:7" s="109" customFormat="1" ht="15" hidden="1" outlineLevel="1">
      <c r="A294" s="98" t="str">
        <f t="shared" si="128"/>
        <v>E.2.2.3.S.6.1</v>
      </c>
      <c r="B294" s="139" t="s">
        <v>319</v>
      </c>
      <c r="C294" s="190" t="s">
        <v>273</v>
      </c>
      <c r="D294" s="143" t="s">
        <v>90</v>
      </c>
      <c r="E294" s="107">
        <v>2</v>
      </c>
      <c r="F294" s="108"/>
      <c r="G294" s="108">
        <f aca="true" t="shared" si="132" ref="G294">E294*F294</f>
        <v>0</v>
      </c>
    </row>
    <row r="295" spans="1:7" s="97" customFormat="1" ht="15" collapsed="1">
      <c r="A295" s="90" t="str">
        <f aca="true" t="shared" si="133" ref="A295">B295</f>
        <v>E.2.2.4</v>
      </c>
      <c r="B295" s="91" t="s">
        <v>2271</v>
      </c>
      <c r="C295" s="92" t="s">
        <v>20</v>
      </c>
      <c r="D295" s="93"/>
      <c r="E295" s="124"/>
      <c r="F295" s="125"/>
      <c r="G295" s="96"/>
    </row>
    <row r="296" spans="1:7" s="109" customFormat="1" ht="76.5" hidden="1" outlineLevel="1">
      <c r="A296" s="98" t="str">
        <f>""&amp;$B$295&amp;"."&amp;B296&amp;""</f>
        <v>E.2.2.4.S.1</v>
      </c>
      <c r="B296" s="126" t="s">
        <v>206</v>
      </c>
      <c r="C296" s="112" t="s">
        <v>2887</v>
      </c>
      <c r="D296" s="128"/>
      <c r="E296" s="107"/>
      <c r="F296" s="108"/>
      <c r="G296" s="108"/>
    </row>
    <row r="297" spans="1:7" s="109" customFormat="1" ht="25.5" hidden="1" outlineLevel="1">
      <c r="A297" s="98" t="str">
        <f>""&amp;$B$295&amp;"."&amp;B297&amp;""</f>
        <v>E.2.2.4.S.1.1</v>
      </c>
      <c r="B297" s="126" t="s">
        <v>226</v>
      </c>
      <c r="C297" s="112" t="s">
        <v>432</v>
      </c>
      <c r="D297" s="128" t="s">
        <v>25</v>
      </c>
      <c r="E297" s="107">
        <v>59</v>
      </c>
      <c r="F297" s="108"/>
      <c r="G297" s="108">
        <f aca="true" t="shared" si="134" ref="G297">E297*F297</f>
        <v>0</v>
      </c>
    </row>
    <row r="298" spans="1:7" s="97" customFormat="1" ht="15" collapsed="1">
      <c r="A298" s="90" t="str">
        <f aca="true" t="shared" si="135" ref="A298">B298</f>
        <v>E.2.2.5</v>
      </c>
      <c r="B298" s="91" t="s">
        <v>2272</v>
      </c>
      <c r="C298" s="92" t="s">
        <v>2844</v>
      </c>
      <c r="D298" s="93"/>
      <c r="E298" s="94"/>
      <c r="F298" s="95"/>
      <c r="G298" s="96"/>
    </row>
    <row r="299" spans="1:7" s="109" customFormat="1" ht="63.75" hidden="1" outlineLevel="1">
      <c r="A299" s="98" t="str">
        <f>""&amp;$B$298&amp;"."&amp;B299&amp;""</f>
        <v>E.2.2.5.S.1</v>
      </c>
      <c r="B299" s="139" t="s">
        <v>206</v>
      </c>
      <c r="C299" s="140" t="s">
        <v>438</v>
      </c>
      <c r="D299" s="113"/>
      <c r="E299" s="132"/>
      <c r="F299" s="108"/>
      <c r="G299" s="108"/>
    </row>
    <row r="300" spans="1:7" s="109" customFormat="1" ht="165.75" hidden="1" outlineLevel="1">
      <c r="A300" s="98" t="str">
        <f aca="true" t="shared" si="136" ref="A300:A355">""&amp;$B$298&amp;"."&amp;B300&amp;""</f>
        <v>E.2.2.5.S.2</v>
      </c>
      <c r="B300" s="139" t="s">
        <v>207</v>
      </c>
      <c r="C300" s="112" t="s">
        <v>2930</v>
      </c>
      <c r="D300" s="113"/>
      <c r="E300" s="107"/>
      <c r="F300" s="108"/>
      <c r="G300" s="108"/>
    </row>
    <row r="301" spans="1:7" s="109" customFormat="1" ht="15" hidden="1" outlineLevel="1">
      <c r="A301" s="98" t="str">
        <f t="shared" si="136"/>
        <v>E.2.2.5.S.2.1</v>
      </c>
      <c r="B301" s="139" t="s">
        <v>228</v>
      </c>
      <c r="C301" s="146" t="s">
        <v>105</v>
      </c>
      <c r="D301" s="143"/>
      <c r="E301" s="107"/>
      <c r="F301" s="108"/>
      <c r="G301" s="108"/>
    </row>
    <row r="302" spans="1:7" s="109" customFormat="1" ht="15" hidden="1" outlineLevel="1">
      <c r="A302" s="98" t="str">
        <f t="shared" si="136"/>
        <v>E.2.2.5.S.2.1.1</v>
      </c>
      <c r="B302" s="139" t="s">
        <v>229</v>
      </c>
      <c r="C302" s="145" t="s">
        <v>137</v>
      </c>
      <c r="D302" s="143"/>
      <c r="E302" s="107"/>
      <c r="F302" s="108"/>
      <c r="G302" s="108"/>
    </row>
    <row r="303" spans="1:7" s="109" customFormat="1" ht="15" hidden="1" outlineLevel="1">
      <c r="A303" s="98" t="str">
        <f t="shared" si="136"/>
        <v>E.2.2.5.S.2.1.1.1</v>
      </c>
      <c r="B303" s="139" t="s">
        <v>340</v>
      </c>
      <c r="C303" s="142" t="s">
        <v>2273</v>
      </c>
      <c r="D303" s="143" t="s">
        <v>90</v>
      </c>
      <c r="E303" s="107">
        <v>1</v>
      </c>
      <c r="F303" s="108"/>
      <c r="G303" s="108">
        <f aca="true" t="shared" si="137" ref="G303:G305">E303*F303</f>
        <v>0</v>
      </c>
    </row>
    <row r="304" spans="1:7" s="109" customFormat="1" ht="15" hidden="1" outlineLevel="1">
      <c r="A304" s="98" t="str">
        <f t="shared" si="136"/>
        <v>E.2.2.5.S.2.1.1.2</v>
      </c>
      <c r="B304" s="139" t="s">
        <v>341</v>
      </c>
      <c r="C304" s="142" t="s">
        <v>698</v>
      </c>
      <c r="D304" s="143" t="s">
        <v>90</v>
      </c>
      <c r="E304" s="107">
        <v>1</v>
      </c>
      <c r="F304" s="108"/>
      <c r="G304" s="108">
        <f t="shared" si="137"/>
        <v>0</v>
      </c>
    </row>
    <row r="305" spans="1:7" s="109" customFormat="1" ht="15" hidden="1" outlineLevel="1">
      <c r="A305" s="98" t="str">
        <f t="shared" si="136"/>
        <v>E.2.2.5.S.2.1.1.3</v>
      </c>
      <c r="B305" s="139" t="s">
        <v>342</v>
      </c>
      <c r="C305" s="142" t="s">
        <v>2274</v>
      </c>
      <c r="D305" s="143" t="s">
        <v>90</v>
      </c>
      <c r="E305" s="107">
        <v>1</v>
      </c>
      <c r="F305" s="108"/>
      <c r="G305" s="108">
        <f t="shared" si="137"/>
        <v>0</v>
      </c>
    </row>
    <row r="306" spans="1:7" s="109" customFormat="1" ht="15" hidden="1" outlineLevel="1">
      <c r="A306" s="98" t="str">
        <f t="shared" si="136"/>
        <v>E.2.2.5.S.2.1.2</v>
      </c>
      <c r="B306" s="139" t="s">
        <v>230</v>
      </c>
      <c r="C306" s="145" t="s">
        <v>141</v>
      </c>
      <c r="D306" s="143"/>
      <c r="E306" s="107"/>
      <c r="F306" s="108"/>
      <c r="G306" s="108"/>
    </row>
    <row r="307" spans="1:7" s="109" customFormat="1" ht="15" hidden="1" outlineLevel="1">
      <c r="A307" s="98" t="str">
        <f t="shared" si="136"/>
        <v>E.2.2.5.S.2.1.2.1</v>
      </c>
      <c r="B307" s="139" t="s">
        <v>343</v>
      </c>
      <c r="C307" s="142" t="s">
        <v>2275</v>
      </c>
      <c r="D307" s="143" t="s">
        <v>90</v>
      </c>
      <c r="E307" s="107">
        <v>1</v>
      </c>
      <c r="F307" s="108"/>
      <c r="G307" s="108">
        <f aca="true" t="shared" si="138" ref="G307">E307*F307</f>
        <v>0</v>
      </c>
    </row>
    <row r="308" spans="1:7" s="109" customFormat="1" ht="15" hidden="1" outlineLevel="1">
      <c r="A308" s="98" t="str">
        <f t="shared" si="136"/>
        <v>E.2.2.5.S.2.1.3</v>
      </c>
      <c r="B308" s="139" t="s">
        <v>691</v>
      </c>
      <c r="C308" s="145" t="s">
        <v>140</v>
      </c>
      <c r="D308" s="143"/>
      <c r="E308" s="107"/>
      <c r="F308" s="108"/>
      <c r="G308" s="108"/>
    </row>
    <row r="309" spans="1:7" s="109" customFormat="1" ht="15" hidden="1" outlineLevel="1">
      <c r="A309" s="98" t="str">
        <f t="shared" si="136"/>
        <v>E.2.2.5.S.2.1.3.1</v>
      </c>
      <c r="B309" s="139" t="s">
        <v>693</v>
      </c>
      <c r="C309" s="142" t="s">
        <v>704</v>
      </c>
      <c r="D309" s="143" t="s">
        <v>90</v>
      </c>
      <c r="E309" s="107">
        <v>1</v>
      </c>
      <c r="F309" s="108"/>
      <c r="G309" s="108">
        <f aca="true" t="shared" si="139" ref="G309:G310">E309*F309</f>
        <v>0</v>
      </c>
    </row>
    <row r="310" spans="1:7" s="109" customFormat="1" ht="15" hidden="1" outlineLevel="1">
      <c r="A310" s="98" t="str">
        <f t="shared" si="136"/>
        <v>E.2.2.5.S.2.1.3.2</v>
      </c>
      <c r="B310" s="139" t="s">
        <v>1339</v>
      </c>
      <c r="C310" s="142" t="s">
        <v>719</v>
      </c>
      <c r="D310" s="143" t="s">
        <v>90</v>
      </c>
      <c r="E310" s="107">
        <v>2</v>
      </c>
      <c r="F310" s="108"/>
      <c r="G310" s="108">
        <f t="shared" si="139"/>
        <v>0</v>
      </c>
    </row>
    <row r="311" spans="1:7" s="109" customFormat="1" ht="15" hidden="1" outlineLevel="1">
      <c r="A311" s="98" t="str">
        <f t="shared" si="136"/>
        <v>E.2.2.5.S.2.1.4</v>
      </c>
      <c r="B311" s="139" t="s">
        <v>694</v>
      </c>
      <c r="C311" s="145" t="s">
        <v>2217</v>
      </c>
      <c r="D311" s="143"/>
      <c r="E311" s="107"/>
      <c r="F311" s="108"/>
      <c r="G311" s="108"/>
    </row>
    <row r="312" spans="1:7" s="109" customFormat="1" ht="15" hidden="1" outlineLevel="1">
      <c r="A312" s="98" t="str">
        <f t="shared" si="136"/>
        <v>E.2.2.5.S.2.1.4.1</v>
      </c>
      <c r="B312" s="139" t="s">
        <v>696</v>
      </c>
      <c r="C312" s="142" t="s">
        <v>110</v>
      </c>
      <c r="D312" s="143" t="s">
        <v>90</v>
      </c>
      <c r="E312" s="107">
        <v>1</v>
      </c>
      <c r="F312" s="108"/>
      <c r="G312" s="108">
        <f aca="true" t="shared" si="140" ref="G312">E312*F312</f>
        <v>0</v>
      </c>
    </row>
    <row r="313" spans="1:7" s="109" customFormat="1" ht="15" hidden="1" outlineLevel="1">
      <c r="A313" s="98" t="str">
        <f t="shared" si="136"/>
        <v>E.2.2.5.S.2.2</v>
      </c>
      <c r="B313" s="139" t="s">
        <v>261</v>
      </c>
      <c r="C313" s="146" t="s">
        <v>106</v>
      </c>
      <c r="D313" s="143"/>
      <c r="E313" s="107"/>
      <c r="F313" s="108"/>
      <c r="G313" s="108"/>
    </row>
    <row r="314" spans="1:7" s="109" customFormat="1" ht="15" hidden="1" outlineLevel="1">
      <c r="A314" s="98" t="str">
        <f t="shared" si="136"/>
        <v>E.2.2.5.S.2.2.1</v>
      </c>
      <c r="B314" s="139" t="s">
        <v>1071</v>
      </c>
      <c r="C314" s="145" t="s">
        <v>137</v>
      </c>
      <c r="D314" s="143"/>
      <c r="E314" s="107"/>
      <c r="F314" s="108"/>
      <c r="G314" s="108"/>
    </row>
    <row r="315" spans="1:7" s="109" customFormat="1" ht="15" hidden="1" outlineLevel="1">
      <c r="A315" s="98" t="str">
        <f t="shared" si="136"/>
        <v>E.2.2.5.S.2.2.1.1</v>
      </c>
      <c r="B315" s="139" t="s">
        <v>1072</v>
      </c>
      <c r="C315" s="142" t="s">
        <v>2274</v>
      </c>
      <c r="D315" s="143" t="s">
        <v>90</v>
      </c>
      <c r="E315" s="107">
        <v>1</v>
      </c>
      <c r="F315" s="108"/>
      <c r="G315" s="108">
        <f aca="true" t="shared" si="141" ref="G315">E315*F315</f>
        <v>0</v>
      </c>
    </row>
    <row r="316" spans="1:7" s="109" customFormat="1" ht="15" hidden="1" outlineLevel="1">
      <c r="A316" s="98" t="str">
        <f t="shared" si="136"/>
        <v>E.2.2.5.S.2.2.2</v>
      </c>
      <c r="B316" s="139" t="s">
        <v>1073</v>
      </c>
      <c r="C316" s="145" t="s">
        <v>141</v>
      </c>
      <c r="D316" s="143"/>
      <c r="E316" s="107"/>
      <c r="F316" s="108"/>
      <c r="G316" s="108"/>
    </row>
    <row r="317" spans="1:7" s="109" customFormat="1" ht="15" hidden="1" outlineLevel="1">
      <c r="A317" s="98" t="str">
        <f t="shared" si="136"/>
        <v>E.2.2.5.S.2.2.2.1</v>
      </c>
      <c r="B317" s="139" t="s">
        <v>1074</v>
      </c>
      <c r="C317" s="142" t="s">
        <v>2275</v>
      </c>
      <c r="D317" s="143" t="s">
        <v>90</v>
      </c>
      <c r="E317" s="107">
        <v>1</v>
      </c>
      <c r="F317" s="108"/>
      <c r="G317" s="108">
        <f aca="true" t="shared" si="142" ref="G317">E317*F317</f>
        <v>0</v>
      </c>
    </row>
    <row r="318" spans="1:7" s="109" customFormat="1" ht="15" hidden="1" outlineLevel="1">
      <c r="A318" s="98" t="str">
        <f t="shared" si="136"/>
        <v>E.2.2.5.S.2.2.3</v>
      </c>
      <c r="B318" s="139" t="s">
        <v>1075</v>
      </c>
      <c r="C318" s="145" t="s">
        <v>140</v>
      </c>
      <c r="D318" s="143"/>
      <c r="E318" s="107"/>
      <c r="F318" s="108"/>
      <c r="G318" s="108"/>
    </row>
    <row r="319" spans="1:7" s="109" customFormat="1" ht="15" hidden="1" outlineLevel="1">
      <c r="A319" s="98" t="str">
        <f t="shared" si="136"/>
        <v>E.2.2.5.S.2.2.3.1</v>
      </c>
      <c r="B319" s="139" t="s">
        <v>1076</v>
      </c>
      <c r="C319" s="142" t="s">
        <v>704</v>
      </c>
      <c r="D319" s="143" t="s">
        <v>90</v>
      </c>
      <c r="E319" s="107">
        <v>1</v>
      </c>
      <c r="F319" s="108"/>
      <c r="G319" s="108">
        <f aca="true" t="shared" si="143" ref="G319">E319*F319</f>
        <v>0</v>
      </c>
    </row>
    <row r="320" spans="1:7" s="109" customFormat="1" ht="15" hidden="1" outlineLevel="1">
      <c r="A320" s="98" t="str">
        <f t="shared" si="136"/>
        <v>E.2.2.5.S.2.2.4</v>
      </c>
      <c r="B320" s="139" t="s">
        <v>2230</v>
      </c>
      <c r="C320" s="145" t="s">
        <v>2217</v>
      </c>
      <c r="D320" s="143"/>
      <c r="E320" s="107"/>
      <c r="F320" s="108"/>
      <c r="G320" s="108"/>
    </row>
    <row r="321" spans="1:7" s="109" customFormat="1" ht="15" hidden="1" outlineLevel="1">
      <c r="A321" s="98" t="str">
        <f t="shared" si="136"/>
        <v>E.2.2.5.S.2.2.4.1</v>
      </c>
      <c r="B321" s="139" t="s">
        <v>2231</v>
      </c>
      <c r="C321" s="142" t="s">
        <v>110</v>
      </c>
      <c r="D321" s="143" t="s">
        <v>90</v>
      </c>
      <c r="E321" s="107">
        <v>1</v>
      </c>
      <c r="F321" s="108"/>
      <c r="G321" s="108">
        <f aca="true" t="shared" si="144" ref="G321">E321*F321</f>
        <v>0</v>
      </c>
    </row>
    <row r="322" spans="1:7" s="109" customFormat="1" ht="15" hidden="1" outlineLevel="1">
      <c r="A322" s="98" t="str">
        <f t="shared" si="136"/>
        <v>E.2.2.5.S.2.2.5</v>
      </c>
      <c r="B322" s="139" t="s">
        <v>2232</v>
      </c>
      <c r="C322" s="145" t="s">
        <v>2233</v>
      </c>
      <c r="D322" s="143"/>
      <c r="E322" s="107"/>
      <c r="F322" s="108"/>
      <c r="G322" s="108"/>
    </row>
    <row r="323" spans="1:7" s="109" customFormat="1" ht="15" hidden="1" outlineLevel="1">
      <c r="A323" s="98" t="str">
        <f t="shared" si="136"/>
        <v>E.2.2.5.S.2.2.5.1</v>
      </c>
      <c r="B323" s="139" t="s">
        <v>2234</v>
      </c>
      <c r="C323" s="142" t="s">
        <v>2235</v>
      </c>
      <c r="D323" s="143" t="s">
        <v>90</v>
      </c>
      <c r="E323" s="107">
        <v>2</v>
      </c>
      <c r="F323" s="108"/>
      <c r="G323" s="108">
        <f aca="true" t="shared" si="145" ref="G323">E323*F323</f>
        <v>0</v>
      </c>
    </row>
    <row r="324" spans="1:7" s="109" customFormat="1" ht="76.5" hidden="1" outlineLevel="1">
      <c r="A324" s="98" t="str">
        <f t="shared" si="136"/>
        <v>E.2.2.5.S.3</v>
      </c>
      <c r="B324" s="139" t="s">
        <v>208</v>
      </c>
      <c r="C324" s="112" t="s">
        <v>2931</v>
      </c>
      <c r="D324" s="113"/>
      <c r="E324" s="107"/>
      <c r="F324" s="108"/>
      <c r="G324" s="108"/>
    </row>
    <row r="325" spans="1:7" s="109" customFormat="1" ht="15" hidden="1" outlineLevel="1">
      <c r="A325" s="98" t="str">
        <f t="shared" si="136"/>
        <v>E.2.2.5.S.3.1</v>
      </c>
      <c r="B325" s="139" t="s">
        <v>244</v>
      </c>
      <c r="C325" s="146" t="s">
        <v>105</v>
      </c>
      <c r="D325" s="143"/>
      <c r="E325" s="107"/>
      <c r="F325" s="108"/>
      <c r="G325" s="108"/>
    </row>
    <row r="326" spans="1:7" s="109" customFormat="1" ht="15" hidden="1" outlineLevel="1">
      <c r="A326" s="98" t="str">
        <f t="shared" si="136"/>
        <v>E.2.2.5.S.3.1.1</v>
      </c>
      <c r="B326" s="139" t="s">
        <v>322</v>
      </c>
      <c r="C326" s="140" t="s">
        <v>148</v>
      </c>
      <c r="D326" s="113"/>
      <c r="E326" s="107"/>
      <c r="F326" s="108"/>
      <c r="G326" s="108"/>
    </row>
    <row r="327" spans="1:7" s="109" customFormat="1" ht="15" hidden="1" outlineLevel="1">
      <c r="A327" s="98" t="str">
        <f t="shared" si="136"/>
        <v>E.2.2.5.S.3.1.1.1</v>
      </c>
      <c r="B327" s="139" t="s">
        <v>323</v>
      </c>
      <c r="C327" s="112" t="s">
        <v>108</v>
      </c>
      <c r="D327" s="143" t="s">
        <v>90</v>
      </c>
      <c r="E327" s="107">
        <v>2</v>
      </c>
      <c r="F327" s="108"/>
      <c r="G327" s="108">
        <f aca="true" t="shared" si="146" ref="G327:G328">E327*F327</f>
        <v>0</v>
      </c>
    </row>
    <row r="328" spans="1:7" s="109" customFormat="1" ht="15" hidden="1" outlineLevel="1">
      <c r="A328" s="98" t="str">
        <f t="shared" si="136"/>
        <v>E.2.2.5.S.3.1.1.2</v>
      </c>
      <c r="B328" s="139" t="s">
        <v>346</v>
      </c>
      <c r="C328" s="112" t="s">
        <v>690</v>
      </c>
      <c r="D328" s="143" t="s">
        <v>90</v>
      </c>
      <c r="E328" s="107">
        <v>1</v>
      </c>
      <c r="F328" s="108"/>
      <c r="G328" s="108">
        <f t="shared" si="146"/>
        <v>0</v>
      </c>
    </row>
    <row r="329" spans="1:7" s="109" customFormat="1" ht="15" hidden="1" outlineLevel="1">
      <c r="A329" s="98" t="str">
        <f t="shared" si="136"/>
        <v>E.2.2.5.S.3.1.2</v>
      </c>
      <c r="B329" s="139" t="s">
        <v>381</v>
      </c>
      <c r="C329" s="140" t="s">
        <v>150</v>
      </c>
      <c r="D329" s="113"/>
      <c r="E329" s="107"/>
      <c r="F329" s="108"/>
      <c r="G329" s="108"/>
    </row>
    <row r="330" spans="1:7" s="109" customFormat="1" ht="15" hidden="1" outlineLevel="1">
      <c r="A330" s="98" t="str">
        <f t="shared" si="136"/>
        <v>E.2.2.5.S.3.1.2.1</v>
      </c>
      <c r="B330" s="139" t="s">
        <v>646</v>
      </c>
      <c r="C330" s="112" t="s">
        <v>690</v>
      </c>
      <c r="D330" s="143" t="s">
        <v>90</v>
      </c>
      <c r="E330" s="107">
        <v>2</v>
      </c>
      <c r="F330" s="108"/>
      <c r="G330" s="108">
        <f aca="true" t="shared" si="147" ref="G330">E330*F330</f>
        <v>0</v>
      </c>
    </row>
    <row r="331" spans="1:7" s="109" customFormat="1" ht="15" hidden="1" outlineLevel="1">
      <c r="A331" s="98" t="str">
        <f t="shared" si="136"/>
        <v>E.2.2.5.S.3.1.3</v>
      </c>
      <c r="B331" s="139" t="s">
        <v>647</v>
      </c>
      <c r="C331" s="140" t="s">
        <v>2236</v>
      </c>
      <c r="D331" s="319"/>
      <c r="E331" s="107"/>
      <c r="F331" s="108"/>
      <c r="G331" s="108"/>
    </row>
    <row r="332" spans="1:7" s="109" customFormat="1" ht="15" hidden="1" outlineLevel="1">
      <c r="A332" s="98" t="str">
        <f t="shared" si="136"/>
        <v>E.2.2.5.S.3.1.3.1</v>
      </c>
      <c r="B332" s="139" t="s">
        <v>649</v>
      </c>
      <c r="C332" s="112" t="s">
        <v>108</v>
      </c>
      <c r="D332" s="143" t="s">
        <v>90</v>
      </c>
      <c r="E332" s="107">
        <v>1</v>
      </c>
      <c r="F332" s="108"/>
      <c r="G332" s="108">
        <f aca="true" t="shared" si="148" ref="G332">E332*F332</f>
        <v>0</v>
      </c>
    </row>
    <row r="333" spans="1:7" s="109" customFormat="1" ht="15" hidden="1" outlineLevel="1">
      <c r="A333" s="98" t="str">
        <f t="shared" si="136"/>
        <v>E.2.2.5.S.3.1.4</v>
      </c>
      <c r="B333" s="139" t="s">
        <v>651</v>
      </c>
      <c r="C333" s="140" t="s">
        <v>2237</v>
      </c>
      <c r="D333" s="319"/>
      <c r="E333" s="107"/>
      <c r="F333" s="108"/>
      <c r="G333" s="108"/>
    </row>
    <row r="334" spans="1:7" s="109" customFormat="1" ht="15" hidden="1" outlineLevel="1">
      <c r="A334" s="98" t="str">
        <f t="shared" si="136"/>
        <v>E.2.2.5.S.3.1.4.1</v>
      </c>
      <c r="B334" s="139" t="s">
        <v>653</v>
      </c>
      <c r="C334" s="112" t="s">
        <v>108</v>
      </c>
      <c r="D334" s="143" t="s">
        <v>90</v>
      </c>
      <c r="E334" s="107">
        <v>1</v>
      </c>
      <c r="F334" s="108"/>
      <c r="G334" s="108">
        <f aca="true" t="shared" si="149" ref="G334">E334*F334</f>
        <v>0</v>
      </c>
    </row>
    <row r="335" spans="1:7" s="109" customFormat="1" ht="15" hidden="1" outlineLevel="1">
      <c r="A335" s="98" t="str">
        <f t="shared" si="136"/>
        <v>E.2.2.5.S.3.1.5</v>
      </c>
      <c r="B335" s="139" t="s">
        <v>654</v>
      </c>
      <c r="C335" s="140" t="s">
        <v>2238</v>
      </c>
      <c r="D335" s="113"/>
      <c r="E335" s="107"/>
      <c r="F335" s="108"/>
      <c r="G335" s="108"/>
    </row>
    <row r="336" spans="1:7" s="109" customFormat="1" ht="15" hidden="1" outlineLevel="1">
      <c r="A336" s="98" t="str">
        <f t="shared" si="136"/>
        <v>E.2.2.5.S.3.1.5.1</v>
      </c>
      <c r="B336" s="139" t="s">
        <v>656</v>
      </c>
      <c r="C336" s="112" t="s">
        <v>690</v>
      </c>
      <c r="D336" s="143" t="s">
        <v>90</v>
      </c>
      <c r="E336" s="107">
        <v>1</v>
      </c>
      <c r="F336" s="108"/>
      <c r="G336" s="108">
        <f aca="true" t="shared" si="150" ref="G336">E336*F336</f>
        <v>0</v>
      </c>
    </row>
    <row r="337" spans="1:7" s="109" customFormat="1" ht="15" hidden="1" outlineLevel="1">
      <c r="A337" s="98" t="str">
        <f t="shared" si="136"/>
        <v>E.2.2.5.S.3.2</v>
      </c>
      <c r="B337" s="139" t="s">
        <v>245</v>
      </c>
      <c r="C337" s="146" t="s">
        <v>106</v>
      </c>
      <c r="D337" s="143"/>
      <c r="E337" s="107"/>
      <c r="F337" s="108"/>
      <c r="G337" s="108"/>
    </row>
    <row r="338" spans="1:7" s="109" customFormat="1" ht="15" hidden="1" outlineLevel="1">
      <c r="A338" s="98" t="str">
        <f t="shared" si="136"/>
        <v>E.2.2.5.S.3.2.1</v>
      </c>
      <c r="B338" s="139" t="s">
        <v>352</v>
      </c>
      <c r="C338" s="140" t="s">
        <v>148</v>
      </c>
      <c r="D338" s="113"/>
      <c r="E338" s="107"/>
      <c r="F338" s="108"/>
      <c r="G338" s="108"/>
    </row>
    <row r="339" spans="1:7" s="109" customFormat="1" ht="15" hidden="1" outlineLevel="1">
      <c r="A339" s="98" t="str">
        <f t="shared" si="136"/>
        <v>E.2.2.5.S.3.2.1.1</v>
      </c>
      <c r="B339" s="139" t="s">
        <v>354</v>
      </c>
      <c r="C339" s="112" t="s">
        <v>690</v>
      </c>
      <c r="D339" s="143" t="s">
        <v>90</v>
      </c>
      <c r="E339" s="107">
        <v>1</v>
      </c>
      <c r="F339" s="108"/>
      <c r="G339" s="108">
        <f aca="true" t="shared" si="151" ref="G339:G340">E339*F339</f>
        <v>0</v>
      </c>
    </row>
    <row r="340" spans="1:7" s="109" customFormat="1" ht="15" hidden="1" outlineLevel="1">
      <c r="A340" s="98" t="str">
        <f t="shared" si="136"/>
        <v>E.2.2.5.S.3.2.1.2</v>
      </c>
      <c r="B340" s="139" t="s">
        <v>2276</v>
      </c>
      <c r="C340" s="112" t="s">
        <v>110</v>
      </c>
      <c r="D340" s="143" t="s">
        <v>90</v>
      </c>
      <c r="E340" s="107">
        <v>1</v>
      </c>
      <c r="F340" s="108"/>
      <c r="G340" s="108">
        <f t="shared" si="151"/>
        <v>0</v>
      </c>
    </row>
    <row r="341" spans="1:7" s="109" customFormat="1" ht="15" hidden="1" outlineLevel="1">
      <c r="A341" s="98" t="str">
        <f t="shared" si="136"/>
        <v>E.2.2.5.S.3.2.2</v>
      </c>
      <c r="B341" s="139" t="s">
        <v>353</v>
      </c>
      <c r="C341" s="140" t="s">
        <v>150</v>
      </c>
      <c r="D341" s="113"/>
      <c r="E341" s="107"/>
      <c r="F341" s="108"/>
      <c r="G341" s="108"/>
    </row>
    <row r="342" spans="1:7" s="109" customFormat="1" ht="15" hidden="1" outlineLevel="1">
      <c r="A342" s="98" t="str">
        <f t="shared" si="136"/>
        <v>E.2.2.5.S.3.2.2.1</v>
      </c>
      <c r="B342" s="139" t="s">
        <v>355</v>
      </c>
      <c r="C342" s="112" t="s">
        <v>110</v>
      </c>
      <c r="D342" s="143" t="s">
        <v>90</v>
      </c>
      <c r="E342" s="107">
        <v>1</v>
      </c>
      <c r="F342" s="108"/>
      <c r="G342" s="108">
        <f aca="true" t="shared" si="152" ref="G342">E342*F342</f>
        <v>0</v>
      </c>
    </row>
    <row r="343" spans="1:7" s="109" customFormat="1" ht="15" hidden="1" outlineLevel="1">
      <c r="A343" s="98" t="str">
        <f t="shared" si="136"/>
        <v>E.2.2.5.S.3.2.3</v>
      </c>
      <c r="B343" s="139" t="s">
        <v>2239</v>
      </c>
      <c r="C343" s="140" t="s">
        <v>2240</v>
      </c>
      <c r="D343" s="319"/>
      <c r="E343" s="107"/>
      <c r="F343" s="108"/>
      <c r="G343" s="108"/>
    </row>
    <row r="344" spans="1:7" s="109" customFormat="1" ht="15" hidden="1" outlineLevel="1">
      <c r="A344" s="98" t="str">
        <f t="shared" si="136"/>
        <v>E.2.2.5.S.3.2.3.1</v>
      </c>
      <c r="B344" s="139" t="s">
        <v>2241</v>
      </c>
      <c r="C344" s="112" t="s">
        <v>110</v>
      </c>
      <c r="D344" s="143" t="s">
        <v>90</v>
      </c>
      <c r="E344" s="107">
        <v>1</v>
      </c>
      <c r="F344" s="108"/>
      <c r="G344" s="108">
        <f aca="true" t="shared" si="153" ref="G344">E344*F344</f>
        <v>0</v>
      </c>
    </row>
    <row r="345" spans="1:7" s="109" customFormat="1" ht="15" hidden="1" outlineLevel="1">
      <c r="A345" s="98" t="str">
        <f t="shared" si="136"/>
        <v>E.2.2.5.S.3.2.4</v>
      </c>
      <c r="B345" s="139" t="s">
        <v>2242</v>
      </c>
      <c r="C345" s="140" t="s">
        <v>3580</v>
      </c>
      <c r="D345" s="319"/>
      <c r="E345" s="107"/>
      <c r="F345" s="108"/>
      <c r="G345" s="108"/>
    </row>
    <row r="346" spans="1:7" s="109" customFormat="1" ht="15" hidden="1" outlineLevel="1">
      <c r="A346" s="98" t="str">
        <f t="shared" si="136"/>
        <v>E.2.2.5.S.3.2.4.1</v>
      </c>
      <c r="B346" s="139" t="s">
        <v>2243</v>
      </c>
      <c r="C346" s="112" t="s">
        <v>110</v>
      </c>
      <c r="D346" s="143" t="s">
        <v>90</v>
      </c>
      <c r="E346" s="107">
        <v>1</v>
      </c>
      <c r="F346" s="108"/>
      <c r="G346" s="108">
        <f aca="true" t="shared" si="154" ref="G346">E346*F346</f>
        <v>0</v>
      </c>
    </row>
    <row r="347" spans="1:7" s="109" customFormat="1" ht="51" hidden="1" outlineLevel="1">
      <c r="A347" s="98" t="str">
        <f t="shared" si="136"/>
        <v>E.2.2.5.S.4</v>
      </c>
      <c r="B347" s="139" t="s">
        <v>209</v>
      </c>
      <c r="C347" s="226" t="s">
        <v>2934</v>
      </c>
      <c r="D347" s="128" t="s">
        <v>22</v>
      </c>
      <c r="E347" s="107">
        <v>1.4</v>
      </c>
      <c r="F347" s="131"/>
      <c r="G347" s="108">
        <f>E347*F347</f>
        <v>0</v>
      </c>
    </row>
    <row r="348" spans="1:7" s="109" customFormat="1" ht="51" hidden="1" outlineLevel="1">
      <c r="A348" s="98" t="str">
        <f t="shared" si="136"/>
        <v>E.2.2.5.S.5</v>
      </c>
      <c r="B348" s="139" t="s">
        <v>213</v>
      </c>
      <c r="C348" s="226" t="s">
        <v>2935</v>
      </c>
      <c r="D348" s="113"/>
      <c r="E348" s="107"/>
      <c r="F348" s="108"/>
      <c r="G348" s="108"/>
    </row>
    <row r="349" spans="1:7" s="109" customFormat="1" ht="15" hidden="1" outlineLevel="1">
      <c r="A349" s="98" t="str">
        <f t="shared" si="136"/>
        <v>E.2.2.5.S.5.1</v>
      </c>
      <c r="B349" s="139" t="s">
        <v>315</v>
      </c>
      <c r="C349" s="226" t="s">
        <v>2244</v>
      </c>
      <c r="D349" s="143" t="s">
        <v>90</v>
      </c>
      <c r="E349" s="107">
        <v>2</v>
      </c>
      <c r="F349" s="108"/>
      <c r="G349" s="108">
        <f aca="true" t="shared" si="155" ref="G349:G352">E349*F349</f>
        <v>0</v>
      </c>
    </row>
    <row r="350" spans="1:7" s="109" customFormat="1" ht="15" hidden="1" outlineLevel="1">
      <c r="A350" s="98" t="str">
        <f t="shared" si="136"/>
        <v>E.2.2.5.S.5.2</v>
      </c>
      <c r="B350" s="139" t="s">
        <v>316</v>
      </c>
      <c r="C350" s="226" t="s">
        <v>2245</v>
      </c>
      <c r="D350" s="143" t="s">
        <v>90</v>
      </c>
      <c r="E350" s="107">
        <v>1</v>
      </c>
      <c r="F350" s="108"/>
      <c r="G350" s="108">
        <f t="shared" si="155"/>
        <v>0</v>
      </c>
    </row>
    <row r="351" spans="1:7" s="109" customFormat="1" ht="15" hidden="1" outlineLevel="1">
      <c r="A351" s="98" t="str">
        <f t="shared" si="136"/>
        <v>E.2.2.5.S.5.3</v>
      </c>
      <c r="B351" s="139" t="s">
        <v>317</v>
      </c>
      <c r="C351" s="226" t="s">
        <v>2246</v>
      </c>
      <c r="D351" s="143" t="s">
        <v>90</v>
      </c>
      <c r="E351" s="107">
        <v>2</v>
      </c>
      <c r="F351" s="108"/>
      <c r="G351" s="108">
        <f t="shared" si="155"/>
        <v>0</v>
      </c>
    </row>
    <row r="352" spans="1:7" s="109" customFormat="1" ht="76.5" hidden="1" outlineLevel="1">
      <c r="A352" s="98" t="str">
        <f t="shared" si="136"/>
        <v>E.2.2.5.S.6</v>
      </c>
      <c r="B352" s="139" t="s">
        <v>214</v>
      </c>
      <c r="C352" s="142" t="s">
        <v>2936</v>
      </c>
      <c r="D352" s="143" t="s">
        <v>90</v>
      </c>
      <c r="E352" s="107">
        <v>1</v>
      </c>
      <c r="F352" s="108"/>
      <c r="G352" s="108">
        <f t="shared" si="155"/>
        <v>0</v>
      </c>
    </row>
    <row r="353" spans="1:7" s="109" customFormat="1" ht="140.25" hidden="1" outlineLevel="1">
      <c r="A353" s="98" t="str">
        <f t="shared" si="136"/>
        <v>E.2.2.5.S.7</v>
      </c>
      <c r="B353" s="139" t="s">
        <v>215</v>
      </c>
      <c r="C353" s="115" t="s">
        <v>3462</v>
      </c>
      <c r="D353" s="128"/>
      <c r="E353" s="107"/>
      <c r="F353" s="108"/>
      <c r="G353" s="108"/>
    </row>
    <row r="354" spans="1:7" s="109" customFormat="1" ht="15" hidden="1" outlineLevel="1">
      <c r="A354" s="98" t="str">
        <f t="shared" si="136"/>
        <v>E.2.2.5.S.7.1</v>
      </c>
      <c r="B354" s="139" t="s">
        <v>364</v>
      </c>
      <c r="C354" s="115" t="s">
        <v>159</v>
      </c>
      <c r="D354" s="128"/>
      <c r="E354" s="107"/>
      <c r="F354" s="108"/>
      <c r="G354" s="108"/>
    </row>
    <row r="355" spans="1:7" s="109" customFormat="1" ht="15" hidden="1" outlineLevel="1">
      <c r="A355" s="98" t="str">
        <f t="shared" si="136"/>
        <v>E.2.2.5.S.7.1.1</v>
      </c>
      <c r="B355" s="139" t="s">
        <v>552</v>
      </c>
      <c r="C355" s="133" t="s">
        <v>164</v>
      </c>
      <c r="D355" s="143" t="s">
        <v>90</v>
      </c>
      <c r="E355" s="107">
        <v>2</v>
      </c>
      <c r="F355" s="108"/>
      <c r="G355" s="108">
        <f aca="true" t="shared" si="156" ref="G355">E355*F355</f>
        <v>0</v>
      </c>
    </row>
    <row r="356" spans="1:7" s="97" customFormat="1" ht="15" collapsed="1">
      <c r="A356" s="90" t="str">
        <f aca="true" t="shared" si="157" ref="A356">B356</f>
        <v>E.2.2.6</v>
      </c>
      <c r="B356" s="91" t="s">
        <v>2277</v>
      </c>
      <c r="C356" s="165" t="s">
        <v>121</v>
      </c>
      <c r="D356" s="166"/>
      <c r="E356" s="94"/>
      <c r="F356" s="95"/>
      <c r="G356" s="96"/>
    </row>
    <row r="357" spans="1:7" s="109" customFormat="1" ht="127.5" hidden="1" outlineLevel="1">
      <c r="A357" s="98" t="str">
        <f>""&amp;$B$356&amp;"."&amp;B357&amp;""</f>
        <v>E.2.2.6.S.1</v>
      </c>
      <c r="B357" s="139" t="s">
        <v>206</v>
      </c>
      <c r="C357" s="112" t="s">
        <v>185</v>
      </c>
      <c r="D357" s="113"/>
      <c r="E357" s="107"/>
      <c r="F357" s="108"/>
      <c r="G357" s="206"/>
    </row>
    <row r="358" spans="1:7" s="109" customFormat="1" ht="15" hidden="1" outlineLevel="1">
      <c r="A358" s="98" t="str">
        <f aca="true" t="shared" si="158" ref="A358:A361">""&amp;$B$356&amp;"."&amp;B358&amp;""</f>
        <v>E.2.2.6.S.1.1</v>
      </c>
      <c r="B358" s="139" t="s">
        <v>226</v>
      </c>
      <c r="C358" s="112" t="s">
        <v>125</v>
      </c>
      <c r="D358" s="113" t="s">
        <v>90</v>
      </c>
      <c r="E358" s="107">
        <v>13</v>
      </c>
      <c r="F358" s="108"/>
      <c r="G358" s="108">
        <f aca="true" t="shared" si="159" ref="G358:G359">E358*F358</f>
        <v>0</v>
      </c>
    </row>
    <row r="359" spans="1:7" s="109" customFormat="1" ht="15" hidden="1" outlineLevel="1">
      <c r="A359" s="98" t="str">
        <f t="shared" si="158"/>
        <v>E.2.2.6.S.1.2</v>
      </c>
      <c r="B359" s="139" t="s">
        <v>227</v>
      </c>
      <c r="C359" s="112" t="s">
        <v>368</v>
      </c>
      <c r="D359" s="113" t="s">
        <v>90</v>
      </c>
      <c r="E359" s="107">
        <v>21</v>
      </c>
      <c r="F359" s="108"/>
      <c r="G359" s="108">
        <f t="shared" si="159"/>
        <v>0</v>
      </c>
    </row>
    <row r="360" spans="1:7" s="109" customFormat="1" ht="216.75" hidden="1" outlineLevel="1">
      <c r="A360" s="98" t="str">
        <f t="shared" si="158"/>
        <v>E.2.2.6.S.2</v>
      </c>
      <c r="B360" s="139" t="s">
        <v>207</v>
      </c>
      <c r="C360" s="122" t="s">
        <v>3480</v>
      </c>
      <c r="D360" s="113"/>
      <c r="E360" s="107"/>
      <c r="F360" s="108"/>
      <c r="G360" s="108"/>
    </row>
    <row r="361" spans="1:7" s="109" customFormat="1" ht="15" hidden="1" outlineLevel="1">
      <c r="A361" s="98" t="str">
        <f t="shared" si="158"/>
        <v>E.2.2.6.S.2.1</v>
      </c>
      <c r="B361" s="139" t="s">
        <v>228</v>
      </c>
      <c r="C361" s="122" t="s">
        <v>450</v>
      </c>
      <c r="D361" s="113" t="s">
        <v>22</v>
      </c>
      <c r="E361" s="107">
        <v>15</v>
      </c>
      <c r="F361" s="108"/>
      <c r="G361" s="108">
        <f aca="true" t="shared" si="160" ref="G361">E361*F361</f>
        <v>0</v>
      </c>
    </row>
    <row r="362" spans="1:7" s="97" customFormat="1" ht="15" collapsed="1">
      <c r="A362" s="90" t="str">
        <f aca="true" t="shared" si="161" ref="A362">B362</f>
        <v>E.2.2.7</v>
      </c>
      <c r="B362" s="91" t="s">
        <v>2278</v>
      </c>
      <c r="C362" s="169" t="s">
        <v>122</v>
      </c>
      <c r="D362" s="170"/>
      <c r="E362" s="94"/>
      <c r="F362" s="95"/>
      <c r="G362" s="96"/>
    </row>
    <row r="363" spans="1:7" s="109" customFormat="1" ht="153" hidden="1" outlineLevel="1">
      <c r="A363" s="98" t="str">
        <f>""&amp;$B$362&amp;"."&amp;B363&amp;""</f>
        <v>E.2.2.7.S.1</v>
      </c>
      <c r="B363" s="139" t="s">
        <v>206</v>
      </c>
      <c r="C363" s="142" t="s">
        <v>235</v>
      </c>
      <c r="D363" s="143"/>
      <c r="E363" s="107"/>
      <c r="F363" s="108"/>
      <c r="G363" s="108"/>
    </row>
    <row r="364" spans="1:7" s="109" customFormat="1" ht="15" hidden="1" outlineLevel="1">
      <c r="A364" s="98" t="str">
        <f aca="true" t="shared" si="162" ref="A364:A366">""&amp;$B$362&amp;"."&amp;B364&amp;""</f>
        <v>E.2.2.7.S.1.1</v>
      </c>
      <c r="B364" s="139" t="s">
        <v>226</v>
      </c>
      <c r="C364" s="141" t="s">
        <v>2279</v>
      </c>
      <c r="D364" s="171" t="s">
        <v>22</v>
      </c>
      <c r="E364" s="172">
        <v>300</v>
      </c>
      <c r="F364" s="108"/>
      <c r="G364" s="108">
        <f aca="true" t="shared" si="163" ref="G364">E364*F364</f>
        <v>0</v>
      </c>
    </row>
    <row r="365" spans="1:7" s="109" customFormat="1" ht="76.5" hidden="1" outlineLevel="1">
      <c r="A365" s="98" t="str">
        <f t="shared" si="162"/>
        <v>E.2.2.7.S.2</v>
      </c>
      <c r="B365" s="139" t="s">
        <v>207</v>
      </c>
      <c r="C365" s="207" t="s">
        <v>187</v>
      </c>
      <c r="D365" s="143"/>
      <c r="E365" s="107"/>
      <c r="F365" s="108"/>
      <c r="G365" s="206"/>
    </row>
    <row r="366" spans="1:7" s="109" customFormat="1" ht="15" hidden="1" outlineLevel="1">
      <c r="A366" s="98" t="str">
        <f t="shared" si="162"/>
        <v>E.2.2.7.S.2.1</v>
      </c>
      <c r="B366" s="139" t="s">
        <v>228</v>
      </c>
      <c r="C366" s="112" t="s">
        <v>2280</v>
      </c>
      <c r="D366" s="143" t="s">
        <v>22</v>
      </c>
      <c r="E366" s="107">
        <v>300</v>
      </c>
      <c r="F366" s="108"/>
      <c r="G366" s="108">
        <f aca="true" t="shared" si="164" ref="G366">E366*F366</f>
        <v>0</v>
      </c>
    </row>
    <row r="367" spans="1:7" s="97" customFormat="1" ht="15" collapsed="1">
      <c r="A367" s="90" t="str">
        <f aca="true" t="shared" si="165" ref="A367">B367</f>
        <v>E.2.2.8</v>
      </c>
      <c r="B367" s="91" t="s">
        <v>2281</v>
      </c>
      <c r="C367" s="92" t="s">
        <v>21</v>
      </c>
      <c r="D367" s="93"/>
      <c r="E367" s="94"/>
      <c r="F367" s="95"/>
      <c r="G367" s="96"/>
    </row>
    <row r="368" spans="1:7" s="109" customFormat="1" ht="76.5" hidden="1" outlineLevel="1">
      <c r="A368" s="98" t="str">
        <f>""&amp;$B$367&amp;"."&amp;B368&amp;""</f>
        <v>E.2.2.8.S.1</v>
      </c>
      <c r="B368" s="139" t="s">
        <v>206</v>
      </c>
      <c r="C368" s="112" t="s">
        <v>2342</v>
      </c>
      <c r="D368" s="177" t="s">
        <v>91</v>
      </c>
      <c r="E368" s="107">
        <v>1</v>
      </c>
      <c r="F368" s="178"/>
      <c r="G368" s="108">
        <f aca="true" t="shared" si="166" ref="G368:G371">E368*F368</f>
        <v>0</v>
      </c>
    </row>
    <row r="369" spans="1:7" s="109" customFormat="1" ht="127.5" hidden="1" outlineLevel="1">
      <c r="A369" s="98" t="str">
        <f aca="true" t="shared" si="167" ref="A369:A374">""&amp;$B$367&amp;"."&amp;B369&amp;""</f>
        <v>E.2.2.8.S.2</v>
      </c>
      <c r="B369" s="139" t="s">
        <v>207</v>
      </c>
      <c r="C369" s="105" t="s">
        <v>3210</v>
      </c>
      <c r="D369" s="143" t="s">
        <v>22</v>
      </c>
      <c r="E369" s="107">
        <v>10</v>
      </c>
      <c r="F369" s="108"/>
      <c r="G369" s="108">
        <f>E369*F369</f>
        <v>0</v>
      </c>
    </row>
    <row r="370" spans="1:7" s="109" customFormat="1" ht="127.5" hidden="1" outlineLevel="1">
      <c r="A370" s="98" t="str">
        <f t="shared" si="167"/>
        <v>E.2.2.8.S.3</v>
      </c>
      <c r="B370" s="139" t="s">
        <v>208</v>
      </c>
      <c r="C370" s="112" t="s">
        <v>444</v>
      </c>
      <c r="D370" s="179" t="s">
        <v>22</v>
      </c>
      <c r="E370" s="107">
        <v>10</v>
      </c>
      <c r="F370" s="178"/>
      <c r="G370" s="108">
        <f aca="true" t="shared" si="168" ref="G370">E370*F370</f>
        <v>0</v>
      </c>
    </row>
    <row r="371" spans="1:7" s="109" customFormat="1" ht="51" hidden="1" outlineLevel="1">
      <c r="A371" s="98" t="str">
        <f t="shared" si="167"/>
        <v>E.2.2.8.S.4</v>
      </c>
      <c r="B371" s="139" t="s">
        <v>209</v>
      </c>
      <c r="C371" s="152" t="s">
        <v>154</v>
      </c>
      <c r="D371" s="177" t="s">
        <v>91</v>
      </c>
      <c r="E371" s="107">
        <v>1</v>
      </c>
      <c r="F371" s="178"/>
      <c r="G371" s="108">
        <f t="shared" si="166"/>
        <v>0</v>
      </c>
    </row>
    <row r="372" spans="1:7" s="109" customFormat="1" ht="63.75" hidden="1" outlineLevel="1">
      <c r="A372" s="98" t="str">
        <f t="shared" si="167"/>
        <v>E.2.2.8.S.5</v>
      </c>
      <c r="B372" s="139" t="s">
        <v>213</v>
      </c>
      <c r="C372" s="127" t="s">
        <v>84</v>
      </c>
      <c r="D372" s="180"/>
      <c r="E372" s="107"/>
      <c r="F372" s="178"/>
      <c r="G372" s="178"/>
    </row>
    <row r="373" spans="1:7" s="109" customFormat="1" ht="15" hidden="1" outlineLevel="1">
      <c r="A373" s="98" t="str">
        <f t="shared" si="167"/>
        <v>E.2.2.8.S.5.1</v>
      </c>
      <c r="B373" s="139" t="s">
        <v>315</v>
      </c>
      <c r="C373" s="127" t="s">
        <v>85</v>
      </c>
      <c r="D373" s="180" t="s">
        <v>22</v>
      </c>
      <c r="E373" s="107">
        <v>9</v>
      </c>
      <c r="F373" s="178"/>
      <c r="G373" s="108">
        <f aca="true" t="shared" si="169" ref="G373:G374">E373*F373</f>
        <v>0</v>
      </c>
    </row>
    <row r="374" spans="1:7" s="109" customFormat="1" ht="178.5" hidden="1" outlineLevel="1">
      <c r="A374" s="98" t="str">
        <f t="shared" si="167"/>
        <v>E.2.2.8.S.6</v>
      </c>
      <c r="B374" s="139" t="s">
        <v>214</v>
      </c>
      <c r="C374" s="152" t="s">
        <v>3236</v>
      </c>
      <c r="D374" s="177" t="s">
        <v>91</v>
      </c>
      <c r="E374" s="107">
        <v>1</v>
      </c>
      <c r="F374" s="178"/>
      <c r="G374" s="108">
        <f t="shared" si="169"/>
        <v>0</v>
      </c>
    </row>
    <row r="375" spans="1:7" s="561" customFormat="1" ht="89.25" hidden="1" outlineLevel="1">
      <c r="A375" s="98" t="str">
        <f aca="true" t="shared" si="170" ref="A375">""&amp;$B$367&amp;"."&amp;B375&amp;""</f>
        <v>E.2.2.8.S.7</v>
      </c>
      <c r="B375" s="139" t="s">
        <v>215</v>
      </c>
      <c r="C375" s="481" t="s">
        <v>3235</v>
      </c>
      <c r="D375" s="177" t="s">
        <v>91</v>
      </c>
      <c r="E375" s="107">
        <v>1</v>
      </c>
      <c r="F375" s="178"/>
      <c r="G375" s="108">
        <f aca="true" t="shared" si="171" ref="G375">E375*F375</f>
        <v>0</v>
      </c>
    </row>
    <row r="376" spans="1:7" s="81" customFormat="1" ht="15" collapsed="1">
      <c r="A376" s="74" t="str">
        <f>B376</f>
        <v>E.3</v>
      </c>
      <c r="B376" s="75" t="s">
        <v>2282</v>
      </c>
      <c r="C376" s="76" t="s">
        <v>2283</v>
      </c>
      <c r="D376" s="77"/>
      <c r="E376" s="78"/>
      <c r="F376" s="79"/>
      <c r="G376" s="80"/>
    </row>
    <row r="377" spans="1:7" s="89" customFormat="1" ht="15" collapsed="1">
      <c r="A377" s="82" t="str">
        <f aca="true" t="shared" si="172" ref="A377:A378">B377</f>
        <v>E.3.1</v>
      </c>
      <c r="B377" s="83" t="s">
        <v>2284</v>
      </c>
      <c r="C377" s="84" t="s">
        <v>2207</v>
      </c>
      <c r="D377" s="85"/>
      <c r="E377" s="86"/>
      <c r="F377" s="87"/>
      <c r="G377" s="88"/>
    </row>
    <row r="378" spans="1:7" s="97" customFormat="1" ht="15">
      <c r="A378" s="90" t="str">
        <f t="shared" si="172"/>
        <v>E.3.1.1</v>
      </c>
      <c r="B378" s="91" t="s">
        <v>2285</v>
      </c>
      <c r="C378" s="92" t="s">
        <v>17</v>
      </c>
      <c r="D378" s="93"/>
      <c r="E378" s="94"/>
      <c r="F378" s="95"/>
      <c r="G378" s="96"/>
    </row>
    <row r="379" spans="1:7" s="109" customFormat="1" ht="76.5" hidden="1" outlineLevel="1">
      <c r="A379" s="98" t="str">
        <f>""&amp;$B$378&amp;"."&amp;B379&amp;""</f>
        <v>E.3.1.1.S.1</v>
      </c>
      <c r="B379" s="99" t="s">
        <v>206</v>
      </c>
      <c r="C379" s="152" t="s">
        <v>2337</v>
      </c>
      <c r="D379" s="114" t="s">
        <v>25</v>
      </c>
      <c r="E379" s="107">
        <v>2.3</v>
      </c>
      <c r="F379" s="108"/>
      <c r="G379" s="108">
        <f aca="true" t="shared" si="173" ref="G379:G396">E379*F379</f>
        <v>0</v>
      </c>
    </row>
    <row r="380" spans="1:7" s="109" customFormat="1" ht="38.25" hidden="1" outlineLevel="1">
      <c r="A380" s="98" t="str">
        <f aca="true" t="shared" si="174" ref="A380:A383">""&amp;$B$378&amp;"."&amp;B380&amp;""</f>
        <v>E.3.1.1.S.2</v>
      </c>
      <c r="B380" s="99" t="s">
        <v>207</v>
      </c>
      <c r="C380" s="152" t="s">
        <v>2881</v>
      </c>
      <c r="D380" s="114" t="s">
        <v>22</v>
      </c>
      <c r="E380" s="107">
        <v>10</v>
      </c>
      <c r="F380" s="108"/>
      <c r="G380" s="108">
        <f t="shared" si="173"/>
        <v>0</v>
      </c>
    </row>
    <row r="381" spans="1:7" s="109" customFormat="1" ht="63.75" hidden="1" outlineLevel="1">
      <c r="A381" s="98" t="str">
        <f t="shared" si="174"/>
        <v>E.3.1.1.S.3</v>
      </c>
      <c r="B381" s="99" t="s">
        <v>208</v>
      </c>
      <c r="C381" s="115" t="s">
        <v>2209</v>
      </c>
      <c r="D381" s="113" t="s">
        <v>22</v>
      </c>
      <c r="E381" s="107">
        <v>5</v>
      </c>
      <c r="F381" s="108"/>
      <c r="G381" s="108">
        <f t="shared" si="173"/>
        <v>0</v>
      </c>
    </row>
    <row r="382" spans="1:7" s="109" customFormat="1" ht="63.75" hidden="1" outlineLevel="1">
      <c r="A382" s="98" t="str">
        <f t="shared" si="174"/>
        <v>E.3.1.1.S.4</v>
      </c>
      <c r="B382" s="99" t="s">
        <v>209</v>
      </c>
      <c r="C382" s="105" t="s">
        <v>168</v>
      </c>
      <c r="D382" s="114" t="s">
        <v>90</v>
      </c>
      <c r="E382" s="107">
        <v>1</v>
      </c>
      <c r="F382" s="108"/>
      <c r="G382" s="108">
        <f t="shared" si="173"/>
        <v>0</v>
      </c>
    </row>
    <row r="383" spans="1:7" s="109" customFormat="1" ht="51" hidden="1" outlineLevel="1">
      <c r="A383" s="98" t="str">
        <f t="shared" si="174"/>
        <v>E.3.1.1.S.5</v>
      </c>
      <c r="B383" s="99" t="s">
        <v>213</v>
      </c>
      <c r="C383" s="120" t="s">
        <v>2210</v>
      </c>
      <c r="D383" s="121" t="s">
        <v>91</v>
      </c>
      <c r="E383" s="107">
        <v>1</v>
      </c>
      <c r="F383" s="108"/>
      <c r="G383" s="108">
        <f t="shared" si="173"/>
        <v>0</v>
      </c>
    </row>
    <row r="384" spans="1:7" s="97" customFormat="1" ht="15" collapsed="1">
      <c r="A384" s="90" t="str">
        <f aca="true" t="shared" si="175" ref="A384">B384</f>
        <v>E.3.1.2</v>
      </c>
      <c r="B384" s="91" t="s">
        <v>2286</v>
      </c>
      <c r="C384" s="92" t="s">
        <v>18</v>
      </c>
      <c r="D384" s="93"/>
      <c r="E384" s="124"/>
      <c r="F384" s="125"/>
      <c r="G384" s="96"/>
    </row>
    <row r="385" spans="1:7" s="109" customFormat="1" ht="63.75" hidden="1" outlineLevel="1">
      <c r="A385" s="98" t="str">
        <f>""&amp;$B$384&amp;"."&amp;B385&amp;""</f>
        <v>E.3.1.2.S.1</v>
      </c>
      <c r="B385" s="139" t="s">
        <v>206</v>
      </c>
      <c r="C385" s="115" t="s">
        <v>247</v>
      </c>
      <c r="D385" s="113" t="s">
        <v>22</v>
      </c>
      <c r="E385" s="107">
        <v>17</v>
      </c>
      <c r="F385" s="108"/>
      <c r="G385" s="108">
        <f aca="true" t="shared" si="176" ref="G385:G387">E385*F385</f>
        <v>0</v>
      </c>
    </row>
    <row r="386" spans="1:7" s="109" customFormat="1" ht="76.5" hidden="1" outlineLevel="1">
      <c r="A386" s="98" t="str">
        <f aca="true" t="shared" si="177" ref="A386:A396">""&amp;$B$384&amp;"."&amp;B386&amp;""</f>
        <v>E.3.1.2.S.2</v>
      </c>
      <c r="B386" s="139" t="s">
        <v>207</v>
      </c>
      <c r="C386" s="115" t="s">
        <v>248</v>
      </c>
      <c r="D386" s="113" t="s">
        <v>25</v>
      </c>
      <c r="E386" s="107">
        <v>14</v>
      </c>
      <c r="F386" s="108"/>
      <c r="G386" s="108">
        <f t="shared" si="176"/>
        <v>0</v>
      </c>
    </row>
    <row r="387" spans="1:7" s="109" customFormat="1" ht="140.25" hidden="1" outlineLevel="1">
      <c r="A387" s="98" t="str">
        <f t="shared" si="177"/>
        <v>E.3.1.2.S.3</v>
      </c>
      <c r="B387" s="139" t="s">
        <v>208</v>
      </c>
      <c r="C387" s="152" t="s">
        <v>2338</v>
      </c>
      <c r="D387" s="123" t="s">
        <v>24</v>
      </c>
      <c r="E387" s="107">
        <v>13.5</v>
      </c>
      <c r="F387" s="108"/>
      <c r="G387" s="108">
        <f t="shared" si="176"/>
        <v>0</v>
      </c>
    </row>
    <row r="388" spans="1:7" s="109" customFormat="1" ht="51" hidden="1" outlineLevel="1">
      <c r="A388" s="98" t="str">
        <f t="shared" si="177"/>
        <v>E.3.1.2.S.4</v>
      </c>
      <c r="B388" s="139" t="s">
        <v>209</v>
      </c>
      <c r="C388" s="127" t="s">
        <v>3536</v>
      </c>
      <c r="D388" s="113" t="s">
        <v>22</v>
      </c>
      <c r="E388" s="107">
        <v>5</v>
      </c>
      <c r="F388" s="108"/>
      <c r="G388" s="108">
        <f t="shared" si="173"/>
        <v>0</v>
      </c>
    </row>
    <row r="389" spans="1:7" s="109" customFormat="1" ht="191.25" hidden="1" outlineLevel="1">
      <c r="A389" s="98" t="str">
        <f t="shared" si="177"/>
        <v>E.3.1.2.S.5</v>
      </c>
      <c r="B389" s="139" t="s">
        <v>213</v>
      </c>
      <c r="C389" s="115" t="s">
        <v>426</v>
      </c>
      <c r="D389" s="128" t="s">
        <v>24</v>
      </c>
      <c r="E389" s="107">
        <v>2</v>
      </c>
      <c r="F389" s="108"/>
      <c r="G389" s="108">
        <f t="shared" si="173"/>
        <v>0</v>
      </c>
    </row>
    <row r="390" spans="1:7" s="109" customFormat="1" ht="76.5" hidden="1" outlineLevel="1">
      <c r="A390" s="98" t="str">
        <f t="shared" si="177"/>
        <v>E.3.1.2.S.6</v>
      </c>
      <c r="B390" s="139" t="s">
        <v>214</v>
      </c>
      <c r="C390" s="129" t="s">
        <v>2212</v>
      </c>
      <c r="D390" s="128"/>
      <c r="E390" s="107"/>
      <c r="F390" s="108"/>
      <c r="G390" s="108"/>
    </row>
    <row r="391" spans="1:7" s="109" customFormat="1" ht="15" hidden="1" outlineLevel="1">
      <c r="A391" s="98" t="str">
        <f t="shared" si="177"/>
        <v>E.3.1.2.S.6.1</v>
      </c>
      <c r="B391" s="126" t="s">
        <v>319</v>
      </c>
      <c r="C391" s="115" t="s">
        <v>197</v>
      </c>
      <c r="D391" s="128" t="s">
        <v>24</v>
      </c>
      <c r="E391" s="107">
        <v>4</v>
      </c>
      <c r="F391" s="108"/>
      <c r="G391" s="108">
        <f aca="true" t="shared" si="178" ref="G391">E391*F391</f>
        <v>0</v>
      </c>
    </row>
    <row r="392" spans="1:7" s="109" customFormat="1" ht="76.5" hidden="1" outlineLevel="1">
      <c r="A392" s="98" t="str">
        <f t="shared" si="177"/>
        <v>E.3.1.2.S.7</v>
      </c>
      <c r="B392" s="139" t="s">
        <v>215</v>
      </c>
      <c r="C392" s="152" t="s">
        <v>2854</v>
      </c>
      <c r="D392" s="123" t="s">
        <v>24</v>
      </c>
      <c r="E392" s="107">
        <v>1</v>
      </c>
      <c r="F392" s="108"/>
      <c r="G392" s="108">
        <f t="shared" si="173"/>
        <v>0</v>
      </c>
    </row>
    <row r="393" spans="1:7" s="109" customFormat="1" ht="102" hidden="1" outlineLevel="1">
      <c r="A393" s="98" t="str">
        <f t="shared" si="177"/>
        <v>E.3.1.2.S.8</v>
      </c>
      <c r="B393" s="139" t="s">
        <v>216</v>
      </c>
      <c r="C393" s="152" t="s">
        <v>2882</v>
      </c>
      <c r="D393" s="123" t="s">
        <v>24</v>
      </c>
      <c r="E393" s="107">
        <v>1</v>
      </c>
      <c r="F393" s="108"/>
      <c r="G393" s="108">
        <f t="shared" si="173"/>
        <v>0</v>
      </c>
    </row>
    <row r="394" spans="1:7" s="109" customFormat="1" ht="51" hidden="1" outlineLevel="1">
      <c r="A394" s="98" t="str">
        <f t="shared" si="177"/>
        <v>E.3.1.2.S.9</v>
      </c>
      <c r="B394" s="139" t="s">
        <v>217</v>
      </c>
      <c r="C394" s="129" t="s">
        <v>2883</v>
      </c>
      <c r="D394" s="123" t="s">
        <v>24</v>
      </c>
      <c r="E394" s="107">
        <v>13</v>
      </c>
      <c r="F394" s="108"/>
      <c r="G394" s="108">
        <f t="shared" si="173"/>
        <v>0</v>
      </c>
    </row>
    <row r="395" spans="1:7" s="109" customFormat="1" ht="89.25" hidden="1" outlineLevel="1">
      <c r="A395" s="98" t="str">
        <f t="shared" si="177"/>
        <v>E.3.1.2.S.10</v>
      </c>
      <c r="B395" s="139" t="s">
        <v>218</v>
      </c>
      <c r="C395" s="112" t="s">
        <v>2852</v>
      </c>
      <c r="D395" s="123" t="s">
        <v>24</v>
      </c>
      <c r="E395" s="107">
        <v>4</v>
      </c>
      <c r="F395" s="108"/>
      <c r="G395" s="108">
        <f t="shared" si="173"/>
        <v>0</v>
      </c>
    </row>
    <row r="396" spans="1:7" s="109" customFormat="1" ht="153" hidden="1" outlineLevel="1">
      <c r="A396" s="98" t="str">
        <f t="shared" si="177"/>
        <v>E.3.1.2.S.11</v>
      </c>
      <c r="B396" s="139" t="s">
        <v>219</v>
      </c>
      <c r="C396" s="129" t="s">
        <v>211</v>
      </c>
      <c r="D396" s="128" t="s">
        <v>24</v>
      </c>
      <c r="E396" s="107">
        <v>19.5</v>
      </c>
      <c r="F396" s="131"/>
      <c r="G396" s="108">
        <f t="shared" si="173"/>
        <v>0</v>
      </c>
    </row>
    <row r="397" spans="1:7" s="97" customFormat="1" ht="15" collapsed="1">
      <c r="A397" s="90" t="str">
        <f aca="true" t="shared" si="179" ref="A397">B397</f>
        <v>E.3.1.3</v>
      </c>
      <c r="B397" s="91" t="s">
        <v>2287</v>
      </c>
      <c r="C397" s="92" t="s">
        <v>19</v>
      </c>
      <c r="D397" s="93"/>
      <c r="E397" s="94"/>
      <c r="F397" s="95"/>
      <c r="G397" s="96"/>
    </row>
    <row r="398" spans="1:7" s="109" customFormat="1" ht="242.25" hidden="1" outlineLevel="1">
      <c r="A398" s="98" t="str">
        <f>""&amp;$B$397&amp;"."&amp;B398&amp;""</f>
        <v>E.3.1.3.S.1</v>
      </c>
      <c r="B398" s="139" t="s">
        <v>206</v>
      </c>
      <c r="C398" s="382" t="s">
        <v>3126</v>
      </c>
      <c r="D398" s="134"/>
      <c r="E398" s="132"/>
      <c r="F398" s="132"/>
      <c r="G398" s="108"/>
    </row>
    <row r="399" spans="1:7" s="109" customFormat="1" ht="15" hidden="1" outlineLevel="1">
      <c r="A399" s="98" t="str">
        <f aca="true" t="shared" si="180" ref="A399:A405">""&amp;$B$397&amp;"."&amp;B399&amp;""</f>
        <v>E.3.1.3.S.1.1</v>
      </c>
      <c r="B399" s="126" t="s">
        <v>226</v>
      </c>
      <c r="C399" s="120" t="s">
        <v>454</v>
      </c>
      <c r="D399" s="119"/>
      <c r="E399" s="132"/>
      <c r="F399" s="108"/>
      <c r="G399" s="108"/>
    </row>
    <row r="400" spans="1:7" s="109" customFormat="1" ht="25.5" hidden="1" outlineLevel="1">
      <c r="A400" s="98" t="str">
        <f t="shared" si="180"/>
        <v>E.3.1.3.S.1.1.1</v>
      </c>
      <c r="B400" s="126" t="s">
        <v>237</v>
      </c>
      <c r="C400" s="112" t="s">
        <v>2288</v>
      </c>
      <c r="D400" s="119" t="s">
        <v>90</v>
      </c>
      <c r="E400" s="107">
        <v>1</v>
      </c>
      <c r="F400" s="108"/>
      <c r="G400" s="108">
        <f aca="true" t="shared" si="181" ref="G400">E400*F400</f>
        <v>0</v>
      </c>
    </row>
    <row r="401" spans="1:7" s="109" customFormat="1" ht="76.5" hidden="1" outlineLevel="1">
      <c r="A401" s="98" t="str">
        <f t="shared" si="180"/>
        <v>E.3.1.3.S.2</v>
      </c>
      <c r="B401" s="126" t="s">
        <v>207</v>
      </c>
      <c r="C401" s="112" t="s">
        <v>3458</v>
      </c>
      <c r="D401" s="113"/>
      <c r="E401" s="107"/>
      <c r="F401" s="108"/>
      <c r="G401" s="108"/>
    </row>
    <row r="402" spans="1:7" s="109" customFormat="1" ht="15" hidden="1" outlineLevel="1">
      <c r="A402" s="98" t="str">
        <f t="shared" si="180"/>
        <v>E.3.1.3.S.2.1</v>
      </c>
      <c r="B402" s="126" t="s">
        <v>228</v>
      </c>
      <c r="C402" s="112" t="s">
        <v>290</v>
      </c>
      <c r="D402" s="119" t="s">
        <v>90</v>
      </c>
      <c r="E402" s="107">
        <v>1</v>
      </c>
      <c r="F402" s="108"/>
      <c r="G402" s="108">
        <f aca="true" t="shared" si="182" ref="G402">E402*F402</f>
        <v>0</v>
      </c>
    </row>
    <row r="403" spans="1:7" s="109" customFormat="1" ht="38.25" hidden="1" outlineLevel="1">
      <c r="A403" s="98" t="str">
        <f t="shared" si="180"/>
        <v>E.3.1.3.S.3</v>
      </c>
      <c r="B403" s="126" t="s">
        <v>208</v>
      </c>
      <c r="C403" s="120" t="s">
        <v>2884</v>
      </c>
      <c r="D403" s="134" t="s">
        <v>24</v>
      </c>
      <c r="E403" s="107">
        <v>1</v>
      </c>
      <c r="F403" s="108"/>
      <c r="G403" s="108">
        <f>E403*F403</f>
        <v>0</v>
      </c>
    </row>
    <row r="404" spans="1:7" s="109" customFormat="1" ht="76.5" hidden="1" outlineLevel="1">
      <c r="A404" s="98" t="str">
        <f t="shared" si="180"/>
        <v>E.3.1.3.S.4</v>
      </c>
      <c r="B404" s="126" t="s">
        <v>209</v>
      </c>
      <c r="C404" s="127" t="s">
        <v>3542</v>
      </c>
      <c r="D404" s="113"/>
      <c r="E404" s="107"/>
      <c r="F404" s="108"/>
      <c r="G404" s="108"/>
    </row>
    <row r="405" spans="1:7" s="109" customFormat="1" ht="15" hidden="1" outlineLevel="1">
      <c r="A405" s="98" t="str">
        <f t="shared" si="180"/>
        <v>E.3.1.3.S.4.1</v>
      </c>
      <c r="B405" s="126" t="s">
        <v>240</v>
      </c>
      <c r="C405" s="133" t="s">
        <v>3543</v>
      </c>
      <c r="D405" s="113" t="s">
        <v>22</v>
      </c>
      <c r="E405" s="107">
        <v>5</v>
      </c>
      <c r="F405" s="108"/>
      <c r="G405" s="108">
        <f aca="true" t="shared" si="183" ref="G405">E405*F405</f>
        <v>0</v>
      </c>
    </row>
    <row r="406" spans="1:7" s="97" customFormat="1" ht="15" collapsed="1">
      <c r="A406" s="90" t="str">
        <f aca="true" t="shared" si="184" ref="A406">B406</f>
        <v>E.3.1.4</v>
      </c>
      <c r="B406" s="91" t="s">
        <v>2289</v>
      </c>
      <c r="C406" s="92" t="s">
        <v>20</v>
      </c>
      <c r="D406" s="93"/>
      <c r="E406" s="124"/>
      <c r="F406" s="125"/>
      <c r="G406" s="96"/>
    </row>
    <row r="407" spans="1:7" s="109" customFormat="1" ht="102" hidden="1" outlineLevel="1">
      <c r="A407" s="98" t="str">
        <f>""&amp;$B$406&amp;"."&amp;B407&amp;""</f>
        <v>E.3.1.4.S.1</v>
      </c>
      <c r="B407" s="126" t="s">
        <v>206</v>
      </c>
      <c r="C407" s="112" t="s">
        <v>3141</v>
      </c>
      <c r="D407" s="128"/>
      <c r="E407" s="107"/>
      <c r="F407" s="108"/>
      <c r="G407" s="108"/>
    </row>
    <row r="408" spans="1:7" s="109" customFormat="1" ht="15" hidden="1" outlineLevel="1">
      <c r="A408" s="98" t="str">
        <f aca="true" t="shared" si="185" ref="A408:A410">""&amp;$B$406&amp;"."&amp;B408&amp;""</f>
        <v>E.3.1.4.S.1.1</v>
      </c>
      <c r="B408" s="126" t="s">
        <v>226</v>
      </c>
      <c r="C408" s="112" t="s">
        <v>395</v>
      </c>
      <c r="D408" s="128"/>
      <c r="E408" s="107"/>
      <c r="F408" s="108"/>
      <c r="G408" s="108"/>
    </row>
    <row r="409" spans="1:7" s="109" customFormat="1" ht="15" hidden="1" outlineLevel="1">
      <c r="A409" s="98" t="str">
        <f t="shared" si="185"/>
        <v>E.3.1.4.S.1.1.1</v>
      </c>
      <c r="B409" s="126" t="s">
        <v>237</v>
      </c>
      <c r="C409" s="138" t="s">
        <v>431</v>
      </c>
      <c r="D409" s="128" t="s">
        <v>25</v>
      </c>
      <c r="E409" s="107">
        <v>14</v>
      </c>
      <c r="F409" s="108"/>
      <c r="G409" s="108">
        <f aca="true" t="shared" si="186" ref="G409:G410">E409*F409</f>
        <v>0</v>
      </c>
    </row>
    <row r="410" spans="1:7" s="109" customFormat="1" ht="15" hidden="1" outlineLevel="1">
      <c r="A410" s="98" t="str">
        <f t="shared" si="185"/>
        <v>E.3.1.4.S.1.1.2</v>
      </c>
      <c r="B410" s="126" t="s">
        <v>238</v>
      </c>
      <c r="C410" s="138" t="s">
        <v>337</v>
      </c>
      <c r="D410" s="128" t="s">
        <v>25</v>
      </c>
      <c r="E410" s="107">
        <v>14</v>
      </c>
      <c r="F410" s="108"/>
      <c r="G410" s="108">
        <f t="shared" si="186"/>
        <v>0</v>
      </c>
    </row>
    <row r="411" spans="1:7" s="97" customFormat="1" ht="15" collapsed="1">
      <c r="A411" s="90" t="str">
        <f aca="true" t="shared" si="187" ref="A411">B411</f>
        <v>E.3.1.5</v>
      </c>
      <c r="B411" s="91" t="s">
        <v>2290</v>
      </c>
      <c r="C411" s="92" t="s">
        <v>2844</v>
      </c>
      <c r="D411" s="93"/>
      <c r="E411" s="94"/>
      <c r="F411" s="95"/>
      <c r="G411" s="96"/>
    </row>
    <row r="412" spans="1:7" s="109" customFormat="1" ht="63.75" hidden="1" outlineLevel="1">
      <c r="A412" s="98" t="str">
        <f>""&amp;$B$411&amp;"."&amp;B412&amp;""</f>
        <v>E.3.1.5.S.1</v>
      </c>
      <c r="B412" s="139" t="s">
        <v>206</v>
      </c>
      <c r="C412" s="140" t="s">
        <v>438</v>
      </c>
      <c r="D412" s="113"/>
      <c r="E412" s="132"/>
      <c r="F412" s="108"/>
      <c r="G412" s="108"/>
    </row>
    <row r="413" spans="1:7" s="109" customFormat="1" ht="165.75" hidden="1" outlineLevel="1">
      <c r="A413" s="98" t="str">
        <f aca="true" t="shared" si="188" ref="A413:A428">""&amp;$B$411&amp;"."&amp;B413&amp;""</f>
        <v>E.3.1.5.S.2</v>
      </c>
      <c r="B413" s="139" t="s">
        <v>207</v>
      </c>
      <c r="C413" s="112" t="s">
        <v>2930</v>
      </c>
      <c r="D413" s="113"/>
      <c r="E413" s="107"/>
      <c r="F413" s="108"/>
      <c r="G413" s="108"/>
    </row>
    <row r="414" spans="1:7" s="109" customFormat="1" ht="15" hidden="1" outlineLevel="1">
      <c r="A414" s="98" t="str">
        <f t="shared" si="188"/>
        <v>E.3.1.5.S.2.1</v>
      </c>
      <c r="B414" s="139" t="s">
        <v>228</v>
      </c>
      <c r="C414" s="146" t="s">
        <v>106</v>
      </c>
      <c r="D414" s="143"/>
      <c r="E414" s="107"/>
      <c r="F414" s="108"/>
      <c r="G414" s="108"/>
    </row>
    <row r="415" spans="1:7" s="109" customFormat="1" ht="15" hidden="1" outlineLevel="1">
      <c r="A415" s="98" t="str">
        <f t="shared" si="188"/>
        <v>E.3.1.5.S.2.1.1</v>
      </c>
      <c r="B415" s="139" t="s">
        <v>229</v>
      </c>
      <c r="C415" s="145" t="s">
        <v>137</v>
      </c>
      <c r="D415" s="143"/>
      <c r="E415" s="107"/>
      <c r="F415" s="108"/>
      <c r="G415" s="108"/>
    </row>
    <row r="416" spans="1:7" s="109" customFormat="1" ht="15" hidden="1" outlineLevel="1">
      <c r="A416" s="98" t="str">
        <f t="shared" si="188"/>
        <v>E.3.1.5.S.2.1.1.1</v>
      </c>
      <c r="B416" s="139" t="s">
        <v>340</v>
      </c>
      <c r="C416" s="142" t="s">
        <v>1341</v>
      </c>
      <c r="D416" s="143" t="s">
        <v>90</v>
      </c>
      <c r="E416" s="107">
        <v>1</v>
      </c>
      <c r="F416" s="108"/>
      <c r="G416" s="108">
        <f aca="true" t="shared" si="189" ref="G416:G419">E416*F416</f>
        <v>0</v>
      </c>
    </row>
    <row r="417" spans="1:7" s="109" customFormat="1" ht="15" hidden="1" outlineLevel="1">
      <c r="A417" s="98" t="str">
        <f t="shared" si="188"/>
        <v>E.3.1.5.S.2.1.1.2</v>
      </c>
      <c r="B417" s="139" t="s">
        <v>341</v>
      </c>
      <c r="C417" s="142" t="s">
        <v>2274</v>
      </c>
      <c r="D417" s="143" t="s">
        <v>90</v>
      </c>
      <c r="E417" s="107">
        <v>1</v>
      </c>
      <c r="F417" s="108"/>
      <c r="G417" s="108">
        <f t="shared" si="189"/>
        <v>0</v>
      </c>
    </row>
    <row r="418" spans="1:7" s="109" customFormat="1" ht="15" hidden="1" outlineLevel="1">
      <c r="A418" s="98" t="str">
        <f t="shared" si="188"/>
        <v>E.3.1.5.S.2.1.2</v>
      </c>
      <c r="B418" s="139" t="s">
        <v>230</v>
      </c>
      <c r="C418" s="145" t="s">
        <v>2217</v>
      </c>
      <c r="D418" s="143"/>
      <c r="E418" s="107"/>
      <c r="F418" s="108"/>
      <c r="G418" s="108"/>
    </row>
    <row r="419" spans="1:7" s="109" customFormat="1" ht="15" hidden="1" outlineLevel="1">
      <c r="A419" s="98" t="str">
        <f t="shared" si="188"/>
        <v>E.3.1.5.S.2.1.2.1</v>
      </c>
      <c r="B419" s="139" t="s">
        <v>343</v>
      </c>
      <c r="C419" s="142" t="s">
        <v>110</v>
      </c>
      <c r="D419" s="143" t="s">
        <v>90</v>
      </c>
      <c r="E419" s="107">
        <v>2</v>
      </c>
      <c r="F419" s="108"/>
      <c r="G419" s="108">
        <f t="shared" si="189"/>
        <v>0</v>
      </c>
    </row>
    <row r="420" spans="1:7" s="109" customFormat="1" ht="76.5" hidden="1" outlineLevel="1">
      <c r="A420" s="98" t="str">
        <f t="shared" si="188"/>
        <v>E.3.1.5.S.3</v>
      </c>
      <c r="B420" s="139" t="s">
        <v>208</v>
      </c>
      <c r="C420" s="112" t="s">
        <v>2931</v>
      </c>
      <c r="D420" s="113"/>
      <c r="E420" s="107"/>
      <c r="F420" s="108"/>
      <c r="G420" s="108"/>
    </row>
    <row r="421" spans="1:7" s="109" customFormat="1" ht="15" hidden="1" outlineLevel="1">
      <c r="A421" s="98" t="str">
        <f t="shared" si="188"/>
        <v>E.3.1.5.S.3.1</v>
      </c>
      <c r="B421" s="139" t="s">
        <v>244</v>
      </c>
      <c r="C421" s="146" t="s">
        <v>106</v>
      </c>
      <c r="D421" s="143"/>
      <c r="E421" s="107"/>
      <c r="F421" s="108"/>
      <c r="G421" s="108"/>
    </row>
    <row r="422" spans="1:7" s="109" customFormat="1" ht="15" hidden="1" outlineLevel="1">
      <c r="A422" s="98" t="str">
        <f t="shared" si="188"/>
        <v>E.3.1.5.S.3.1.1</v>
      </c>
      <c r="B422" s="139" t="s">
        <v>322</v>
      </c>
      <c r="C422" s="140" t="s">
        <v>148</v>
      </c>
      <c r="D422" s="113"/>
      <c r="E422" s="107"/>
      <c r="F422" s="108"/>
      <c r="G422" s="108"/>
    </row>
    <row r="423" spans="1:7" s="109" customFormat="1" ht="15" hidden="1" outlineLevel="1">
      <c r="A423" s="98" t="str">
        <f t="shared" si="188"/>
        <v>E.3.1.5.S.3.1.1.1</v>
      </c>
      <c r="B423" s="139" t="s">
        <v>323</v>
      </c>
      <c r="C423" s="112" t="s">
        <v>110</v>
      </c>
      <c r="D423" s="143" t="s">
        <v>90</v>
      </c>
      <c r="E423" s="107">
        <v>1</v>
      </c>
      <c r="F423" s="108"/>
      <c r="G423" s="108">
        <f aca="true" t="shared" si="190" ref="G423">E423*F423</f>
        <v>0</v>
      </c>
    </row>
    <row r="424" spans="1:7" s="109" customFormat="1" ht="15" hidden="1" outlineLevel="1">
      <c r="A424" s="98" t="str">
        <f t="shared" si="188"/>
        <v>E.3.1.5.S.3.1.2</v>
      </c>
      <c r="B424" s="139" t="s">
        <v>381</v>
      </c>
      <c r="C424" s="140" t="s">
        <v>150</v>
      </c>
      <c r="D424" s="113"/>
      <c r="E424" s="107"/>
      <c r="F424" s="108"/>
      <c r="G424" s="108"/>
    </row>
    <row r="425" spans="1:7" s="109" customFormat="1" ht="15" hidden="1" outlineLevel="1">
      <c r="A425" s="98" t="str">
        <f t="shared" si="188"/>
        <v>E.3.1.5.S.3.1.2.1</v>
      </c>
      <c r="B425" s="139" t="s">
        <v>646</v>
      </c>
      <c r="C425" s="112" t="s">
        <v>110</v>
      </c>
      <c r="D425" s="143" t="s">
        <v>90</v>
      </c>
      <c r="E425" s="107">
        <v>1</v>
      </c>
      <c r="F425" s="108"/>
      <c r="G425" s="108">
        <f aca="true" t="shared" si="191" ref="G425">E425*F425</f>
        <v>0</v>
      </c>
    </row>
    <row r="426" spans="1:7" s="109" customFormat="1" ht="140.25" hidden="1" outlineLevel="1">
      <c r="A426" s="98" t="str">
        <f t="shared" si="188"/>
        <v>E.3.1.5.S.4</v>
      </c>
      <c r="B426" s="139" t="s">
        <v>209</v>
      </c>
      <c r="C426" s="115" t="s">
        <v>3462</v>
      </c>
      <c r="D426" s="128"/>
      <c r="E426" s="107"/>
      <c r="F426" s="108"/>
      <c r="G426" s="108"/>
    </row>
    <row r="427" spans="1:7" s="109" customFormat="1" ht="15" hidden="1" outlineLevel="1">
      <c r="A427" s="98" t="str">
        <f t="shared" si="188"/>
        <v>E.3.1.5.S.4.1</v>
      </c>
      <c r="B427" s="139" t="s">
        <v>240</v>
      </c>
      <c r="C427" s="115" t="s">
        <v>159</v>
      </c>
      <c r="D427" s="128"/>
      <c r="E427" s="107"/>
      <c r="F427" s="108"/>
      <c r="G427" s="108"/>
    </row>
    <row r="428" spans="1:7" s="109" customFormat="1" ht="15" hidden="1" outlineLevel="1">
      <c r="A428" s="98" t="str">
        <f t="shared" si="188"/>
        <v>E.3.1.5.S.4.1.1</v>
      </c>
      <c r="B428" s="139" t="s">
        <v>241</v>
      </c>
      <c r="C428" s="133" t="s">
        <v>164</v>
      </c>
      <c r="D428" s="143" t="s">
        <v>90</v>
      </c>
      <c r="E428" s="107">
        <v>1</v>
      </c>
      <c r="F428" s="108"/>
      <c r="G428" s="108">
        <f aca="true" t="shared" si="192" ref="G428">E428*F428</f>
        <v>0</v>
      </c>
    </row>
    <row r="429" spans="1:7" s="97" customFormat="1" ht="15" collapsed="1">
      <c r="A429" s="90" t="str">
        <f aca="true" t="shared" si="193" ref="A429">B429</f>
        <v>E.3.1.6</v>
      </c>
      <c r="B429" s="91" t="s">
        <v>2291</v>
      </c>
      <c r="C429" s="165" t="s">
        <v>121</v>
      </c>
      <c r="D429" s="166"/>
      <c r="E429" s="94"/>
      <c r="F429" s="95"/>
      <c r="G429" s="96"/>
    </row>
    <row r="430" spans="1:7" s="109" customFormat="1" ht="127.5" hidden="1" outlineLevel="1">
      <c r="A430" s="98" t="str">
        <f>""&amp;$B$429&amp;"."&amp;B430&amp;""</f>
        <v>E.3.1.6.S.1</v>
      </c>
      <c r="B430" s="139" t="s">
        <v>206</v>
      </c>
      <c r="C430" s="112" t="s">
        <v>185</v>
      </c>
      <c r="D430" s="113"/>
      <c r="E430" s="107"/>
      <c r="F430" s="108"/>
      <c r="G430" s="206"/>
    </row>
    <row r="431" spans="1:7" s="109" customFormat="1" ht="15" hidden="1" outlineLevel="1">
      <c r="A431" s="98" t="str">
        <f aca="true" t="shared" si="194" ref="A431:A433">""&amp;$B$429&amp;"."&amp;B431&amp;""</f>
        <v>E.3.1.6.S.1.1</v>
      </c>
      <c r="B431" s="139" t="s">
        <v>226</v>
      </c>
      <c r="C431" s="112" t="s">
        <v>368</v>
      </c>
      <c r="D431" s="113" t="s">
        <v>90</v>
      </c>
      <c r="E431" s="107">
        <v>6</v>
      </c>
      <c r="F431" s="108"/>
      <c r="G431" s="108">
        <f aca="true" t="shared" si="195" ref="G431">E431*F431</f>
        <v>0</v>
      </c>
    </row>
    <row r="432" spans="1:7" s="109" customFormat="1" ht="216.75" hidden="1" outlineLevel="1">
      <c r="A432" s="98" t="str">
        <f t="shared" si="194"/>
        <v>E.3.1.6.S.2</v>
      </c>
      <c r="B432" s="139" t="s">
        <v>207</v>
      </c>
      <c r="C432" s="122" t="s">
        <v>3479</v>
      </c>
      <c r="D432" s="113"/>
      <c r="E432" s="107"/>
      <c r="F432" s="108"/>
      <c r="G432" s="108"/>
    </row>
    <row r="433" spans="1:7" s="109" customFormat="1" ht="15" hidden="1" outlineLevel="1">
      <c r="A433" s="98" t="str">
        <f t="shared" si="194"/>
        <v>E.3.1.6.S.2.1</v>
      </c>
      <c r="B433" s="139" t="s">
        <v>228</v>
      </c>
      <c r="C433" s="122" t="s">
        <v>450</v>
      </c>
      <c r="D433" s="113" t="s">
        <v>22</v>
      </c>
      <c r="E433" s="107">
        <v>10</v>
      </c>
      <c r="F433" s="108"/>
      <c r="G433" s="108">
        <f aca="true" t="shared" si="196" ref="G433">E433*F433</f>
        <v>0</v>
      </c>
    </row>
    <row r="434" spans="1:7" s="97" customFormat="1" ht="15" collapsed="1">
      <c r="A434" s="90" t="str">
        <f aca="true" t="shared" si="197" ref="A434">B434</f>
        <v>E.3.1.7</v>
      </c>
      <c r="B434" s="91" t="s">
        <v>2292</v>
      </c>
      <c r="C434" s="169" t="s">
        <v>122</v>
      </c>
      <c r="D434" s="170"/>
      <c r="E434" s="94"/>
      <c r="F434" s="95"/>
      <c r="G434" s="96"/>
    </row>
    <row r="435" spans="1:7" s="109" customFormat="1" ht="153" hidden="1" outlineLevel="1">
      <c r="A435" s="98" t="str">
        <f>""&amp;$B$434&amp;"."&amp;B435&amp;""</f>
        <v>E.3.1.7.S.1</v>
      </c>
      <c r="B435" s="139" t="s">
        <v>206</v>
      </c>
      <c r="C435" s="142" t="s">
        <v>235</v>
      </c>
      <c r="D435" s="143"/>
      <c r="E435" s="107"/>
      <c r="F435" s="108"/>
      <c r="G435" s="108"/>
    </row>
    <row r="436" spans="1:7" s="109" customFormat="1" ht="15" hidden="1" outlineLevel="1">
      <c r="A436" s="98" t="str">
        <f aca="true" t="shared" si="198" ref="A436:A438">""&amp;$B$434&amp;"."&amp;B436&amp;""</f>
        <v>E.3.1.7.S.1.1</v>
      </c>
      <c r="B436" s="139" t="s">
        <v>226</v>
      </c>
      <c r="C436" s="141" t="s">
        <v>266</v>
      </c>
      <c r="D436" s="171" t="s">
        <v>22</v>
      </c>
      <c r="E436" s="172">
        <v>300</v>
      </c>
      <c r="F436" s="108"/>
      <c r="G436" s="108">
        <f aca="true" t="shared" si="199" ref="G436">E436*F436</f>
        <v>0</v>
      </c>
    </row>
    <row r="437" spans="1:7" s="109" customFormat="1" ht="76.5" hidden="1" outlineLevel="1">
      <c r="A437" s="98" t="str">
        <f t="shared" si="198"/>
        <v>E.3.1.7.S.2</v>
      </c>
      <c r="B437" s="139" t="s">
        <v>207</v>
      </c>
      <c r="C437" s="207" t="s">
        <v>187</v>
      </c>
      <c r="D437" s="143"/>
      <c r="E437" s="107"/>
      <c r="F437" s="108"/>
      <c r="G437" s="206"/>
    </row>
    <row r="438" spans="1:7" s="109" customFormat="1" ht="15" hidden="1" outlineLevel="1">
      <c r="A438" s="98" t="str">
        <f t="shared" si="198"/>
        <v>E.3.1.7.S.2.1</v>
      </c>
      <c r="B438" s="139" t="s">
        <v>228</v>
      </c>
      <c r="C438" s="112" t="s">
        <v>1086</v>
      </c>
      <c r="D438" s="143" t="s">
        <v>22</v>
      </c>
      <c r="E438" s="107">
        <v>300</v>
      </c>
      <c r="F438" s="108"/>
      <c r="G438" s="108">
        <f aca="true" t="shared" si="200" ref="G438">E438*F438</f>
        <v>0</v>
      </c>
    </row>
    <row r="439" spans="1:7" s="97" customFormat="1" ht="15" collapsed="1">
      <c r="A439" s="90" t="str">
        <f aca="true" t="shared" si="201" ref="A439">B439</f>
        <v>E.3.1.8</v>
      </c>
      <c r="B439" s="91" t="s">
        <v>2293</v>
      </c>
      <c r="C439" s="92" t="s">
        <v>21</v>
      </c>
      <c r="D439" s="93"/>
      <c r="E439" s="94"/>
      <c r="F439" s="95"/>
      <c r="G439" s="96"/>
    </row>
    <row r="440" spans="1:7" s="109" customFormat="1" ht="76.5" hidden="1" outlineLevel="1">
      <c r="A440" s="98" t="str">
        <f>""&amp;$B$439&amp;"."&amp;B440&amp;""</f>
        <v>E.3.1.8.S.1</v>
      </c>
      <c r="B440" s="139" t="s">
        <v>206</v>
      </c>
      <c r="C440" s="112" t="s">
        <v>2345</v>
      </c>
      <c r="D440" s="177" t="s">
        <v>91</v>
      </c>
      <c r="E440" s="107">
        <v>1</v>
      </c>
      <c r="F440" s="178"/>
      <c r="G440" s="108">
        <f aca="true" t="shared" si="202" ref="G440:G444">E440*F440</f>
        <v>0</v>
      </c>
    </row>
    <row r="441" spans="1:7" s="109" customFormat="1" ht="127.5" hidden="1" outlineLevel="1">
      <c r="A441" s="98" t="str">
        <f aca="true" t="shared" si="203" ref="A441:A444">""&amp;$B$439&amp;"."&amp;B441&amp;""</f>
        <v>E.3.1.8.S.2</v>
      </c>
      <c r="B441" s="139" t="s">
        <v>207</v>
      </c>
      <c r="C441" s="105" t="s">
        <v>3210</v>
      </c>
      <c r="D441" s="143" t="s">
        <v>22</v>
      </c>
      <c r="E441" s="107">
        <v>5</v>
      </c>
      <c r="F441" s="108"/>
      <c r="G441" s="108">
        <f>E441*F441</f>
        <v>0</v>
      </c>
    </row>
    <row r="442" spans="1:7" s="109" customFormat="1" ht="127.5" hidden="1" outlineLevel="1">
      <c r="A442" s="98" t="str">
        <f t="shared" si="203"/>
        <v>E.3.1.8.S.3</v>
      </c>
      <c r="B442" s="139" t="s">
        <v>208</v>
      </c>
      <c r="C442" s="112" t="s">
        <v>444</v>
      </c>
      <c r="D442" s="179" t="s">
        <v>22</v>
      </c>
      <c r="E442" s="107">
        <v>5</v>
      </c>
      <c r="F442" s="178"/>
      <c r="G442" s="108">
        <f aca="true" t="shared" si="204" ref="G442">E442*F442</f>
        <v>0</v>
      </c>
    </row>
    <row r="443" spans="1:7" s="109" customFormat="1" ht="51" hidden="1" outlineLevel="1">
      <c r="A443" s="98" t="str">
        <f t="shared" si="203"/>
        <v>E.3.1.8.S.4</v>
      </c>
      <c r="B443" s="139" t="s">
        <v>209</v>
      </c>
      <c r="C443" s="152" t="s">
        <v>154</v>
      </c>
      <c r="D443" s="177" t="s">
        <v>91</v>
      </c>
      <c r="E443" s="107">
        <v>1</v>
      </c>
      <c r="F443" s="178"/>
      <c r="G443" s="108">
        <f t="shared" si="202"/>
        <v>0</v>
      </c>
    </row>
    <row r="444" spans="1:7" s="109" customFormat="1" ht="178.5" hidden="1" outlineLevel="1">
      <c r="A444" s="98" t="str">
        <f t="shared" si="203"/>
        <v>E.3.1.8.S.5</v>
      </c>
      <c r="B444" s="139" t="s">
        <v>213</v>
      </c>
      <c r="C444" s="152" t="s">
        <v>3236</v>
      </c>
      <c r="D444" s="177" t="s">
        <v>91</v>
      </c>
      <c r="E444" s="107">
        <v>1</v>
      </c>
      <c r="F444" s="178"/>
      <c r="G444" s="108">
        <f t="shared" si="202"/>
        <v>0</v>
      </c>
    </row>
    <row r="445" spans="1:7" s="561" customFormat="1" ht="89.25" hidden="1" outlineLevel="1">
      <c r="A445" s="98" t="str">
        <f aca="true" t="shared" si="205" ref="A445">""&amp;$B$439&amp;"."&amp;B445&amp;""</f>
        <v>E.3.1.8.S.6</v>
      </c>
      <c r="B445" s="139" t="s">
        <v>214</v>
      </c>
      <c r="C445" s="481" t="s">
        <v>3235</v>
      </c>
      <c r="D445" s="177" t="s">
        <v>91</v>
      </c>
      <c r="E445" s="107">
        <v>1</v>
      </c>
      <c r="F445" s="178"/>
      <c r="G445" s="108">
        <f aca="true" t="shared" si="206" ref="G445">E445*F445</f>
        <v>0</v>
      </c>
    </row>
    <row r="446" spans="1:7" s="89" customFormat="1" ht="15" collapsed="1">
      <c r="A446" s="82" t="str">
        <f aca="true" t="shared" si="207" ref="A446:A447">B446</f>
        <v>E.3.2</v>
      </c>
      <c r="B446" s="83" t="s">
        <v>2294</v>
      </c>
      <c r="C446" s="84" t="s">
        <v>2222</v>
      </c>
      <c r="D446" s="189"/>
      <c r="E446" s="86"/>
      <c r="F446" s="87"/>
      <c r="G446" s="88"/>
    </row>
    <row r="447" spans="1:7" s="97" customFormat="1" ht="15">
      <c r="A447" s="90" t="str">
        <f t="shared" si="207"/>
        <v>E.3.2.1</v>
      </c>
      <c r="B447" s="91" t="s">
        <v>2295</v>
      </c>
      <c r="C447" s="92" t="s">
        <v>17</v>
      </c>
      <c r="D447" s="93"/>
      <c r="E447" s="94"/>
      <c r="F447" s="95"/>
      <c r="G447" s="96"/>
    </row>
    <row r="448" spans="1:7" s="109" customFormat="1" ht="76.5" hidden="1" outlineLevel="1">
      <c r="A448" s="98" t="str">
        <f>""&amp;$B$447&amp;"."&amp;B448&amp;""</f>
        <v>E.3.2.1.S.1</v>
      </c>
      <c r="B448" s="99" t="s">
        <v>206</v>
      </c>
      <c r="C448" s="152" t="s">
        <v>2340</v>
      </c>
      <c r="D448" s="114" t="s">
        <v>25</v>
      </c>
      <c r="E448" s="107">
        <v>13.2</v>
      </c>
      <c r="F448" s="108"/>
      <c r="G448" s="108">
        <f aca="true" t="shared" si="208" ref="G448:G452">E448*F448</f>
        <v>0</v>
      </c>
    </row>
    <row r="449" spans="1:7" s="109" customFormat="1" ht="38.25" hidden="1" outlineLevel="1">
      <c r="A449" s="98" t="str">
        <f aca="true" t="shared" si="209" ref="A449:A452">""&amp;$B$447&amp;"."&amp;B449&amp;""</f>
        <v>E.3.2.1.S.2</v>
      </c>
      <c r="B449" s="99" t="s">
        <v>207</v>
      </c>
      <c r="C449" s="152" t="s">
        <v>2885</v>
      </c>
      <c r="D449" s="114" t="s">
        <v>22</v>
      </c>
      <c r="E449" s="107">
        <v>30</v>
      </c>
      <c r="F449" s="108"/>
      <c r="G449" s="108">
        <f t="shared" si="208"/>
        <v>0</v>
      </c>
    </row>
    <row r="450" spans="1:7" s="109" customFormat="1" ht="63.75" hidden="1" outlineLevel="1">
      <c r="A450" s="98" t="str">
        <f t="shared" si="209"/>
        <v>E.3.2.1.S.3</v>
      </c>
      <c r="B450" s="99" t="s">
        <v>208</v>
      </c>
      <c r="C450" s="115" t="s">
        <v>2209</v>
      </c>
      <c r="D450" s="113" t="s">
        <v>22</v>
      </c>
      <c r="E450" s="107">
        <v>9</v>
      </c>
      <c r="F450" s="108"/>
      <c r="G450" s="108">
        <f t="shared" si="208"/>
        <v>0</v>
      </c>
    </row>
    <row r="451" spans="1:7" s="109" customFormat="1" ht="63.75" hidden="1" outlineLevel="1">
      <c r="A451" s="98" t="str">
        <f t="shared" si="209"/>
        <v>E.3.2.1.S.4</v>
      </c>
      <c r="B451" s="99" t="s">
        <v>209</v>
      </c>
      <c r="C451" s="105" t="s">
        <v>168</v>
      </c>
      <c r="D451" s="114" t="s">
        <v>90</v>
      </c>
      <c r="E451" s="107">
        <v>1</v>
      </c>
      <c r="F451" s="108"/>
      <c r="G451" s="108">
        <f t="shared" si="208"/>
        <v>0</v>
      </c>
    </row>
    <row r="452" spans="1:7" s="109" customFormat="1" ht="51" hidden="1" outlineLevel="1">
      <c r="A452" s="98" t="str">
        <f t="shared" si="209"/>
        <v>E.3.2.1.S.5</v>
      </c>
      <c r="B452" s="99" t="s">
        <v>213</v>
      </c>
      <c r="C452" s="120" t="s">
        <v>2210</v>
      </c>
      <c r="D452" s="121" t="s">
        <v>91</v>
      </c>
      <c r="E452" s="107">
        <v>1</v>
      </c>
      <c r="F452" s="108"/>
      <c r="G452" s="108">
        <f t="shared" si="208"/>
        <v>0</v>
      </c>
    </row>
    <row r="453" spans="1:7" s="97" customFormat="1" ht="15" collapsed="1">
      <c r="A453" s="90" t="str">
        <f aca="true" t="shared" si="210" ref="A453">B453</f>
        <v>E.3.2.2</v>
      </c>
      <c r="B453" s="91" t="s">
        <v>2296</v>
      </c>
      <c r="C453" s="92" t="s">
        <v>18</v>
      </c>
      <c r="D453" s="93"/>
      <c r="E453" s="94"/>
      <c r="F453" s="95"/>
      <c r="G453" s="96"/>
    </row>
    <row r="454" spans="1:7" s="109" customFormat="1" ht="63.75" hidden="1" outlineLevel="1">
      <c r="A454" s="98" t="str">
        <f>""&amp;$B$453&amp;"."&amp;B454&amp;""</f>
        <v>E.3.2.2.S.1</v>
      </c>
      <c r="B454" s="139" t="s">
        <v>206</v>
      </c>
      <c r="C454" s="115" t="s">
        <v>247</v>
      </c>
      <c r="D454" s="113" t="s">
        <v>22</v>
      </c>
      <c r="E454" s="107">
        <v>37</v>
      </c>
      <c r="F454" s="108"/>
      <c r="G454" s="108">
        <f aca="true" t="shared" si="211" ref="G454:G465">E454*F454</f>
        <v>0</v>
      </c>
    </row>
    <row r="455" spans="1:7" s="109" customFormat="1" ht="76.5" hidden="1" outlineLevel="1">
      <c r="A455" s="98" t="str">
        <f aca="true" t="shared" si="212" ref="A455:A465">""&amp;$B$453&amp;"."&amp;B455&amp;""</f>
        <v>E.3.2.2.S.2</v>
      </c>
      <c r="B455" s="139" t="s">
        <v>207</v>
      </c>
      <c r="C455" s="115" t="s">
        <v>248</v>
      </c>
      <c r="D455" s="113" t="s">
        <v>25</v>
      </c>
      <c r="E455" s="107">
        <v>60</v>
      </c>
      <c r="F455" s="108"/>
      <c r="G455" s="108">
        <f t="shared" si="211"/>
        <v>0</v>
      </c>
    </row>
    <row r="456" spans="1:7" s="109" customFormat="1" ht="51" hidden="1" outlineLevel="1">
      <c r="A456" s="98" t="str">
        <f t="shared" si="212"/>
        <v>E.3.2.2.S.3</v>
      </c>
      <c r="B456" s="139" t="s">
        <v>208</v>
      </c>
      <c r="C456" s="127" t="s">
        <v>3536</v>
      </c>
      <c r="D456" s="113" t="s">
        <v>22</v>
      </c>
      <c r="E456" s="107">
        <v>9</v>
      </c>
      <c r="F456" s="108"/>
      <c r="G456" s="108">
        <f t="shared" si="211"/>
        <v>0</v>
      </c>
    </row>
    <row r="457" spans="1:7" s="109" customFormat="1" ht="140.25" hidden="1" outlineLevel="1">
      <c r="A457" s="98" t="str">
        <f t="shared" si="212"/>
        <v>E.3.2.2.S.4</v>
      </c>
      <c r="B457" s="139" t="s">
        <v>209</v>
      </c>
      <c r="C457" s="152" t="s">
        <v>2341</v>
      </c>
      <c r="D457" s="123" t="s">
        <v>24</v>
      </c>
      <c r="E457" s="107">
        <v>77</v>
      </c>
      <c r="F457" s="108"/>
      <c r="G457" s="108">
        <f t="shared" si="211"/>
        <v>0</v>
      </c>
    </row>
    <row r="458" spans="1:7" s="109" customFormat="1" ht="191.25" hidden="1" outlineLevel="1">
      <c r="A458" s="98" t="str">
        <f t="shared" si="212"/>
        <v>E.3.2.2.S.5</v>
      </c>
      <c r="B458" s="139" t="s">
        <v>213</v>
      </c>
      <c r="C458" s="115" t="s">
        <v>426</v>
      </c>
      <c r="D458" s="128" t="s">
        <v>24</v>
      </c>
      <c r="E458" s="107">
        <v>8</v>
      </c>
      <c r="F458" s="108"/>
      <c r="G458" s="108">
        <f t="shared" si="211"/>
        <v>0</v>
      </c>
    </row>
    <row r="459" spans="1:7" s="109" customFormat="1" ht="76.5" hidden="1" outlineLevel="1">
      <c r="A459" s="98" t="str">
        <f t="shared" si="212"/>
        <v>E.3.2.2.S.6</v>
      </c>
      <c r="B459" s="139" t="s">
        <v>214</v>
      </c>
      <c r="C459" s="129" t="s">
        <v>2212</v>
      </c>
      <c r="D459" s="128"/>
      <c r="E459" s="107"/>
      <c r="F459" s="108"/>
      <c r="G459" s="108"/>
    </row>
    <row r="460" spans="1:7" s="109" customFormat="1" ht="15" hidden="1" outlineLevel="1">
      <c r="A460" s="98" t="str">
        <f t="shared" si="212"/>
        <v>E.3.2.2.S.6.1</v>
      </c>
      <c r="B460" s="126" t="s">
        <v>319</v>
      </c>
      <c r="C460" s="115" t="s">
        <v>196</v>
      </c>
      <c r="D460" s="128" t="s">
        <v>24</v>
      </c>
      <c r="E460" s="107">
        <v>18</v>
      </c>
      <c r="F460" s="108"/>
      <c r="G460" s="108">
        <f aca="true" t="shared" si="213" ref="G460">E460*F460</f>
        <v>0</v>
      </c>
    </row>
    <row r="461" spans="1:7" s="109" customFormat="1" ht="76.5" hidden="1" outlineLevel="1">
      <c r="A461" s="98" t="str">
        <f t="shared" si="212"/>
        <v>E.3.2.2.S.7</v>
      </c>
      <c r="B461" s="139" t="s">
        <v>215</v>
      </c>
      <c r="C461" s="152" t="s">
        <v>2853</v>
      </c>
      <c r="D461" s="123" t="s">
        <v>24</v>
      </c>
      <c r="E461" s="107">
        <v>2.5</v>
      </c>
      <c r="F461" s="108"/>
      <c r="G461" s="108">
        <f>E461*F461</f>
        <v>0</v>
      </c>
    </row>
    <row r="462" spans="1:7" s="109" customFormat="1" ht="102" hidden="1" outlineLevel="1">
      <c r="A462" s="98" t="str">
        <f t="shared" si="212"/>
        <v>E.3.2.2.S.8</v>
      </c>
      <c r="B462" s="139" t="s">
        <v>216</v>
      </c>
      <c r="C462" s="152" t="s">
        <v>2886</v>
      </c>
      <c r="D462" s="123" t="s">
        <v>24</v>
      </c>
      <c r="E462" s="107">
        <v>1</v>
      </c>
      <c r="F462" s="108"/>
      <c r="G462" s="108">
        <f t="shared" si="211"/>
        <v>0</v>
      </c>
    </row>
    <row r="463" spans="1:7" s="109" customFormat="1" ht="51" hidden="1" outlineLevel="1">
      <c r="A463" s="98" t="str">
        <f t="shared" si="212"/>
        <v>E.3.2.2.S.9</v>
      </c>
      <c r="B463" s="139" t="s">
        <v>217</v>
      </c>
      <c r="C463" s="129" t="s">
        <v>2883</v>
      </c>
      <c r="D463" s="123" t="s">
        <v>24</v>
      </c>
      <c r="E463" s="107">
        <v>65</v>
      </c>
      <c r="F463" s="108"/>
      <c r="G463" s="108">
        <f t="shared" si="211"/>
        <v>0</v>
      </c>
    </row>
    <row r="464" spans="1:7" s="109" customFormat="1" ht="89.25" hidden="1" outlineLevel="1">
      <c r="A464" s="98" t="str">
        <f t="shared" si="212"/>
        <v>E.3.2.2.S.10</v>
      </c>
      <c r="B464" s="139" t="s">
        <v>218</v>
      </c>
      <c r="C464" s="112" t="s">
        <v>2852</v>
      </c>
      <c r="D464" s="123" t="s">
        <v>24</v>
      </c>
      <c r="E464" s="107">
        <v>18</v>
      </c>
      <c r="F464" s="108"/>
      <c r="G464" s="108">
        <f t="shared" si="211"/>
        <v>0</v>
      </c>
    </row>
    <row r="465" spans="1:7" s="109" customFormat="1" ht="153" hidden="1" outlineLevel="1">
      <c r="A465" s="98" t="str">
        <f t="shared" si="212"/>
        <v>E.3.2.2.S.11</v>
      </c>
      <c r="B465" s="139" t="s">
        <v>219</v>
      </c>
      <c r="C465" s="129" t="s">
        <v>211</v>
      </c>
      <c r="D465" s="128" t="s">
        <v>24</v>
      </c>
      <c r="E465" s="107">
        <v>103</v>
      </c>
      <c r="F465" s="131"/>
      <c r="G465" s="108">
        <f t="shared" si="211"/>
        <v>0</v>
      </c>
    </row>
    <row r="466" spans="1:7" s="97" customFormat="1" ht="15" collapsed="1">
      <c r="A466" s="90" t="str">
        <f aca="true" t="shared" si="214" ref="A466">B466</f>
        <v>E.3.2.3</v>
      </c>
      <c r="B466" s="91" t="s">
        <v>2297</v>
      </c>
      <c r="C466" s="92" t="s">
        <v>19</v>
      </c>
      <c r="D466" s="93"/>
      <c r="E466" s="94"/>
      <c r="F466" s="95"/>
      <c r="G466" s="96"/>
    </row>
    <row r="467" spans="1:7" s="109" customFormat="1" ht="165.75" hidden="1" outlineLevel="1">
      <c r="A467" s="98" t="str">
        <f>""&amp;$B$466&amp;"."&amp;B467&amp;""</f>
        <v>E.3.2.3.S.1</v>
      </c>
      <c r="B467" s="139" t="s">
        <v>206</v>
      </c>
      <c r="C467" s="120" t="s">
        <v>3120</v>
      </c>
      <c r="D467" s="134"/>
      <c r="E467" s="132"/>
      <c r="F467" s="132"/>
      <c r="G467" s="108"/>
    </row>
    <row r="468" spans="1:7" s="109" customFormat="1" ht="15" hidden="1" outlineLevel="1">
      <c r="A468" s="98" t="str">
        <f aca="true" t="shared" si="215" ref="A468:A475">""&amp;$B$466&amp;"."&amp;B468&amp;""</f>
        <v>E.3.2.3.S.1.1</v>
      </c>
      <c r="B468" s="126" t="s">
        <v>226</v>
      </c>
      <c r="C468" s="120" t="s">
        <v>422</v>
      </c>
      <c r="D468" s="119"/>
      <c r="E468" s="132"/>
      <c r="F468" s="108"/>
      <c r="G468" s="108"/>
    </row>
    <row r="469" spans="1:7" s="109" customFormat="1" ht="38.25" hidden="1" outlineLevel="1">
      <c r="A469" s="98" t="str">
        <f t="shared" si="215"/>
        <v>E.3.2.3.S.1.1.1</v>
      </c>
      <c r="B469" s="126" t="s">
        <v>237</v>
      </c>
      <c r="C469" s="112" t="s">
        <v>2270</v>
      </c>
      <c r="D469" s="119" t="s">
        <v>90</v>
      </c>
      <c r="E469" s="107">
        <v>1</v>
      </c>
      <c r="F469" s="108"/>
      <c r="G469" s="108">
        <f aca="true" t="shared" si="216" ref="G469:G470">E469*F469</f>
        <v>0</v>
      </c>
    </row>
    <row r="470" spans="1:7" s="109" customFormat="1" ht="76.5" hidden="1" outlineLevel="1">
      <c r="A470" s="98" t="str">
        <f t="shared" si="215"/>
        <v>E.3.2.3.S.2</v>
      </c>
      <c r="B470" s="126" t="s">
        <v>207</v>
      </c>
      <c r="C470" s="127" t="s">
        <v>3561</v>
      </c>
      <c r="D470" s="135" t="s">
        <v>90</v>
      </c>
      <c r="E470" s="107">
        <v>3</v>
      </c>
      <c r="F470" s="108"/>
      <c r="G470" s="108">
        <f t="shared" si="216"/>
        <v>0</v>
      </c>
    </row>
    <row r="471" spans="1:7" s="109" customFormat="1" ht="76.5" hidden="1" outlineLevel="1">
      <c r="A471" s="98" t="str">
        <f t="shared" si="215"/>
        <v>E.3.2.3.S.3</v>
      </c>
      <c r="B471" s="126" t="s">
        <v>208</v>
      </c>
      <c r="C471" s="112" t="s">
        <v>3458</v>
      </c>
      <c r="D471" s="113"/>
      <c r="E471" s="107"/>
      <c r="F471" s="108"/>
      <c r="G471" s="108"/>
    </row>
    <row r="472" spans="1:7" s="109" customFormat="1" ht="15" hidden="1" outlineLevel="1">
      <c r="A472" s="98" t="str">
        <f t="shared" si="215"/>
        <v>E.3.2.3.S.3.1</v>
      </c>
      <c r="B472" s="126" t="s">
        <v>244</v>
      </c>
      <c r="C472" s="112" t="s">
        <v>290</v>
      </c>
      <c r="D472" s="119" t="s">
        <v>90</v>
      </c>
      <c r="E472" s="107">
        <v>2</v>
      </c>
      <c r="F472" s="108"/>
      <c r="G472" s="108">
        <f aca="true" t="shared" si="217" ref="G472">E472*F472</f>
        <v>0</v>
      </c>
    </row>
    <row r="473" spans="1:7" s="109" customFormat="1" ht="38.25" hidden="1" outlineLevel="1">
      <c r="A473" s="98" t="str">
        <f t="shared" si="215"/>
        <v>E.3.2.3.S.4</v>
      </c>
      <c r="B473" s="126" t="s">
        <v>209</v>
      </c>
      <c r="C473" s="120" t="s">
        <v>2884</v>
      </c>
      <c r="D473" s="134" t="s">
        <v>24</v>
      </c>
      <c r="E473" s="107">
        <v>2.5</v>
      </c>
      <c r="F473" s="108"/>
      <c r="G473" s="108">
        <f>E473*F473</f>
        <v>0</v>
      </c>
    </row>
    <row r="474" spans="1:7" s="109" customFormat="1" ht="140.25" hidden="1" outlineLevel="1">
      <c r="A474" s="98" t="str">
        <f t="shared" si="215"/>
        <v>E.3.2.3.S.5</v>
      </c>
      <c r="B474" s="139" t="s">
        <v>213</v>
      </c>
      <c r="C474" s="369" t="s">
        <v>3128</v>
      </c>
      <c r="D474" s="123"/>
      <c r="E474" s="107"/>
      <c r="F474" s="108"/>
      <c r="G474" s="108"/>
    </row>
    <row r="475" spans="1:7" s="109" customFormat="1" ht="15" hidden="1" outlineLevel="1">
      <c r="A475" s="98" t="str">
        <f t="shared" si="215"/>
        <v>E.3.2.3.S.5.1</v>
      </c>
      <c r="B475" s="139" t="s">
        <v>315</v>
      </c>
      <c r="C475" s="190" t="s">
        <v>273</v>
      </c>
      <c r="D475" s="143" t="s">
        <v>90</v>
      </c>
      <c r="E475" s="107">
        <v>2</v>
      </c>
      <c r="F475" s="108"/>
      <c r="G475" s="108">
        <f aca="true" t="shared" si="218" ref="G475">E475*F475</f>
        <v>0</v>
      </c>
    </row>
    <row r="476" spans="1:7" s="97" customFormat="1" ht="15" collapsed="1">
      <c r="A476" s="90" t="str">
        <f aca="true" t="shared" si="219" ref="A476">B476</f>
        <v>E.3.2.4</v>
      </c>
      <c r="B476" s="91" t="s">
        <v>2298</v>
      </c>
      <c r="C476" s="92" t="s">
        <v>20</v>
      </c>
      <c r="D476" s="93"/>
      <c r="E476" s="124"/>
      <c r="F476" s="125"/>
      <c r="G476" s="96"/>
    </row>
    <row r="477" spans="1:7" s="109" customFormat="1" ht="76.5" hidden="1" outlineLevel="1">
      <c r="A477" s="98" t="str">
        <f>""&amp;$B$476&amp;"."&amp;B477&amp;""</f>
        <v>E.3.2.4.S.1</v>
      </c>
      <c r="B477" s="126" t="s">
        <v>206</v>
      </c>
      <c r="C477" s="112" t="s">
        <v>2887</v>
      </c>
      <c r="D477" s="128"/>
      <c r="E477" s="107"/>
      <c r="F477" s="108"/>
      <c r="G477" s="108"/>
    </row>
    <row r="478" spans="1:7" s="109" customFormat="1" ht="25.5" hidden="1" outlineLevel="1">
      <c r="A478" s="98" t="str">
        <f>""&amp;$B$476&amp;"."&amp;B478&amp;""</f>
        <v>E.3.2.4.S.1.1</v>
      </c>
      <c r="B478" s="126" t="s">
        <v>226</v>
      </c>
      <c r="C478" s="112" t="s">
        <v>432</v>
      </c>
      <c r="D478" s="128" t="s">
        <v>25</v>
      </c>
      <c r="E478" s="107">
        <v>60</v>
      </c>
      <c r="F478" s="108"/>
      <c r="G478" s="108">
        <f aca="true" t="shared" si="220" ref="G478">E478*F478</f>
        <v>0</v>
      </c>
    </row>
    <row r="479" spans="1:7" s="97" customFormat="1" ht="15" collapsed="1">
      <c r="A479" s="90" t="str">
        <f aca="true" t="shared" si="221" ref="A479">B479</f>
        <v>E.3.2.5</v>
      </c>
      <c r="B479" s="91" t="s">
        <v>2299</v>
      </c>
      <c r="C479" s="92" t="s">
        <v>2844</v>
      </c>
      <c r="D479" s="93"/>
      <c r="E479" s="94"/>
      <c r="F479" s="95"/>
      <c r="G479" s="96"/>
    </row>
    <row r="480" spans="1:7" s="109" customFormat="1" ht="63.75" hidden="1" outlineLevel="1">
      <c r="A480" s="98" t="str">
        <f>""&amp;$B$479&amp;"."&amp;B480&amp;""</f>
        <v>E.3.2.5.S.1</v>
      </c>
      <c r="B480" s="139" t="s">
        <v>206</v>
      </c>
      <c r="C480" s="140" t="s">
        <v>438</v>
      </c>
      <c r="D480" s="113"/>
      <c r="E480" s="132"/>
      <c r="F480" s="108"/>
      <c r="G480" s="108"/>
    </row>
    <row r="481" spans="1:7" s="109" customFormat="1" ht="165.75" hidden="1" outlineLevel="1">
      <c r="A481" s="98" t="str">
        <f aca="true" t="shared" si="222" ref="A481:A536">""&amp;$B$479&amp;"."&amp;B481&amp;""</f>
        <v>E.3.2.5.S.2</v>
      </c>
      <c r="B481" s="139" t="s">
        <v>207</v>
      </c>
      <c r="C481" s="112" t="s">
        <v>2930</v>
      </c>
      <c r="D481" s="113"/>
      <c r="E481" s="107"/>
      <c r="F481" s="108"/>
      <c r="G481" s="108"/>
    </row>
    <row r="482" spans="1:7" s="109" customFormat="1" ht="15" hidden="1" outlineLevel="1">
      <c r="A482" s="98" t="str">
        <f t="shared" si="222"/>
        <v>E.3.2.5.S.2.1</v>
      </c>
      <c r="B482" s="139" t="s">
        <v>228</v>
      </c>
      <c r="C482" s="146" t="s">
        <v>105</v>
      </c>
      <c r="D482" s="143"/>
      <c r="E482" s="107"/>
      <c r="F482" s="108"/>
      <c r="G482" s="108"/>
    </row>
    <row r="483" spans="1:7" s="109" customFormat="1" ht="15" hidden="1" outlineLevel="1">
      <c r="A483" s="98" t="str">
        <f t="shared" si="222"/>
        <v>E.3.2.5.S.2.1.1</v>
      </c>
      <c r="B483" s="139" t="s">
        <v>229</v>
      </c>
      <c r="C483" s="145" t="s">
        <v>137</v>
      </c>
      <c r="D483" s="143"/>
      <c r="E483" s="107"/>
      <c r="F483" s="108"/>
      <c r="G483" s="108"/>
    </row>
    <row r="484" spans="1:7" s="109" customFormat="1" ht="15" hidden="1" outlineLevel="1">
      <c r="A484" s="98" t="str">
        <f t="shared" si="222"/>
        <v>E.3.2.5.S.2.1.1.1</v>
      </c>
      <c r="B484" s="139" t="s">
        <v>340</v>
      </c>
      <c r="C484" s="142" t="s">
        <v>2273</v>
      </c>
      <c r="D484" s="143" t="s">
        <v>90</v>
      </c>
      <c r="E484" s="107">
        <v>1</v>
      </c>
      <c r="F484" s="108"/>
      <c r="G484" s="108">
        <f aca="true" t="shared" si="223" ref="G484:G486">E484*F484</f>
        <v>0</v>
      </c>
    </row>
    <row r="485" spans="1:7" s="109" customFormat="1" ht="15" hidden="1" outlineLevel="1">
      <c r="A485" s="98" t="str">
        <f t="shared" si="222"/>
        <v>E.3.2.5.S.2.1.1.2</v>
      </c>
      <c r="B485" s="139" t="s">
        <v>341</v>
      </c>
      <c r="C485" s="142" t="s">
        <v>698</v>
      </c>
      <c r="D485" s="143" t="s">
        <v>90</v>
      </c>
      <c r="E485" s="107">
        <v>1</v>
      </c>
      <c r="F485" s="108"/>
      <c r="G485" s="108">
        <f t="shared" si="223"/>
        <v>0</v>
      </c>
    </row>
    <row r="486" spans="1:7" s="109" customFormat="1" ht="15" hidden="1" outlineLevel="1">
      <c r="A486" s="98" t="str">
        <f t="shared" si="222"/>
        <v>E.3.2.5.S.2.1.1.3</v>
      </c>
      <c r="B486" s="139" t="s">
        <v>342</v>
      </c>
      <c r="C486" s="142" t="s">
        <v>2274</v>
      </c>
      <c r="D486" s="143" t="s">
        <v>90</v>
      </c>
      <c r="E486" s="107">
        <v>1</v>
      </c>
      <c r="F486" s="108"/>
      <c r="G486" s="108">
        <f t="shared" si="223"/>
        <v>0</v>
      </c>
    </row>
    <row r="487" spans="1:7" s="109" customFormat="1" ht="15" hidden="1" outlineLevel="1">
      <c r="A487" s="98" t="str">
        <f t="shared" si="222"/>
        <v>E.3.2.5.S.2.1.2</v>
      </c>
      <c r="B487" s="139" t="s">
        <v>230</v>
      </c>
      <c r="C487" s="145" t="s">
        <v>141</v>
      </c>
      <c r="D487" s="143"/>
      <c r="E487" s="107"/>
      <c r="F487" s="108"/>
      <c r="G487" s="108"/>
    </row>
    <row r="488" spans="1:7" s="109" customFormat="1" ht="15" hidden="1" outlineLevel="1">
      <c r="A488" s="98" t="str">
        <f t="shared" si="222"/>
        <v>E.3.2.5.S.2.1.2.1</v>
      </c>
      <c r="B488" s="139" t="s">
        <v>343</v>
      </c>
      <c r="C488" s="142" t="s">
        <v>2275</v>
      </c>
      <c r="D488" s="143" t="s">
        <v>90</v>
      </c>
      <c r="E488" s="107">
        <v>1</v>
      </c>
      <c r="F488" s="108"/>
      <c r="G488" s="108">
        <f aca="true" t="shared" si="224" ref="G488">E488*F488</f>
        <v>0</v>
      </c>
    </row>
    <row r="489" spans="1:7" s="109" customFormat="1" ht="15" hidden="1" outlineLevel="1">
      <c r="A489" s="98" t="str">
        <f t="shared" si="222"/>
        <v>E.3.2.5.S.2.1.3</v>
      </c>
      <c r="B489" s="139" t="s">
        <v>691</v>
      </c>
      <c r="C489" s="145" t="s">
        <v>140</v>
      </c>
      <c r="D489" s="143"/>
      <c r="E489" s="107"/>
      <c r="F489" s="108"/>
      <c r="G489" s="108"/>
    </row>
    <row r="490" spans="1:7" s="109" customFormat="1" ht="15" hidden="1" outlineLevel="1">
      <c r="A490" s="98" t="str">
        <f t="shared" si="222"/>
        <v>E.3.2.5.S.2.1.3.1</v>
      </c>
      <c r="B490" s="139" t="s">
        <v>693</v>
      </c>
      <c r="C490" s="142" t="s">
        <v>704</v>
      </c>
      <c r="D490" s="143" t="s">
        <v>90</v>
      </c>
      <c r="E490" s="107">
        <v>1</v>
      </c>
      <c r="F490" s="108"/>
      <c r="G490" s="108">
        <f aca="true" t="shared" si="225" ref="G490:G491">E490*F490</f>
        <v>0</v>
      </c>
    </row>
    <row r="491" spans="1:7" s="109" customFormat="1" ht="15" hidden="1" outlineLevel="1">
      <c r="A491" s="98" t="str">
        <f t="shared" si="222"/>
        <v>E.3.2.5.S.2.1.3.2</v>
      </c>
      <c r="B491" s="139" t="s">
        <v>1339</v>
      </c>
      <c r="C491" s="142" t="s">
        <v>719</v>
      </c>
      <c r="D491" s="143" t="s">
        <v>90</v>
      </c>
      <c r="E491" s="107">
        <v>2</v>
      </c>
      <c r="F491" s="108"/>
      <c r="G491" s="108">
        <f t="shared" si="225"/>
        <v>0</v>
      </c>
    </row>
    <row r="492" spans="1:7" s="109" customFormat="1" ht="15" hidden="1" outlineLevel="1">
      <c r="A492" s="98" t="str">
        <f t="shared" si="222"/>
        <v>E.3.2.5.S.2.1.4</v>
      </c>
      <c r="B492" s="139" t="s">
        <v>694</v>
      </c>
      <c r="C492" s="145" t="s">
        <v>2217</v>
      </c>
      <c r="D492" s="143"/>
      <c r="E492" s="107"/>
      <c r="F492" s="108"/>
      <c r="G492" s="108"/>
    </row>
    <row r="493" spans="1:7" s="109" customFormat="1" ht="15" hidden="1" outlineLevel="1">
      <c r="A493" s="98" t="str">
        <f t="shared" si="222"/>
        <v>E.3.2.5.S.2.1.4.1</v>
      </c>
      <c r="B493" s="139" t="s">
        <v>696</v>
      </c>
      <c r="C493" s="142" t="s">
        <v>110</v>
      </c>
      <c r="D493" s="143" t="s">
        <v>90</v>
      </c>
      <c r="E493" s="107">
        <v>1</v>
      </c>
      <c r="F493" s="108"/>
      <c r="G493" s="108">
        <f aca="true" t="shared" si="226" ref="G493">E493*F493</f>
        <v>0</v>
      </c>
    </row>
    <row r="494" spans="1:7" s="109" customFormat="1" ht="15" hidden="1" outlineLevel="1">
      <c r="A494" s="98" t="str">
        <f t="shared" si="222"/>
        <v>E.3.2.5.S.2.2</v>
      </c>
      <c r="B494" s="139" t="s">
        <v>261</v>
      </c>
      <c r="C494" s="146" t="s">
        <v>106</v>
      </c>
      <c r="D494" s="143"/>
      <c r="E494" s="107"/>
      <c r="F494" s="108"/>
      <c r="G494" s="108"/>
    </row>
    <row r="495" spans="1:7" s="109" customFormat="1" ht="15" hidden="1" outlineLevel="1">
      <c r="A495" s="98" t="str">
        <f t="shared" si="222"/>
        <v>E.3.2.5.S.2.2.1</v>
      </c>
      <c r="B495" s="139" t="s">
        <v>1071</v>
      </c>
      <c r="C495" s="145" t="s">
        <v>137</v>
      </c>
      <c r="D495" s="143"/>
      <c r="E495" s="107"/>
      <c r="F495" s="108"/>
      <c r="G495" s="108"/>
    </row>
    <row r="496" spans="1:7" s="109" customFormat="1" ht="15" hidden="1" outlineLevel="1">
      <c r="A496" s="98" t="str">
        <f t="shared" si="222"/>
        <v>E.3.2.5.S.2.2.1.1</v>
      </c>
      <c r="B496" s="139" t="s">
        <v>1072</v>
      </c>
      <c r="C496" s="142" t="s">
        <v>2274</v>
      </c>
      <c r="D496" s="143" t="s">
        <v>90</v>
      </c>
      <c r="E496" s="107">
        <v>1</v>
      </c>
      <c r="F496" s="108"/>
      <c r="G496" s="108">
        <f aca="true" t="shared" si="227" ref="G496">E496*F496</f>
        <v>0</v>
      </c>
    </row>
    <row r="497" spans="1:7" s="109" customFormat="1" ht="15" hidden="1" outlineLevel="1">
      <c r="A497" s="98" t="str">
        <f t="shared" si="222"/>
        <v>E.3.2.5.S.2.2.2</v>
      </c>
      <c r="B497" s="139" t="s">
        <v>1073</v>
      </c>
      <c r="C497" s="145" t="s">
        <v>141</v>
      </c>
      <c r="D497" s="143"/>
      <c r="E497" s="107"/>
      <c r="F497" s="108"/>
      <c r="G497" s="108"/>
    </row>
    <row r="498" spans="1:7" s="109" customFormat="1" ht="15" hidden="1" outlineLevel="1">
      <c r="A498" s="98" t="str">
        <f t="shared" si="222"/>
        <v>E.3.2.5.S.2.2.2.1</v>
      </c>
      <c r="B498" s="139" t="s">
        <v>1074</v>
      </c>
      <c r="C498" s="142" t="s">
        <v>2275</v>
      </c>
      <c r="D498" s="143" t="s">
        <v>90</v>
      </c>
      <c r="E498" s="107">
        <v>1</v>
      </c>
      <c r="F498" s="108"/>
      <c r="G498" s="108">
        <f aca="true" t="shared" si="228" ref="G498">E498*F498</f>
        <v>0</v>
      </c>
    </row>
    <row r="499" spans="1:7" s="109" customFormat="1" ht="15" hidden="1" outlineLevel="1">
      <c r="A499" s="98" t="str">
        <f t="shared" si="222"/>
        <v>E.3.2.5.S.2.2.3</v>
      </c>
      <c r="B499" s="139" t="s">
        <v>1075</v>
      </c>
      <c r="C499" s="145" t="s">
        <v>140</v>
      </c>
      <c r="D499" s="143"/>
      <c r="E499" s="107"/>
      <c r="F499" s="108"/>
      <c r="G499" s="108"/>
    </row>
    <row r="500" spans="1:7" s="109" customFormat="1" ht="15" hidden="1" outlineLevel="1">
      <c r="A500" s="98" t="str">
        <f t="shared" si="222"/>
        <v>E.3.2.5.S.2.2.3.1</v>
      </c>
      <c r="B500" s="139" t="s">
        <v>1076</v>
      </c>
      <c r="C500" s="142" t="s">
        <v>704</v>
      </c>
      <c r="D500" s="143" t="s">
        <v>90</v>
      </c>
      <c r="E500" s="107">
        <v>1</v>
      </c>
      <c r="F500" s="108"/>
      <c r="G500" s="108">
        <f aca="true" t="shared" si="229" ref="G500">E500*F500</f>
        <v>0</v>
      </c>
    </row>
    <row r="501" spans="1:7" s="109" customFormat="1" ht="15" hidden="1" outlineLevel="1">
      <c r="A501" s="98" t="str">
        <f t="shared" si="222"/>
        <v>E.3.2.5.S.2.2.4</v>
      </c>
      <c r="B501" s="139" t="s">
        <v>2230</v>
      </c>
      <c r="C501" s="145" t="s">
        <v>2217</v>
      </c>
      <c r="D501" s="143"/>
      <c r="E501" s="107"/>
      <c r="F501" s="108"/>
      <c r="G501" s="108"/>
    </row>
    <row r="502" spans="1:7" s="109" customFormat="1" ht="15" hidden="1" outlineLevel="1">
      <c r="A502" s="98" t="str">
        <f t="shared" si="222"/>
        <v>E.3.2.5.S.2.2.4.1</v>
      </c>
      <c r="B502" s="139" t="s">
        <v>2231</v>
      </c>
      <c r="C502" s="142" t="s">
        <v>110</v>
      </c>
      <c r="D502" s="143" t="s">
        <v>90</v>
      </c>
      <c r="E502" s="107">
        <v>1</v>
      </c>
      <c r="F502" s="108"/>
      <c r="G502" s="108">
        <f aca="true" t="shared" si="230" ref="G502">E502*F502</f>
        <v>0</v>
      </c>
    </row>
    <row r="503" spans="1:7" s="109" customFormat="1" ht="15" hidden="1" outlineLevel="1">
      <c r="A503" s="98" t="str">
        <f t="shared" si="222"/>
        <v>E.3.2.5.S.2.2.5</v>
      </c>
      <c r="B503" s="139" t="s">
        <v>2232</v>
      </c>
      <c r="C503" s="145" t="s">
        <v>2233</v>
      </c>
      <c r="D503" s="143"/>
      <c r="E503" s="107"/>
      <c r="F503" s="108"/>
      <c r="G503" s="108"/>
    </row>
    <row r="504" spans="1:7" s="109" customFormat="1" ht="15" hidden="1" outlineLevel="1">
      <c r="A504" s="98" t="str">
        <f t="shared" si="222"/>
        <v>E.3.2.5.S.2.2.5.1</v>
      </c>
      <c r="B504" s="139" t="s">
        <v>2234</v>
      </c>
      <c r="C504" s="142" t="s">
        <v>2235</v>
      </c>
      <c r="D504" s="143" t="s">
        <v>90</v>
      </c>
      <c r="E504" s="107">
        <v>2</v>
      </c>
      <c r="F504" s="108"/>
      <c r="G504" s="108">
        <f aca="true" t="shared" si="231" ref="G504">E504*F504</f>
        <v>0</v>
      </c>
    </row>
    <row r="505" spans="1:7" s="109" customFormat="1" ht="76.5" hidden="1" outlineLevel="1">
      <c r="A505" s="98" t="str">
        <f t="shared" si="222"/>
        <v>E.3.2.5.S.3</v>
      </c>
      <c r="B505" s="139" t="s">
        <v>208</v>
      </c>
      <c r="C505" s="112" t="s">
        <v>2931</v>
      </c>
      <c r="D505" s="113"/>
      <c r="E505" s="107"/>
      <c r="F505" s="108"/>
      <c r="G505" s="108"/>
    </row>
    <row r="506" spans="1:7" s="109" customFormat="1" ht="15" hidden="1" outlineLevel="1">
      <c r="A506" s="98" t="str">
        <f t="shared" si="222"/>
        <v>E.3.2.5.S.3.1</v>
      </c>
      <c r="B506" s="139" t="s">
        <v>244</v>
      </c>
      <c r="C506" s="146" t="s">
        <v>105</v>
      </c>
      <c r="D506" s="143"/>
      <c r="E506" s="107"/>
      <c r="F506" s="108"/>
      <c r="G506" s="108"/>
    </row>
    <row r="507" spans="1:7" s="109" customFormat="1" ht="15" hidden="1" outlineLevel="1">
      <c r="A507" s="98" t="str">
        <f t="shared" si="222"/>
        <v>E.3.2.5.S.3.1.1</v>
      </c>
      <c r="B507" s="139" t="s">
        <v>322</v>
      </c>
      <c r="C507" s="140" t="s">
        <v>148</v>
      </c>
      <c r="D507" s="113"/>
      <c r="E507" s="107"/>
      <c r="F507" s="108"/>
      <c r="G507" s="108"/>
    </row>
    <row r="508" spans="1:7" s="109" customFormat="1" ht="15" hidden="1" outlineLevel="1">
      <c r="A508" s="98" t="str">
        <f t="shared" si="222"/>
        <v>E.3.2.5.S.3.1.1.1</v>
      </c>
      <c r="B508" s="139" t="s">
        <v>323</v>
      </c>
      <c r="C508" s="112" t="s">
        <v>108</v>
      </c>
      <c r="D508" s="143" t="s">
        <v>90</v>
      </c>
      <c r="E508" s="107">
        <v>2</v>
      </c>
      <c r="F508" s="108"/>
      <c r="G508" s="108">
        <f aca="true" t="shared" si="232" ref="G508:G509">E508*F508</f>
        <v>0</v>
      </c>
    </row>
    <row r="509" spans="1:7" s="109" customFormat="1" ht="15" hidden="1" outlineLevel="1">
      <c r="A509" s="98" t="str">
        <f t="shared" si="222"/>
        <v>E.3.2.5.S.3.1.1.2</v>
      </c>
      <c r="B509" s="139" t="s">
        <v>346</v>
      </c>
      <c r="C509" s="112" t="s">
        <v>690</v>
      </c>
      <c r="D509" s="143" t="s">
        <v>90</v>
      </c>
      <c r="E509" s="107">
        <v>1</v>
      </c>
      <c r="F509" s="108"/>
      <c r="G509" s="108">
        <f t="shared" si="232"/>
        <v>0</v>
      </c>
    </row>
    <row r="510" spans="1:7" s="109" customFormat="1" ht="15" hidden="1" outlineLevel="1">
      <c r="A510" s="98" t="str">
        <f t="shared" si="222"/>
        <v>E.3.2.5.S.3.1.2</v>
      </c>
      <c r="B510" s="139" t="s">
        <v>381</v>
      </c>
      <c r="C510" s="140" t="s">
        <v>150</v>
      </c>
      <c r="D510" s="113"/>
      <c r="E510" s="107"/>
      <c r="F510" s="108"/>
      <c r="G510" s="108"/>
    </row>
    <row r="511" spans="1:7" s="109" customFormat="1" ht="15" hidden="1" outlineLevel="1">
      <c r="A511" s="98" t="str">
        <f t="shared" si="222"/>
        <v>E.3.2.5.S.3.1.2.1</v>
      </c>
      <c r="B511" s="139" t="s">
        <v>646</v>
      </c>
      <c r="C511" s="112" t="s">
        <v>690</v>
      </c>
      <c r="D511" s="143" t="s">
        <v>90</v>
      </c>
      <c r="E511" s="107">
        <v>2</v>
      </c>
      <c r="F511" s="108"/>
      <c r="G511" s="108">
        <f aca="true" t="shared" si="233" ref="G511">E511*F511</f>
        <v>0</v>
      </c>
    </row>
    <row r="512" spans="1:7" s="109" customFormat="1" ht="15" hidden="1" outlineLevel="1">
      <c r="A512" s="98" t="str">
        <f t="shared" si="222"/>
        <v>E.3.2.5.S.3.1.3</v>
      </c>
      <c r="B512" s="139" t="s">
        <v>647</v>
      </c>
      <c r="C512" s="140" t="s">
        <v>2236</v>
      </c>
      <c r="D512" s="319"/>
      <c r="E512" s="107"/>
      <c r="F512" s="108"/>
      <c r="G512" s="108"/>
    </row>
    <row r="513" spans="1:7" s="109" customFormat="1" ht="15" hidden="1" outlineLevel="1">
      <c r="A513" s="98" t="str">
        <f t="shared" si="222"/>
        <v>E.3.2.5.S.3.1.3.1</v>
      </c>
      <c r="B513" s="139" t="s">
        <v>649</v>
      </c>
      <c r="C513" s="112" t="s">
        <v>108</v>
      </c>
      <c r="D513" s="143" t="s">
        <v>90</v>
      </c>
      <c r="E513" s="107">
        <v>1</v>
      </c>
      <c r="F513" s="108"/>
      <c r="G513" s="108">
        <f aca="true" t="shared" si="234" ref="G513">E513*F513</f>
        <v>0</v>
      </c>
    </row>
    <row r="514" spans="1:7" s="109" customFormat="1" ht="15" hidden="1" outlineLevel="1">
      <c r="A514" s="98" t="str">
        <f t="shared" si="222"/>
        <v>E.3.2.5.S.3.1.4</v>
      </c>
      <c r="B514" s="139" t="s">
        <v>651</v>
      </c>
      <c r="C514" s="140" t="s">
        <v>2237</v>
      </c>
      <c r="D514" s="319"/>
      <c r="E514" s="107"/>
      <c r="F514" s="108"/>
      <c r="G514" s="108"/>
    </row>
    <row r="515" spans="1:7" s="109" customFormat="1" ht="15" hidden="1" outlineLevel="1">
      <c r="A515" s="98" t="str">
        <f t="shared" si="222"/>
        <v>E.3.2.5.S.3.1.4.1</v>
      </c>
      <c r="B515" s="139" t="s">
        <v>653</v>
      </c>
      <c r="C515" s="112" t="s">
        <v>108</v>
      </c>
      <c r="D515" s="143" t="s">
        <v>90</v>
      </c>
      <c r="E515" s="107">
        <v>1</v>
      </c>
      <c r="F515" s="108"/>
      <c r="G515" s="108">
        <f aca="true" t="shared" si="235" ref="G515">E515*F515</f>
        <v>0</v>
      </c>
    </row>
    <row r="516" spans="1:7" s="109" customFormat="1" ht="15" hidden="1" outlineLevel="1">
      <c r="A516" s="98" t="str">
        <f t="shared" si="222"/>
        <v>E.3.2.5.S.3.1.5</v>
      </c>
      <c r="B516" s="139" t="s">
        <v>654</v>
      </c>
      <c r="C516" s="140" t="s">
        <v>2238</v>
      </c>
      <c r="D516" s="113"/>
      <c r="E516" s="107"/>
      <c r="F516" s="108"/>
      <c r="G516" s="108"/>
    </row>
    <row r="517" spans="1:7" s="109" customFormat="1" ht="15" hidden="1" outlineLevel="1">
      <c r="A517" s="98" t="str">
        <f t="shared" si="222"/>
        <v>E.3.2.5.S.3.1.5.1</v>
      </c>
      <c r="B517" s="139" t="s">
        <v>656</v>
      </c>
      <c r="C517" s="112" t="s">
        <v>690</v>
      </c>
      <c r="D517" s="143" t="s">
        <v>90</v>
      </c>
      <c r="E517" s="107">
        <v>1</v>
      </c>
      <c r="F517" s="108"/>
      <c r="G517" s="108">
        <f aca="true" t="shared" si="236" ref="G517">E517*F517</f>
        <v>0</v>
      </c>
    </row>
    <row r="518" spans="1:7" s="109" customFormat="1" ht="15" hidden="1" outlineLevel="1">
      <c r="A518" s="98" t="str">
        <f t="shared" si="222"/>
        <v>E.3.2.5.S.3.2</v>
      </c>
      <c r="B518" s="139" t="s">
        <v>245</v>
      </c>
      <c r="C518" s="146" t="s">
        <v>106</v>
      </c>
      <c r="D518" s="143"/>
      <c r="E518" s="107"/>
      <c r="F518" s="108"/>
      <c r="G518" s="108"/>
    </row>
    <row r="519" spans="1:7" s="109" customFormat="1" ht="15" hidden="1" outlineLevel="1">
      <c r="A519" s="98" t="str">
        <f t="shared" si="222"/>
        <v>E.3.2.5.S.3.2.1</v>
      </c>
      <c r="B519" s="139" t="s">
        <v>352</v>
      </c>
      <c r="C519" s="140" t="s">
        <v>148</v>
      </c>
      <c r="D519" s="113"/>
      <c r="E519" s="107"/>
      <c r="F519" s="108"/>
      <c r="G519" s="108"/>
    </row>
    <row r="520" spans="1:7" s="109" customFormat="1" ht="15" hidden="1" outlineLevel="1">
      <c r="A520" s="98" t="str">
        <f t="shared" si="222"/>
        <v>E.3.2.5.S.3.2.1.1</v>
      </c>
      <c r="B520" s="139" t="s">
        <v>354</v>
      </c>
      <c r="C520" s="112" t="s">
        <v>690</v>
      </c>
      <c r="D520" s="143" t="s">
        <v>90</v>
      </c>
      <c r="E520" s="107">
        <v>1</v>
      </c>
      <c r="F520" s="108"/>
      <c r="G520" s="108">
        <f aca="true" t="shared" si="237" ref="G520:G521">E520*F520</f>
        <v>0</v>
      </c>
    </row>
    <row r="521" spans="1:7" s="109" customFormat="1" ht="15" hidden="1" outlineLevel="1">
      <c r="A521" s="98" t="str">
        <f t="shared" si="222"/>
        <v>E.3.2.5.S.3.2.1.2</v>
      </c>
      <c r="B521" s="139" t="s">
        <v>2276</v>
      </c>
      <c r="C521" s="112" t="s">
        <v>110</v>
      </c>
      <c r="D521" s="143" t="s">
        <v>90</v>
      </c>
      <c r="E521" s="107">
        <v>1</v>
      </c>
      <c r="F521" s="108"/>
      <c r="G521" s="108">
        <f t="shared" si="237"/>
        <v>0</v>
      </c>
    </row>
    <row r="522" spans="1:7" s="109" customFormat="1" ht="15" hidden="1" outlineLevel="1">
      <c r="A522" s="98" t="str">
        <f t="shared" si="222"/>
        <v>E.3.2.5.S.3.2.2</v>
      </c>
      <c r="B522" s="139" t="s">
        <v>353</v>
      </c>
      <c r="C522" s="140" t="s">
        <v>150</v>
      </c>
      <c r="D522" s="113"/>
      <c r="E522" s="107"/>
      <c r="F522" s="108"/>
      <c r="G522" s="108"/>
    </row>
    <row r="523" spans="1:7" s="109" customFormat="1" ht="15" hidden="1" outlineLevel="1">
      <c r="A523" s="98" t="str">
        <f t="shared" si="222"/>
        <v>E.3.2.5.S.3.2.2.1</v>
      </c>
      <c r="B523" s="139" t="s">
        <v>355</v>
      </c>
      <c r="C523" s="112" t="s">
        <v>110</v>
      </c>
      <c r="D523" s="143" t="s">
        <v>90</v>
      </c>
      <c r="E523" s="107">
        <v>1</v>
      </c>
      <c r="F523" s="108"/>
      <c r="G523" s="108">
        <f aca="true" t="shared" si="238" ref="G523">E523*F523</f>
        <v>0</v>
      </c>
    </row>
    <row r="524" spans="1:7" s="109" customFormat="1" ht="15" hidden="1" outlineLevel="1">
      <c r="A524" s="98" t="str">
        <f t="shared" si="222"/>
        <v>E.3.2.5.S.3.2.3</v>
      </c>
      <c r="B524" s="139" t="s">
        <v>2239</v>
      </c>
      <c r="C524" s="140" t="s">
        <v>2240</v>
      </c>
      <c r="D524" s="319"/>
      <c r="E524" s="107"/>
      <c r="F524" s="108"/>
      <c r="G524" s="108"/>
    </row>
    <row r="525" spans="1:7" s="109" customFormat="1" ht="15" hidden="1" outlineLevel="1">
      <c r="A525" s="98" t="str">
        <f t="shared" si="222"/>
        <v>E.3.2.5.S.3.2.3.1</v>
      </c>
      <c r="B525" s="139" t="s">
        <v>2241</v>
      </c>
      <c r="C525" s="112" t="s">
        <v>110</v>
      </c>
      <c r="D525" s="143" t="s">
        <v>90</v>
      </c>
      <c r="E525" s="107">
        <v>1</v>
      </c>
      <c r="F525" s="108"/>
      <c r="G525" s="108">
        <f aca="true" t="shared" si="239" ref="G525">E525*F525</f>
        <v>0</v>
      </c>
    </row>
    <row r="526" spans="1:7" s="109" customFormat="1" ht="15" hidden="1" outlineLevel="1">
      <c r="A526" s="98" t="str">
        <f t="shared" si="222"/>
        <v>E.3.2.5.S.3.2.4</v>
      </c>
      <c r="B526" s="139" t="s">
        <v>2242</v>
      </c>
      <c r="C526" s="140" t="s">
        <v>3580</v>
      </c>
      <c r="D526" s="319"/>
      <c r="E526" s="107"/>
      <c r="F526" s="108"/>
      <c r="G526" s="108"/>
    </row>
    <row r="527" spans="1:7" s="109" customFormat="1" ht="15" hidden="1" outlineLevel="1">
      <c r="A527" s="98" t="str">
        <f t="shared" si="222"/>
        <v>E.3.2.5.S.3.2.4.1</v>
      </c>
      <c r="B527" s="139" t="s">
        <v>2243</v>
      </c>
      <c r="C527" s="112" t="s">
        <v>110</v>
      </c>
      <c r="D527" s="143" t="s">
        <v>90</v>
      </c>
      <c r="E527" s="107">
        <v>1</v>
      </c>
      <c r="F527" s="108"/>
      <c r="G527" s="108">
        <f aca="true" t="shared" si="240" ref="G527">E527*F527</f>
        <v>0</v>
      </c>
    </row>
    <row r="528" spans="1:7" s="109" customFormat="1" ht="51" hidden="1" outlineLevel="1">
      <c r="A528" s="98" t="str">
        <f t="shared" si="222"/>
        <v>E.3.2.5.S.4</v>
      </c>
      <c r="B528" s="139" t="s">
        <v>209</v>
      </c>
      <c r="C528" s="226" t="s">
        <v>2934</v>
      </c>
      <c r="D528" s="128" t="s">
        <v>22</v>
      </c>
      <c r="E528" s="107">
        <v>1.4</v>
      </c>
      <c r="F528" s="131"/>
      <c r="G528" s="108">
        <f>E528*F528</f>
        <v>0</v>
      </c>
    </row>
    <row r="529" spans="1:7" s="109" customFormat="1" ht="51" hidden="1" outlineLevel="1">
      <c r="A529" s="98" t="str">
        <f t="shared" si="222"/>
        <v>E.3.2.5.S.5</v>
      </c>
      <c r="B529" s="139" t="s">
        <v>213</v>
      </c>
      <c r="C529" s="226" t="s">
        <v>2935</v>
      </c>
      <c r="D529" s="113"/>
      <c r="E529" s="107"/>
      <c r="F529" s="108"/>
      <c r="G529" s="108"/>
    </row>
    <row r="530" spans="1:7" s="109" customFormat="1" ht="15" hidden="1" outlineLevel="1">
      <c r="A530" s="98" t="str">
        <f t="shared" si="222"/>
        <v>E.3.2.5.S.5.1</v>
      </c>
      <c r="B530" s="139" t="s">
        <v>315</v>
      </c>
      <c r="C530" s="226" t="s">
        <v>2244</v>
      </c>
      <c r="D530" s="143" t="s">
        <v>90</v>
      </c>
      <c r="E530" s="107">
        <v>2</v>
      </c>
      <c r="F530" s="108"/>
      <c r="G530" s="108">
        <f aca="true" t="shared" si="241" ref="G530:G533">E530*F530</f>
        <v>0</v>
      </c>
    </row>
    <row r="531" spans="1:7" s="109" customFormat="1" ht="15" hidden="1" outlineLevel="1">
      <c r="A531" s="98" t="str">
        <f t="shared" si="222"/>
        <v>E.3.2.5.S.5.2</v>
      </c>
      <c r="B531" s="139" t="s">
        <v>316</v>
      </c>
      <c r="C531" s="226" t="s">
        <v>2245</v>
      </c>
      <c r="D531" s="143" t="s">
        <v>90</v>
      </c>
      <c r="E531" s="107">
        <v>1</v>
      </c>
      <c r="F531" s="108"/>
      <c r="G531" s="108">
        <f t="shared" si="241"/>
        <v>0</v>
      </c>
    </row>
    <row r="532" spans="1:7" s="109" customFormat="1" ht="15" hidden="1" outlineLevel="1">
      <c r="A532" s="98" t="str">
        <f t="shared" si="222"/>
        <v>E.3.2.5.S.5.3</v>
      </c>
      <c r="B532" s="139" t="s">
        <v>317</v>
      </c>
      <c r="C532" s="226" t="s">
        <v>2246</v>
      </c>
      <c r="D532" s="143" t="s">
        <v>90</v>
      </c>
      <c r="E532" s="107">
        <v>2</v>
      </c>
      <c r="F532" s="108"/>
      <c r="G532" s="108">
        <f t="shared" si="241"/>
        <v>0</v>
      </c>
    </row>
    <row r="533" spans="1:7" s="109" customFormat="1" ht="76.5" hidden="1" outlineLevel="1">
      <c r="A533" s="98" t="str">
        <f t="shared" si="222"/>
        <v>E.3.2.5.S.6</v>
      </c>
      <c r="B533" s="139" t="s">
        <v>214</v>
      </c>
      <c r="C533" s="142" t="s">
        <v>2936</v>
      </c>
      <c r="D533" s="143" t="s">
        <v>90</v>
      </c>
      <c r="E533" s="107">
        <v>1</v>
      </c>
      <c r="F533" s="108"/>
      <c r="G533" s="108">
        <f t="shared" si="241"/>
        <v>0</v>
      </c>
    </row>
    <row r="534" spans="1:7" s="109" customFormat="1" ht="140.25" hidden="1" outlineLevel="1">
      <c r="A534" s="98" t="str">
        <f t="shared" si="222"/>
        <v>E.3.2.5.S.7</v>
      </c>
      <c r="B534" s="139" t="s">
        <v>215</v>
      </c>
      <c r="C534" s="115" t="s">
        <v>3462</v>
      </c>
      <c r="D534" s="128"/>
      <c r="E534" s="107"/>
      <c r="F534" s="108"/>
      <c r="G534" s="108"/>
    </row>
    <row r="535" spans="1:7" s="109" customFormat="1" ht="15" hidden="1" outlineLevel="1">
      <c r="A535" s="98" t="str">
        <f t="shared" si="222"/>
        <v>E.3.2.5.S.7.1</v>
      </c>
      <c r="B535" s="139" t="s">
        <v>364</v>
      </c>
      <c r="C535" s="115" t="s">
        <v>159</v>
      </c>
      <c r="D535" s="128"/>
      <c r="E535" s="107"/>
      <c r="F535" s="108"/>
      <c r="G535" s="108"/>
    </row>
    <row r="536" spans="1:7" s="109" customFormat="1" ht="15" hidden="1" outlineLevel="1">
      <c r="A536" s="98" t="str">
        <f t="shared" si="222"/>
        <v>E.3.2.5.S.7.1.1</v>
      </c>
      <c r="B536" s="139" t="s">
        <v>552</v>
      </c>
      <c r="C536" s="133" t="s">
        <v>164</v>
      </c>
      <c r="D536" s="143" t="s">
        <v>90</v>
      </c>
      <c r="E536" s="107">
        <v>2</v>
      </c>
      <c r="F536" s="108"/>
      <c r="G536" s="108">
        <f aca="true" t="shared" si="242" ref="G536">E536*F536</f>
        <v>0</v>
      </c>
    </row>
    <row r="537" spans="1:7" s="97" customFormat="1" ht="15" collapsed="1">
      <c r="A537" s="90" t="str">
        <f aca="true" t="shared" si="243" ref="A537">B537</f>
        <v>E.3.2.6</v>
      </c>
      <c r="B537" s="91" t="s">
        <v>2300</v>
      </c>
      <c r="C537" s="165" t="s">
        <v>121</v>
      </c>
      <c r="D537" s="166"/>
      <c r="E537" s="94"/>
      <c r="F537" s="95"/>
      <c r="G537" s="96"/>
    </row>
    <row r="538" spans="1:7" s="109" customFormat="1" ht="127.5" hidden="1" outlineLevel="1">
      <c r="A538" s="98" t="str">
        <f>""&amp;$B$537&amp;"."&amp;B538&amp;""</f>
        <v>E.3.2.6.S.1</v>
      </c>
      <c r="B538" s="139" t="s">
        <v>206</v>
      </c>
      <c r="C538" s="112" t="s">
        <v>185</v>
      </c>
      <c r="D538" s="113"/>
      <c r="E538" s="107"/>
      <c r="F538" s="108"/>
      <c r="G538" s="206"/>
    </row>
    <row r="539" spans="1:7" s="109" customFormat="1" ht="15" hidden="1" outlineLevel="1">
      <c r="A539" s="98" t="str">
        <f aca="true" t="shared" si="244" ref="A539:A542">""&amp;$B$537&amp;"."&amp;B539&amp;""</f>
        <v>E.3.2.6.S.1.1</v>
      </c>
      <c r="B539" s="139" t="s">
        <v>226</v>
      </c>
      <c r="C539" s="112" t="s">
        <v>125</v>
      </c>
      <c r="D539" s="113" t="s">
        <v>90</v>
      </c>
      <c r="E539" s="107">
        <v>13</v>
      </c>
      <c r="F539" s="108"/>
      <c r="G539" s="108">
        <f aca="true" t="shared" si="245" ref="G539:G540">E539*F539</f>
        <v>0</v>
      </c>
    </row>
    <row r="540" spans="1:7" s="109" customFormat="1" ht="15" hidden="1" outlineLevel="1">
      <c r="A540" s="98" t="str">
        <f t="shared" si="244"/>
        <v>E.3.2.6.S.1.2</v>
      </c>
      <c r="B540" s="139" t="s">
        <v>227</v>
      </c>
      <c r="C540" s="112" t="s">
        <v>368</v>
      </c>
      <c r="D540" s="113" t="s">
        <v>90</v>
      </c>
      <c r="E540" s="107">
        <v>21</v>
      </c>
      <c r="F540" s="108"/>
      <c r="G540" s="108">
        <f t="shared" si="245"/>
        <v>0</v>
      </c>
    </row>
    <row r="541" spans="1:7" s="109" customFormat="1" ht="216.75" hidden="1" outlineLevel="1">
      <c r="A541" s="98" t="str">
        <f t="shared" si="244"/>
        <v>E.3.2.6.S.2</v>
      </c>
      <c r="B541" s="139" t="s">
        <v>207</v>
      </c>
      <c r="C541" s="122" t="s">
        <v>3480</v>
      </c>
      <c r="D541" s="113"/>
      <c r="E541" s="107"/>
      <c r="F541" s="108"/>
      <c r="G541" s="108"/>
    </row>
    <row r="542" spans="1:7" s="109" customFormat="1" ht="15" hidden="1" outlineLevel="1">
      <c r="A542" s="98" t="str">
        <f t="shared" si="244"/>
        <v>E.3.2.6.S.2.1</v>
      </c>
      <c r="B542" s="139" t="s">
        <v>228</v>
      </c>
      <c r="C542" s="122" t="s">
        <v>450</v>
      </c>
      <c r="D542" s="113" t="s">
        <v>22</v>
      </c>
      <c r="E542" s="107">
        <v>15</v>
      </c>
      <c r="F542" s="108"/>
      <c r="G542" s="108">
        <f aca="true" t="shared" si="246" ref="G542">E542*F542</f>
        <v>0</v>
      </c>
    </row>
    <row r="543" spans="1:7" s="97" customFormat="1" ht="15" collapsed="1">
      <c r="A543" s="90" t="str">
        <f aca="true" t="shared" si="247" ref="A543">B543</f>
        <v>E.3.2.7</v>
      </c>
      <c r="B543" s="91" t="s">
        <v>2301</v>
      </c>
      <c r="C543" s="169" t="s">
        <v>122</v>
      </c>
      <c r="D543" s="170"/>
      <c r="E543" s="94"/>
      <c r="F543" s="95"/>
      <c r="G543" s="96"/>
    </row>
    <row r="544" spans="1:7" s="109" customFormat="1" ht="153" hidden="1" outlineLevel="1">
      <c r="A544" s="98" t="str">
        <f>""&amp;$B$543&amp;"."&amp;B544&amp;""</f>
        <v>E.3.2.7.S.1</v>
      </c>
      <c r="B544" s="139" t="s">
        <v>206</v>
      </c>
      <c r="C544" s="142" t="s">
        <v>235</v>
      </c>
      <c r="D544" s="143"/>
      <c r="E544" s="107"/>
      <c r="F544" s="108"/>
      <c r="G544" s="108"/>
    </row>
    <row r="545" spans="1:7" s="109" customFormat="1" ht="15" hidden="1" outlineLevel="1">
      <c r="A545" s="98" t="str">
        <f aca="true" t="shared" si="248" ref="A545:A547">""&amp;$B$543&amp;"."&amp;B545&amp;""</f>
        <v>E.3.2.7.S.1.1</v>
      </c>
      <c r="B545" s="139" t="s">
        <v>226</v>
      </c>
      <c r="C545" s="141" t="s">
        <v>266</v>
      </c>
      <c r="D545" s="171" t="s">
        <v>22</v>
      </c>
      <c r="E545" s="172">
        <v>300</v>
      </c>
      <c r="F545" s="108"/>
      <c r="G545" s="108">
        <f aca="true" t="shared" si="249" ref="G545">E545*F545</f>
        <v>0</v>
      </c>
    </row>
    <row r="546" spans="1:7" s="109" customFormat="1" ht="76.5" hidden="1" outlineLevel="1">
      <c r="A546" s="98" t="str">
        <f t="shared" si="248"/>
        <v>E.3.2.7.S.2</v>
      </c>
      <c r="B546" s="139" t="s">
        <v>207</v>
      </c>
      <c r="C546" s="207" t="s">
        <v>187</v>
      </c>
      <c r="D546" s="143"/>
      <c r="E546" s="107"/>
      <c r="F546" s="108"/>
      <c r="G546" s="206"/>
    </row>
    <row r="547" spans="1:7" s="109" customFormat="1" ht="15" hidden="1" outlineLevel="1">
      <c r="A547" s="98" t="str">
        <f t="shared" si="248"/>
        <v>E.3.2.7.S.2.1</v>
      </c>
      <c r="B547" s="139" t="s">
        <v>228</v>
      </c>
      <c r="C547" s="112" t="s">
        <v>1086</v>
      </c>
      <c r="D547" s="143" t="s">
        <v>22</v>
      </c>
      <c r="E547" s="107">
        <v>300</v>
      </c>
      <c r="F547" s="108"/>
      <c r="G547" s="108">
        <f aca="true" t="shared" si="250" ref="G547">E547*F547</f>
        <v>0</v>
      </c>
    </row>
    <row r="548" spans="1:7" s="97" customFormat="1" ht="15" collapsed="1">
      <c r="A548" s="90" t="str">
        <f aca="true" t="shared" si="251" ref="A548">B548</f>
        <v>E.3.2.8</v>
      </c>
      <c r="B548" s="91" t="s">
        <v>2302</v>
      </c>
      <c r="C548" s="92" t="s">
        <v>21</v>
      </c>
      <c r="D548" s="93"/>
      <c r="E548" s="94"/>
      <c r="F548" s="95"/>
      <c r="G548" s="96"/>
    </row>
    <row r="549" spans="1:7" s="109" customFormat="1" ht="76.5" hidden="1" outlineLevel="1">
      <c r="A549" s="98" t="str">
        <f>""&amp;$B$548&amp;"."&amp;B549&amp;""</f>
        <v>E.3.2.8.S.1</v>
      </c>
      <c r="B549" s="139" t="s">
        <v>206</v>
      </c>
      <c r="C549" s="112" t="s">
        <v>2342</v>
      </c>
      <c r="D549" s="177" t="s">
        <v>91</v>
      </c>
      <c r="E549" s="107">
        <v>1</v>
      </c>
      <c r="F549" s="178"/>
      <c r="G549" s="108">
        <f aca="true" t="shared" si="252" ref="G549:G550">E549*F549</f>
        <v>0</v>
      </c>
    </row>
    <row r="550" spans="1:7" s="109" customFormat="1" ht="51" hidden="1" outlineLevel="1">
      <c r="A550" s="98" t="str">
        <f aca="true" t="shared" si="253" ref="A550:A553">""&amp;$B$548&amp;"."&amp;B550&amp;""</f>
        <v>E.3.2.8.S.2</v>
      </c>
      <c r="B550" s="139" t="s">
        <v>207</v>
      </c>
      <c r="C550" s="152" t="s">
        <v>154</v>
      </c>
      <c r="D550" s="177" t="s">
        <v>91</v>
      </c>
      <c r="E550" s="107">
        <v>1</v>
      </c>
      <c r="F550" s="178"/>
      <c r="G550" s="108">
        <f t="shared" si="252"/>
        <v>0</v>
      </c>
    </row>
    <row r="551" spans="1:7" s="109" customFormat="1" ht="63.75" hidden="1" outlineLevel="1">
      <c r="A551" s="98" t="str">
        <f t="shared" si="253"/>
        <v>E.3.2.8.S.3</v>
      </c>
      <c r="B551" s="139" t="s">
        <v>208</v>
      </c>
      <c r="C551" s="127" t="s">
        <v>84</v>
      </c>
      <c r="D551" s="180"/>
      <c r="E551" s="107"/>
      <c r="F551" s="178"/>
      <c r="G551" s="178"/>
    </row>
    <row r="552" spans="1:7" s="109" customFormat="1" ht="15" hidden="1" outlineLevel="1">
      <c r="A552" s="98" t="str">
        <f t="shared" si="253"/>
        <v>E.3.2.8.S.3.1</v>
      </c>
      <c r="B552" s="139" t="s">
        <v>244</v>
      </c>
      <c r="C552" s="127" t="s">
        <v>85</v>
      </c>
      <c r="D552" s="180" t="s">
        <v>22</v>
      </c>
      <c r="E552" s="107">
        <v>9</v>
      </c>
      <c r="F552" s="178"/>
      <c r="G552" s="108">
        <f aca="true" t="shared" si="254" ref="G552:G553">E552*F552</f>
        <v>0</v>
      </c>
    </row>
    <row r="553" spans="1:7" s="109" customFormat="1" ht="178.5" hidden="1" outlineLevel="1">
      <c r="A553" s="98" t="str">
        <f t="shared" si="253"/>
        <v>E.3.2.8.S.4</v>
      </c>
      <c r="B553" s="139" t="s">
        <v>209</v>
      </c>
      <c r="C553" s="152" t="s">
        <v>3236</v>
      </c>
      <c r="D553" s="177" t="s">
        <v>91</v>
      </c>
      <c r="E553" s="107">
        <v>1</v>
      </c>
      <c r="F553" s="178"/>
      <c r="G553" s="108">
        <f t="shared" si="254"/>
        <v>0</v>
      </c>
    </row>
    <row r="554" spans="1:7" s="561" customFormat="1" ht="89.25" hidden="1" outlineLevel="1">
      <c r="A554" s="98" t="str">
        <f aca="true" t="shared" si="255" ref="A554">""&amp;$B$548&amp;"."&amp;B554&amp;""</f>
        <v>E.3.2.8.S.5</v>
      </c>
      <c r="B554" s="139" t="s">
        <v>213</v>
      </c>
      <c r="C554" s="481" t="s">
        <v>3235</v>
      </c>
      <c r="D554" s="177" t="s">
        <v>91</v>
      </c>
      <c r="E554" s="107">
        <v>1</v>
      </c>
      <c r="F554" s="178"/>
      <c r="G554" s="108">
        <f aca="true" t="shared" si="256" ref="G554">E554*F554</f>
        <v>0</v>
      </c>
    </row>
    <row r="555" spans="1:7" s="81" customFormat="1" ht="15" collapsed="1">
      <c r="A555" s="74" t="str">
        <f>B555</f>
        <v>E.4</v>
      </c>
      <c r="B555" s="75" t="s">
        <v>2303</v>
      </c>
      <c r="C555" s="76" t="s">
        <v>2304</v>
      </c>
      <c r="D555" s="77"/>
      <c r="E555" s="78"/>
      <c r="F555" s="79"/>
      <c r="G555" s="80"/>
    </row>
    <row r="556" spans="1:7" s="89" customFormat="1" ht="15" collapsed="1">
      <c r="A556" s="82" t="str">
        <f aca="true" t="shared" si="257" ref="A556:A557">B556</f>
        <v>E.4.1</v>
      </c>
      <c r="B556" s="83" t="s">
        <v>2305</v>
      </c>
      <c r="C556" s="84" t="s">
        <v>2254</v>
      </c>
      <c r="D556" s="85"/>
      <c r="E556" s="86"/>
      <c r="F556" s="87"/>
      <c r="G556" s="88"/>
    </row>
    <row r="557" spans="1:7" s="97" customFormat="1" ht="15">
      <c r="A557" s="90" t="str">
        <f t="shared" si="257"/>
        <v>E.4.1.1</v>
      </c>
      <c r="B557" s="91" t="s">
        <v>2306</v>
      </c>
      <c r="C557" s="92" t="s">
        <v>17</v>
      </c>
      <c r="D557" s="93"/>
      <c r="E557" s="94"/>
      <c r="F557" s="95"/>
      <c r="G557" s="96"/>
    </row>
    <row r="558" spans="1:7" s="109" customFormat="1" ht="76.5" hidden="1" outlineLevel="1">
      <c r="A558" s="98" t="str">
        <f>""&amp;$B$557&amp;"."&amp;B558&amp;""</f>
        <v>E.4.1.1.S.1</v>
      </c>
      <c r="B558" s="99" t="s">
        <v>206</v>
      </c>
      <c r="C558" s="152" t="s">
        <v>2343</v>
      </c>
      <c r="D558" s="114" t="s">
        <v>25</v>
      </c>
      <c r="E558" s="107">
        <v>10.3</v>
      </c>
      <c r="F558" s="108"/>
      <c r="G558" s="108">
        <f aca="true" t="shared" si="258" ref="G558:G576">E558*F558</f>
        <v>0</v>
      </c>
    </row>
    <row r="559" spans="1:7" s="109" customFormat="1" ht="38.25" hidden="1" outlineLevel="1">
      <c r="A559" s="98" t="str">
        <f aca="true" t="shared" si="259" ref="A559:A562">""&amp;$B$557&amp;"."&amp;B559&amp;""</f>
        <v>E.4.1.1.S.2</v>
      </c>
      <c r="B559" s="99" t="s">
        <v>207</v>
      </c>
      <c r="C559" s="152" t="s">
        <v>2881</v>
      </c>
      <c r="D559" s="114" t="s">
        <v>22</v>
      </c>
      <c r="E559" s="107">
        <v>50</v>
      </c>
      <c r="F559" s="108"/>
      <c r="G559" s="108">
        <f t="shared" si="258"/>
        <v>0</v>
      </c>
    </row>
    <row r="560" spans="1:7" s="109" customFormat="1" ht="63.75" hidden="1" outlineLevel="1">
      <c r="A560" s="98" t="str">
        <f t="shared" si="259"/>
        <v>E.4.1.1.S.3</v>
      </c>
      <c r="B560" s="99" t="s">
        <v>208</v>
      </c>
      <c r="C560" s="115" t="s">
        <v>2209</v>
      </c>
      <c r="D560" s="113" t="s">
        <v>22</v>
      </c>
      <c r="E560" s="107">
        <v>25</v>
      </c>
      <c r="F560" s="108"/>
      <c r="G560" s="108">
        <f t="shared" si="258"/>
        <v>0</v>
      </c>
    </row>
    <row r="561" spans="1:7" s="109" customFormat="1" ht="63.75" hidden="1" outlineLevel="1">
      <c r="A561" s="98" t="str">
        <f t="shared" si="259"/>
        <v>E.4.1.1.S.4</v>
      </c>
      <c r="B561" s="99" t="s">
        <v>209</v>
      </c>
      <c r="C561" s="105" t="s">
        <v>168</v>
      </c>
      <c r="D561" s="114" t="s">
        <v>90</v>
      </c>
      <c r="E561" s="107">
        <v>5</v>
      </c>
      <c r="F561" s="108"/>
      <c r="G561" s="108">
        <f t="shared" si="258"/>
        <v>0</v>
      </c>
    </row>
    <row r="562" spans="1:7" s="109" customFormat="1" ht="51" hidden="1" outlineLevel="1">
      <c r="A562" s="98" t="str">
        <f t="shared" si="259"/>
        <v>E.4.1.1.S.5</v>
      </c>
      <c r="B562" s="99" t="s">
        <v>213</v>
      </c>
      <c r="C562" s="120" t="s">
        <v>2210</v>
      </c>
      <c r="D562" s="121" t="s">
        <v>91</v>
      </c>
      <c r="E562" s="107">
        <v>1</v>
      </c>
      <c r="F562" s="108"/>
      <c r="G562" s="108">
        <f t="shared" si="258"/>
        <v>0</v>
      </c>
    </row>
    <row r="563" spans="1:7" s="97" customFormat="1" ht="15" collapsed="1">
      <c r="A563" s="90" t="str">
        <f aca="true" t="shared" si="260" ref="A563">B563</f>
        <v>E.4.1.2</v>
      </c>
      <c r="B563" s="91" t="s">
        <v>2307</v>
      </c>
      <c r="C563" s="92" t="s">
        <v>18</v>
      </c>
      <c r="D563" s="93"/>
      <c r="E563" s="124"/>
      <c r="F563" s="125"/>
      <c r="G563" s="96"/>
    </row>
    <row r="564" spans="1:7" s="109" customFormat="1" ht="63.75" hidden="1" outlineLevel="1">
      <c r="A564" s="98" t="str">
        <f>""&amp;$B$563&amp;"."&amp;B564&amp;""</f>
        <v>E.4.1.2.S.1</v>
      </c>
      <c r="B564" s="139" t="s">
        <v>206</v>
      </c>
      <c r="C564" s="115" t="s">
        <v>247</v>
      </c>
      <c r="D564" s="113" t="s">
        <v>22</v>
      </c>
      <c r="E564" s="107">
        <v>82</v>
      </c>
      <c r="F564" s="108"/>
      <c r="G564" s="108">
        <f aca="true" t="shared" si="261" ref="G564:G566">E564*F564</f>
        <v>0</v>
      </c>
    </row>
    <row r="565" spans="1:7" s="109" customFormat="1" ht="76.5" hidden="1" outlineLevel="1">
      <c r="A565" s="98" t="str">
        <f aca="true" t="shared" si="262" ref="A565:A576">""&amp;$B$563&amp;"."&amp;B565&amp;""</f>
        <v>E.4.1.2.S.2</v>
      </c>
      <c r="B565" s="139" t="s">
        <v>207</v>
      </c>
      <c r="C565" s="115" t="s">
        <v>248</v>
      </c>
      <c r="D565" s="113" t="s">
        <v>25</v>
      </c>
      <c r="E565" s="107">
        <v>65</v>
      </c>
      <c r="F565" s="108"/>
      <c r="G565" s="108">
        <f t="shared" si="261"/>
        <v>0</v>
      </c>
    </row>
    <row r="566" spans="1:7" s="109" customFormat="1" ht="140.25" hidden="1" outlineLevel="1">
      <c r="A566" s="98" t="str">
        <f t="shared" si="262"/>
        <v>E.4.1.2.S.3</v>
      </c>
      <c r="B566" s="139" t="s">
        <v>208</v>
      </c>
      <c r="C566" s="152" t="s">
        <v>2344</v>
      </c>
      <c r="D566" s="123" t="s">
        <v>24</v>
      </c>
      <c r="E566" s="107">
        <v>60</v>
      </c>
      <c r="F566" s="108"/>
      <c r="G566" s="108">
        <f t="shared" si="261"/>
        <v>0</v>
      </c>
    </row>
    <row r="567" spans="1:7" s="109" customFormat="1" ht="51" hidden="1" outlineLevel="1">
      <c r="A567" s="98" t="str">
        <f t="shared" si="262"/>
        <v>E.4.1.2.S.4</v>
      </c>
      <c r="B567" s="139" t="s">
        <v>209</v>
      </c>
      <c r="C567" s="127" t="s">
        <v>3536</v>
      </c>
      <c r="D567" s="113" t="s">
        <v>22</v>
      </c>
      <c r="E567" s="107">
        <v>10</v>
      </c>
      <c r="F567" s="108"/>
      <c r="G567" s="108">
        <f t="shared" si="258"/>
        <v>0</v>
      </c>
    </row>
    <row r="568" spans="1:7" s="109" customFormat="1" ht="191.25" hidden="1" outlineLevel="1">
      <c r="A568" s="98" t="str">
        <f t="shared" si="262"/>
        <v>E.4.1.2.S.5</v>
      </c>
      <c r="B568" s="139" t="s">
        <v>213</v>
      </c>
      <c r="C568" s="115" t="s">
        <v>426</v>
      </c>
      <c r="D568" s="128" t="s">
        <v>24</v>
      </c>
      <c r="E568" s="107">
        <v>6</v>
      </c>
      <c r="F568" s="108"/>
      <c r="G568" s="108">
        <f t="shared" si="258"/>
        <v>0</v>
      </c>
    </row>
    <row r="569" spans="1:7" s="109" customFormat="1" ht="76.5" hidden="1" outlineLevel="1">
      <c r="A569" s="98" t="str">
        <f t="shared" si="262"/>
        <v>E.4.1.2.S.6</v>
      </c>
      <c r="B569" s="139" t="s">
        <v>214</v>
      </c>
      <c r="C569" s="129" t="s">
        <v>2212</v>
      </c>
      <c r="D569" s="128"/>
      <c r="E569" s="107"/>
      <c r="F569" s="108"/>
      <c r="G569" s="108"/>
    </row>
    <row r="570" spans="1:7" s="109" customFormat="1" ht="15" hidden="1" outlineLevel="1">
      <c r="A570" s="98" t="str">
        <f t="shared" si="262"/>
        <v>E.4.1.2.S.6.1</v>
      </c>
      <c r="B570" s="126" t="s">
        <v>319</v>
      </c>
      <c r="C570" s="115" t="s">
        <v>197</v>
      </c>
      <c r="D570" s="128" t="s">
        <v>24</v>
      </c>
      <c r="E570" s="107">
        <v>20</v>
      </c>
      <c r="F570" s="108"/>
      <c r="G570" s="108">
        <f aca="true" t="shared" si="263" ref="G570">E570*F570</f>
        <v>0</v>
      </c>
    </row>
    <row r="571" spans="1:7" s="109" customFormat="1" ht="76.5" hidden="1" outlineLevel="1">
      <c r="A571" s="98" t="str">
        <f t="shared" si="262"/>
        <v>E.4.1.2.S.7</v>
      </c>
      <c r="B571" s="139" t="s">
        <v>215</v>
      </c>
      <c r="C571" s="152" t="s">
        <v>2854</v>
      </c>
      <c r="D571" s="123" t="s">
        <v>24</v>
      </c>
      <c r="E571" s="107">
        <v>3</v>
      </c>
      <c r="F571" s="108"/>
      <c r="G571" s="108">
        <f t="shared" si="258"/>
        <v>0</v>
      </c>
    </row>
    <row r="572" spans="1:7" s="109" customFormat="1" ht="102" hidden="1" outlineLevel="1">
      <c r="A572" s="98" t="str">
        <f t="shared" si="262"/>
        <v>E.4.1.2.S.8</v>
      </c>
      <c r="B572" s="139" t="s">
        <v>216</v>
      </c>
      <c r="C572" s="152" t="s">
        <v>2882</v>
      </c>
      <c r="D572" s="123" t="s">
        <v>24</v>
      </c>
      <c r="E572" s="107">
        <v>2.5</v>
      </c>
      <c r="F572" s="108"/>
      <c r="G572" s="108">
        <f t="shared" si="258"/>
        <v>0</v>
      </c>
    </row>
    <row r="573" spans="1:7" s="109" customFormat="1" ht="51" hidden="1" outlineLevel="1">
      <c r="A573" s="98" t="str">
        <f t="shared" si="262"/>
        <v>E.4.1.2.S.9</v>
      </c>
      <c r="B573" s="139" t="s">
        <v>217</v>
      </c>
      <c r="C573" s="129" t="s">
        <v>2883</v>
      </c>
      <c r="D573" s="123" t="s">
        <v>24</v>
      </c>
      <c r="E573" s="107">
        <v>58</v>
      </c>
      <c r="F573" s="108"/>
      <c r="G573" s="108">
        <f t="shared" si="258"/>
        <v>0</v>
      </c>
    </row>
    <row r="574" spans="1:7" s="109" customFormat="1" ht="89.25" hidden="1" outlineLevel="1">
      <c r="A574" s="98" t="str">
        <f t="shared" si="262"/>
        <v>E.4.1.2.S.10</v>
      </c>
      <c r="B574" s="139" t="s">
        <v>218</v>
      </c>
      <c r="C574" s="112" t="s">
        <v>2852</v>
      </c>
      <c r="D574" s="123" t="s">
        <v>24</v>
      </c>
      <c r="E574" s="107">
        <v>20</v>
      </c>
      <c r="F574" s="108"/>
      <c r="G574" s="108">
        <f t="shared" si="258"/>
        <v>0</v>
      </c>
    </row>
    <row r="575" spans="1:7" s="109" customFormat="1" ht="89.25" hidden="1" outlineLevel="1">
      <c r="A575" s="98" t="str">
        <f t="shared" si="262"/>
        <v>E.4.1.2.S.11</v>
      </c>
      <c r="B575" s="139" t="s">
        <v>219</v>
      </c>
      <c r="C575" s="105" t="s">
        <v>291</v>
      </c>
      <c r="D575" s="106" t="s">
        <v>90</v>
      </c>
      <c r="E575" s="107">
        <v>1</v>
      </c>
      <c r="F575" s="108"/>
      <c r="G575" s="108">
        <f t="shared" si="258"/>
        <v>0</v>
      </c>
    </row>
    <row r="576" spans="1:7" s="109" customFormat="1" ht="153" hidden="1" outlineLevel="1">
      <c r="A576" s="98" t="str">
        <f t="shared" si="262"/>
        <v>E.4.1.2.S.12</v>
      </c>
      <c r="B576" s="139" t="s">
        <v>220</v>
      </c>
      <c r="C576" s="129" t="s">
        <v>211</v>
      </c>
      <c r="D576" s="128" t="s">
        <v>24</v>
      </c>
      <c r="E576" s="107">
        <v>86</v>
      </c>
      <c r="F576" s="131"/>
      <c r="G576" s="108">
        <f t="shared" si="258"/>
        <v>0</v>
      </c>
    </row>
    <row r="577" spans="1:7" s="97" customFormat="1" ht="15" collapsed="1">
      <c r="A577" s="90" t="str">
        <f aca="true" t="shared" si="264" ref="A577">B577</f>
        <v>E.4.1.3</v>
      </c>
      <c r="B577" s="91" t="s">
        <v>2308</v>
      </c>
      <c r="C577" s="92" t="s">
        <v>19</v>
      </c>
      <c r="D577" s="93"/>
      <c r="E577" s="94"/>
      <c r="F577" s="95"/>
      <c r="G577" s="96"/>
    </row>
    <row r="578" spans="1:7" s="109" customFormat="1" ht="242.25" hidden="1" outlineLevel="1">
      <c r="A578" s="98" t="str">
        <f>""&amp;$B$577&amp;"."&amp;B578&amp;""</f>
        <v>E.4.1.3.S.1</v>
      </c>
      <c r="B578" s="139" t="s">
        <v>206</v>
      </c>
      <c r="C578" s="383" t="s">
        <v>3126</v>
      </c>
      <c r="D578" s="134"/>
      <c r="E578" s="132"/>
      <c r="F578" s="132"/>
      <c r="G578" s="108"/>
    </row>
    <row r="579" spans="1:7" s="109" customFormat="1" ht="15" hidden="1" outlineLevel="1">
      <c r="A579" s="98" t="str">
        <f aca="true" t="shared" si="265" ref="A579:A589">""&amp;$B$577&amp;"."&amp;B579&amp;""</f>
        <v>E.4.1.3.S.1.1</v>
      </c>
      <c r="B579" s="126" t="s">
        <v>226</v>
      </c>
      <c r="C579" s="120" t="s">
        <v>454</v>
      </c>
      <c r="D579" s="119"/>
      <c r="E579" s="132"/>
      <c r="F579" s="108"/>
      <c r="G579" s="108"/>
    </row>
    <row r="580" spans="1:7" s="109" customFormat="1" ht="25.5" hidden="1" outlineLevel="1">
      <c r="A580" s="98" t="str">
        <f t="shared" si="265"/>
        <v>E.4.1.3.S.1.1.1</v>
      </c>
      <c r="B580" s="126" t="s">
        <v>237</v>
      </c>
      <c r="C580" s="112" t="s">
        <v>2309</v>
      </c>
      <c r="D580" s="119" t="s">
        <v>90</v>
      </c>
      <c r="E580" s="107">
        <v>1</v>
      </c>
      <c r="F580" s="108"/>
      <c r="G580" s="108">
        <f aca="true" t="shared" si="266" ref="G580:G584">E580*F580</f>
        <v>0</v>
      </c>
    </row>
    <row r="581" spans="1:7" s="109" customFormat="1" ht="38.25" hidden="1" outlineLevel="1">
      <c r="A581" s="98" t="str">
        <f t="shared" si="265"/>
        <v>E.4.1.3.S.1.1.2</v>
      </c>
      <c r="B581" s="126" t="s">
        <v>238</v>
      </c>
      <c r="C581" s="112" t="s">
        <v>2310</v>
      </c>
      <c r="D581" s="119" t="s">
        <v>90</v>
      </c>
      <c r="E581" s="107">
        <v>1</v>
      </c>
      <c r="F581" s="108"/>
      <c r="G581" s="108">
        <f t="shared" si="266"/>
        <v>0</v>
      </c>
    </row>
    <row r="582" spans="1:7" s="109" customFormat="1" ht="38.25" hidden="1" outlineLevel="1">
      <c r="A582" s="98" t="str">
        <f t="shared" si="265"/>
        <v>E.4.1.3.S.1.1.3</v>
      </c>
      <c r="B582" s="126" t="s">
        <v>239</v>
      </c>
      <c r="C582" s="112" t="s">
        <v>2311</v>
      </c>
      <c r="D582" s="119" t="s">
        <v>90</v>
      </c>
      <c r="E582" s="107">
        <v>2</v>
      </c>
      <c r="F582" s="108"/>
      <c r="G582" s="108">
        <f t="shared" si="266"/>
        <v>0</v>
      </c>
    </row>
    <row r="583" spans="1:7" s="109" customFormat="1" ht="38.25" hidden="1" outlineLevel="1">
      <c r="A583" s="98" t="str">
        <f t="shared" si="265"/>
        <v>E.4.1.3.S.1.1.4</v>
      </c>
      <c r="B583" s="126" t="s">
        <v>420</v>
      </c>
      <c r="C583" s="112" t="s">
        <v>2312</v>
      </c>
      <c r="D583" s="119" t="s">
        <v>90</v>
      </c>
      <c r="E583" s="107">
        <v>1</v>
      </c>
      <c r="F583" s="108"/>
      <c r="G583" s="108">
        <f t="shared" si="266"/>
        <v>0</v>
      </c>
    </row>
    <row r="584" spans="1:7" s="109" customFormat="1" ht="76.5" hidden="1" outlineLevel="1">
      <c r="A584" s="98" t="str">
        <f t="shared" si="265"/>
        <v>E.4.1.3.S.2</v>
      </c>
      <c r="B584" s="126" t="s">
        <v>207</v>
      </c>
      <c r="C584" s="127" t="s">
        <v>3561</v>
      </c>
      <c r="D584" s="135" t="s">
        <v>90</v>
      </c>
      <c r="E584" s="107">
        <v>1</v>
      </c>
      <c r="F584" s="108"/>
      <c r="G584" s="108">
        <f t="shared" si="266"/>
        <v>0</v>
      </c>
    </row>
    <row r="585" spans="1:7" s="109" customFormat="1" ht="76.5" hidden="1" outlineLevel="1">
      <c r="A585" s="98" t="str">
        <f t="shared" si="265"/>
        <v>E.4.1.3.S.3</v>
      </c>
      <c r="B585" s="126" t="s">
        <v>208</v>
      </c>
      <c r="C585" s="112" t="s">
        <v>3458</v>
      </c>
      <c r="D585" s="113"/>
      <c r="E585" s="107"/>
      <c r="F585" s="108"/>
      <c r="G585" s="108"/>
    </row>
    <row r="586" spans="1:7" s="109" customFormat="1" ht="15" hidden="1" outlineLevel="1">
      <c r="A586" s="98" t="str">
        <f t="shared" si="265"/>
        <v>E.4.1.3.S.3.1</v>
      </c>
      <c r="B586" s="126" t="s">
        <v>244</v>
      </c>
      <c r="C586" s="112" t="s">
        <v>290</v>
      </c>
      <c r="D586" s="119" t="s">
        <v>90</v>
      </c>
      <c r="E586" s="107">
        <v>5</v>
      </c>
      <c r="F586" s="108"/>
      <c r="G586" s="108">
        <f aca="true" t="shared" si="267" ref="G586">E586*F586</f>
        <v>0</v>
      </c>
    </row>
    <row r="587" spans="1:7" s="109" customFormat="1" ht="38.25" hidden="1" outlineLevel="1">
      <c r="A587" s="98" t="str">
        <f t="shared" si="265"/>
        <v>E.4.1.3.S.4</v>
      </c>
      <c r="B587" s="126" t="s">
        <v>209</v>
      </c>
      <c r="C587" s="120" t="s">
        <v>2884</v>
      </c>
      <c r="D587" s="134" t="s">
        <v>24</v>
      </c>
      <c r="E587" s="107">
        <v>3</v>
      </c>
      <c r="F587" s="108"/>
      <c r="G587" s="108">
        <f>E587*F587</f>
        <v>0</v>
      </c>
    </row>
    <row r="588" spans="1:7" s="109" customFormat="1" ht="76.5" hidden="1" outlineLevel="1">
      <c r="A588" s="98" t="str">
        <f t="shared" si="265"/>
        <v>E.4.1.3.S.5</v>
      </c>
      <c r="B588" s="126" t="s">
        <v>213</v>
      </c>
      <c r="C588" s="127" t="s">
        <v>3542</v>
      </c>
      <c r="D588" s="113"/>
      <c r="E588" s="107"/>
      <c r="F588" s="108"/>
      <c r="G588" s="108"/>
    </row>
    <row r="589" spans="1:7" s="109" customFormat="1" ht="15" hidden="1" outlineLevel="1">
      <c r="A589" s="98" t="str">
        <f t="shared" si="265"/>
        <v>E.4.1.3.S.5.1</v>
      </c>
      <c r="B589" s="126" t="s">
        <v>315</v>
      </c>
      <c r="C589" s="133" t="s">
        <v>3543</v>
      </c>
      <c r="D589" s="113" t="s">
        <v>22</v>
      </c>
      <c r="E589" s="107">
        <v>10</v>
      </c>
      <c r="F589" s="108"/>
      <c r="G589" s="108">
        <f aca="true" t="shared" si="268" ref="G589">E589*F589</f>
        <v>0</v>
      </c>
    </row>
    <row r="590" spans="1:7" s="97" customFormat="1" ht="15" collapsed="1">
      <c r="A590" s="90" t="str">
        <f aca="true" t="shared" si="269" ref="A590">B590</f>
        <v>E.4.1.4</v>
      </c>
      <c r="B590" s="91" t="s">
        <v>2313</v>
      </c>
      <c r="C590" s="92" t="s">
        <v>20</v>
      </c>
      <c r="D590" s="93"/>
      <c r="E590" s="124"/>
      <c r="F590" s="125"/>
      <c r="G590" s="96"/>
    </row>
    <row r="591" spans="1:7" s="109" customFormat="1" ht="102" hidden="1" outlineLevel="1">
      <c r="A591" s="98" t="str">
        <f>""&amp;$B$590&amp;"."&amp;B591&amp;""</f>
        <v>E.4.1.4.S.1</v>
      </c>
      <c r="B591" s="126" t="s">
        <v>206</v>
      </c>
      <c r="C591" s="112" t="s">
        <v>3141</v>
      </c>
      <c r="D591" s="128"/>
      <c r="E591" s="107"/>
      <c r="F591" s="108"/>
      <c r="G591" s="108"/>
    </row>
    <row r="592" spans="1:7" s="109" customFormat="1" ht="15" hidden="1" outlineLevel="1">
      <c r="A592" s="98" t="str">
        <f aca="true" t="shared" si="270" ref="A592:A594">""&amp;$B$590&amp;"."&amp;B592&amp;""</f>
        <v>E.4.1.4.S.1.1</v>
      </c>
      <c r="B592" s="126" t="s">
        <v>226</v>
      </c>
      <c r="C592" s="112" t="s">
        <v>395</v>
      </c>
      <c r="D592" s="128"/>
      <c r="E592" s="107"/>
      <c r="F592" s="108"/>
      <c r="G592" s="108"/>
    </row>
    <row r="593" spans="1:7" s="109" customFormat="1" ht="15" hidden="1" outlineLevel="1">
      <c r="A593" s="98" t="str">
        <f t="shared" si="270"/>
        <v>E.4.1.4.S.1.1.1</v>
      </c>
      <c r="B593" s="126" t="s">
        <v>237</v>
      </c>
      <c r="C593" s="138" t="s">
        <v>431</v>
      </c>
      <c r="D593" s="128" t="s">
        <v>25</v>
      </c>
      <c r="E593" s="107">
        <v>65</v>
      </c>
      <c r="F593" s="108"/>
      <c r="G593" s="108">
        <f aca="true" t="shared" si="271" ref="G593:G594">E593*F593</f>
        <v>0</v>
      </c>
    </row>
    <row r="594" spans="1:7" s="109" customFormat="1" ht="15" hidden="1" outlineLevel="1">
      <c r="A594" s="98" t="str">
        <f t="shared" si="270"/>
        <v>E.4.1.4.S.1.1.2</v>
      </c>
      <c r="B594" s="126" t="s">
        <v>238</v>
      </c>
      <c r="C594" s="138" t="s">
        <v>337</v>
      </c>
      <c r="D594" s="128" t="s">
        <v>25</v>
      </c>
      <c r="E594" s="107">
        <v>65</v>
      </c>
      <c r="F594" s="108"/>
      <c r="G594" s="108">
        <f t="shared" si="271"/>
        <v>0</v>
      </c>
    </row>
    <row r="595" spans="1:7" s="97" customFormat="1" ht="15" collapsed="1">
      <c r="A595" s="90" t="str">
        <f aca="true" t="shared" si="272" ref="A595">B595</f>
        <v>E.4.1.5</v>
      </c>
      <c r="B595" s="91" t="s">
        <v>2314</v>
      </c>
      <c r="C595" s="92" t="s">
        <v>2844</v>
      </c>
      <c r="D595" s="93"/>
      <c r="E595" s="94"/>
      <c r="F595" s="95"/>
      <c r="G595" s="96"/>
    </row>
    <row r="596" spans="1:7" s="109" customFormat="1" ht="63.75" hidden="1" outlineLevel="1">
      <c r="A596" s="98" t="str">
        <f>""&amp;$B$595&amp;"."&amp;B596&amp;""</f>
        <v>E.4.1.5.S.1</v>
      </c>
      <c r="B596" s="139" t="s">
        <v>206</v>
      </c>
      <c r="C596" s="140" t="s">
        <v>438</v>
      </c>
      <c r="D596" s="113"/>
      <c r="E596" s="132"/>
      <c r="F596" s="108"/>
      <c r="G596" s="108"/>
    </row>
    <row r="597" spans="1:7" s="109" customFormat="1" ht="165.75" hidden="1" outlineLevel="1">
      <c r="A597" s="98" t="str">
        <f aca="true" t="shared" si="273" ref="A597:A624">""&amp;$B$595&amp;"."&amp;B597&amp;""</f>
        <v>E.4.1.5.S.2</v>
      </c>
      <c r="B597" s="139" t="s">
        <v>207</v>
      </c>
      <c r="C597" s="112" t="s">
        <v>2930</v>
      </c>
      <c r="D597" s="113"/>
      <c r="E597" s="107"/>
      <c r="F597" s="108"/>
      <c r="G597" s="108"/>
    </row>
    <row r="598" spans="1:7" s="109" customFormat="1" ht="15" hidden="1" outlineLevel="1">
      <c r="A598" s="98" t="str">
        <f t="shared" si="273"/>
        <v>E.4.1.5.S.2.1</v>
      </c>
      <c r="B598" s="139" t="s">
        <v>228</v>
      </c>
      <c r="C598" s="146" t="s">
        <v>106</v>
      </c>
      <c r="D598" s="143"/>
      <c r="E598" s="107"/>
      <c r="F598" s="108"/>
      <c r="G598" s="108"/>
    </row>
    <row r="599" spans="1:7" s="109" customFormat="1" ht="15" hidden="1" outlineLevel="1">
      <c r="A599" s="98" t="str">
        <f t="shared" si="273"/>
        <v>E.4.1.5.S.2.1.1</v>
      </c>
      <c r="B599" s="139" t="s">
        <v>229</v>
      </c>
      <c r="C599" s="145" t="s">
        <v>137</v>
      </c>
      <c r="D599" s="143"/>
      <c r="E599" s="107"/>
      <c r="F599" s="108"/>
      <c r="G599" s="108"/>
    </row>
    <row r="600" spans="1:7" s="109" customFormat="1" ht="15" hidden="1" outlineLevel="1">
      <c r="A600" s="98" t="str">
        <f t="shared" si="273"/>
        <v>E.4.1.5.S.2.1.1.1</v>
      </c>
      <c r="B600" s="139" t="s">
        <v>340</v>
      </c>
      <c r="C600" s="142" t="s">
        <v>103</v>
      </c>
      <c r="D600" s="143" t="s">
        <v>90</v>
      </c>
      <c r="E600" s="107">
        <v>4</v>
      </c>
      <c r="F600" s="108"/>
      <c r="G600" s="108">
        <f aca="true" t="shared" si="274" ref="G600:G612">E600*F600</f>
        <v>0</v>
      </c>
    </row>
    <row r="601" spans="1:7" s="109" customFormat="1" ht="15" hidden="1" outlineLevel="1">
      <c r="A601" s="98" t="str">
        <f t="shared" si="273"/>
        <v>E.4.1.5.S.2.1.1.2</v>
      </c>
      <c r="B601" s="139" t="s">
        <v>341</v>
      </c>
      <c r="C601" s="142" t="s">
        <v>642</v>
      </c>
      <c r="D601" s="143" t="s">
        <v>90</v>
      </c>
      <c r="E601" s="107">
        <v>2</v>
      </c>
      <c r="F601" s="108"/>
      <c r="G601" s="108">
        <f t="shared" si="274"/>
        <v>0</v>
      </c>
    </row>
    <row r="602" spans="1:7" s="109" customFormat="1" ht="15" hidden="1" outlineLevel="1">
      <c r="A602" s="98" t="str">
        <f t="shared" si="273"/>
        <v>E.4.1.5.S.2.1.1.3</v>
      </c>
      <c r="B602" s="139" t="s">
        <v>342</v>
      </c>
      <c r="C602" s="142" t="s">
        <v>641</v>
      </c>
      <c r="D602" s="143" t="s">
        <v>90</v>
      </c>
      <c r="E602" s="107">
        <v>1</v>
      </c>
      <c r="F602" s="108"/>
      <c r="G602" s="108">
        <f t="shared" si="274"/>
        <v>0</v>
      </c>
    </row>
    <row r="603" spans="1:7" s="109" customFormat="1" ht="15" hidden="1" outlineLevel="1">
      <c r="A603" s="98" t="str">
        <f t="shared" si="273"/>
        <v>E.4.1.5.S.2.1.1.4</v>
      </c>
      <c r="B603" s="139" t="s">
        <v>2261</v>
      </c>
      <c r="C603" s="142" t="s">
        <v>698</v>
      </c>
      <c r="D603" s="143" t="s">
        <v>90</v>
      </c>
      <c r="E603" s="107">
        <v>2</v>
      </c>
      <c r="F603" s="108"/>
      <c r="G603" s="108">
        <f t="shared" si="274"/>
        <v>0</v>
      </c>
    </row>
    <row r="604" spans="1:7" s="109" customFormat="1" ht="15" hidden="1" outlineLevel="1">
      <c r="A604" s="98" t="str">
        <f t="shared" si="273"/>
        <v>E.4.1.5.S.2.1.1.5</v>
      </c>
      <c r="B604" s="139" t="s">
        <v>2315</v>
      </c>
      <c r="C604" s="142" t="s">
        <v>875</v>
      </c>
      <c r="D604" s="143" t="s">
        <v>90</v>
      </c>
      <c r="E604" s="107">
        <v>2</v>
      </c>
      <c r="F604" s="108"/>
      <c r="G604" s="108">
        <f t="shared" si="274"/>
        <v>0</v>
      </c>
    </row>
    <row r="605" spans="1:7" s="109" customFormat="1" ht="15" hidden="1" outlineLevel="1">
      <c r="A605" s="98" t="str">
        <f t="shared" si="273"/>
        <v>E.4.1.5.S.2.1.2</v>
      </c>
      <c r="B605" s="139" t="s">
        <v>230</v>
      </c>
      <c r="C605" s="145" t="s">
        <v>141</v>
      </c>
      <c r="D605" s="143"/>
      <c r="E605" s="107"/>
      <c r="F605" s="108"/>
      <c r="G605" s="108"/>
    </row>
    <row r="606" spans="1:7" s="109" customFormat="1" ht="15" hidden="1" outlineLevel="1">
      <c r="A606" s="98" t="str">
        <f t="shared" si="273"/>
        <v>E.4.1.5.S.2.1.2.1</v>
      </c>
      <c r="B606" s="139" t="s">
        <v>343</v>
      </c>
      <c r="C606" s="142" t="s">
        <v>146</v>
      </c>
      <c r="D606" s="143" t="s">
        <v>90</v>
      </c>
      <c r="E606" s="107">
        <v>1</v>
      </c>
      <c r="F606" s="108"/>
      <c r="G606" s="108">
        <f aca="true" t="shared" si="275" ref="G606">E606*F606</f>
        <v>0</v>
      </c>
    </row>
    <row r="607" spans="1:7" s="109" customFormat="1" ht="15" hidden="1" outlineLevel="1">
      <c r="A607" s="98" t="str">
        <f t="shared" si="273"/>
        <v>E.4.1.5.S.2.1.3</v>
      </c>
      <c r="B607" s="139" t="s">
        <v>691</v>
      </c>
      <c r="C607" s="145" t="s">
        <v>140</v>
      </c>
      <c r="D607" s="143"/>
      <c r="E607" s="107"/>
      <c r="F607" s="108"/>
      <c r="G607" s="108"/>
    </row>
    <row r="608" spans="1:7" s="109" customFormat="1" ht="15" hidden="1" outlineLevel="1">
      <c r="A608" s="98" t="str">
        <f t="shared" si="273"/>
        <v>E.4.1.5.S.2.1.3.1</v>
      </c>
      <c r="B608" s="139" t="s">
        <v>693</v>
      </c>
      <c r="C608" s="142" t="s">
        <v>2316</v>
      </c>
      <c r="D608" s="143" t="s">
        <v>90</v>
      </c>
      <c r="E608" s="107">
        <v>1</v>
      </c>
      <c r="F608" s="108"/>
      <c r="G608" s="108">
        <f aca="true" t="shared" si="276" ref="G608">E608*F608</f>
        <v>0</v>
      </c>
    </row>
    <row r="609" spans="1:7" s="109" customFormat="1" ht="15" hidden="1" outlineLevel="1">
      <c r="A609" s="98" t="str">
        <f t="shared" si="273"/>
        <v>E.4.1.5.S.2.1.4</v>
      </c>
      <c r="B609" s="139" t="s">
        <v>694</v>
      </c>
      <c r="C609" s="145" t="s">
        <v>2217</v>
      </c>
      <c r="D609" s="143"/>
      <c r="E609" s="107"/>
      <c r="F609" s="108"/>
      <c r="G609" s="108"/>
    </row>
    <row r="610" spans="1:7" s="109" customFormat="1" ht="15" hidden="1" outlineLevel="1">
      <c r="A610" s="98" t="str">
        <f t="shared" si="273"/>
        <v>E.4.1.5.S.2.1.4.1</v>
      </c>
      <c r="B610" s="139" t="s">
        <v>696</v>
      </c>
      <c r="C610" s="142" t="s">
        <v>108</v>
      </c>
      <c r="D610" s="143" t="s">
        <v>90</v>
      </c>
      <c r="E610" s="107">
        <v>4</v>
      </c>
      <c r="F610" s="108"/>
      <c r="G610" s="108">
        <f aca="true" t="shared" si="277" ref="G610">E610*F610</f>
        <v>0</v>
      </c>
    </row>
    <row r="611" spans="1:7" s="109" customFormat="1" ht="15" hidden="1" outlineLevel="1">
      <c r="A611" s="98" t="str">
        <f t="shared" si="273"/>
        <v>E.4.1.5.S.2.1.4.2</v>
      </c>
      <c r="B611" s="139" t="s">
        <v>1340</v>
      </c>
      <c r="C611" s="142" t="s">
        <v>109</v>
      </c>
      <c r="D611" s="143" t="s">
        <v>90</v>
      </c>
      <c r="E611" s="107">
        <v>3</v>
      </c>
      <c r="F611" s="108"/>
      <c r="G611" s="108">
        <f t="shared" si="274"/>
        <v>0</v>
      </c>
    </row>
    <row r="612" spans="1:7" s="109" customFormat="1" ht="15" hidden="1" outlineLevel="1">
      <c r="A612" s="98" t="str">
        <f t="shared" si="273"/>
        <v>E.4.1.5.S.2.1.4.3</v>
      </c>
      <c r="B612" s="139" t="s">
        <v>1400</v>
      </c>
      <c r="C612" s="142" t="s">
        <v>690</v>
      </c>
      <c r="D612" s="143" t="s">
        <v>90</v>
      </c>
      <c r="E612" s="107">
        <v>4</v>
      </c>
      <c r="F612" s="108"/>
      <c r="G612" s="108">
        <f t="shared" si="274"/>
        <v>0</v>
      </c>
    </row>
    <row r="613" spans="1:7" s="109" customFormat="1" ht="76.5" hidden="1" outlineLevel="1">
      <c r="A613" s="98" t="str">
        <f t="shared" si="273"/>
        <v>E.4.1.5.S.3</v>
      </c>
      <c r="B613" s="139" t="s">
        <v>208</v>
      </c>
      <c r="C613" s="112" t="s">
        <v>2931</v>
      </c>
      <c r="D613" s="113"/>
      <c r="E613" s="107"/>
      <c r="F613" s="108"/>
      <c r="G613" s="108"/>
    </row>
    <row r="614" spans="1:7" s="109" customFormat="1" ht="15" hidden="1" outlineLevel="1">
      <c r="A614" s="98" t="str">
        <f t="shared" si="273"/>
        <v>E.4.1.5.S.3.1</v>
      </c>
      <c r="B614" s="139" t="s">
        <v>244</v>
      </c>
      <c r="C614" s="146" t="s">
        <v>106</v>
      </c>
      <c r="D614" s="143"/>
      <c r="E614" s="107"/>
      <c r="F614" s="108"/>
      <c r="G614" s="108"/>
    </row>
    <row r="615" spans="1:7" s="109" customFormat="1" ht="15" hidden="1" outlineLevel="1">
      <c r="A615" s="98" t="str">
        <f t="shared" si="273"/>
        <v>E.4.1.5.S.3.1.1</v>
      </c>
      <c r="B615" s="139" t="s">
        <v>322</v>
      </c>
      <c r="C615" s="140" t="s">
        <v>148</v>
      </c>
      <c r="D615" s="113"/>
      <c r="E615" s="107"/>
      <c r="F615" s="108"/>
      <c r="G615" s="108"/>
    </row>
    <row r="616" spans="1:7" s="109" customFormat="1" ht="15" hidden="1" outlineLevel="1">
      <c r="A616" s="98" t="str">
        <f t="shared" si="273"/>
        <v>E.4.1.5.S.3.1.1.1</v>
      </c>
      <c r="B616" s="139" t="s">
        <v>323</v>
      </c>
      <c r="C616" s="112" t="s">
        <v>108</v>
      </c>
      <c r="D616" s="143" t="s">
        <v>90</v>
      </c>
      <c r="E616" s="107">
        <v>4</v>
      </c>
      <c r="F616" s="108"/>
      <c r="G616" s="108">
        <f aca="true" t="shared" si="278" ref="G616:G618">E616*F616</f>
        <v>0</v>
      </c>
    </row>
    <row r="617" spans="1:7" s="109" customFormat="1" ht="15" hidden="1" outlineLevel="1">
      <c r="A617" s="98" t="str">
        <f t="shared" si="273"/>
        <v>E.4.1.5.S.3.1.1.2</v>
      </c>
      <c r="B617" s="139" t="s">
        <v>346</v>
      </c>
      <c r="C617" s="112" t="s">
        <v>109</v>
      </c>
      <c r="D617" s="143" t="s">
        <v>90</v>
      </c>
      <c r="E617" s="107">
        <v>1</v>
      </c>
      <c r="F617" s="108"/>
      <c r="G617" s="108">
        <f t="shared" si="278"/>
        <v>0</v>
      </c>
    </row>
    <row r="618" spans="1:7" s="109" customFormat="1" ht="15" hidden="1" outlineLevel="1">
      <c r="A618" s="98" t="str">
        <f t="shared" si="273"/>
        <v>E.4.1.5.S.3.1.1.3</v>
      </c>
      <c r="B618" s="139" t="s">
        <v>347</v>
      </c>
      <c r="C618" s="112" t="s">
        <v>690</v>
      </c>
      <c r="D618" s="143" t="s">
        <v>90</v>
      </c>
      <c r="E618" s="107">
        <v>2</v>
      </c>
      <c r="F618" s="108"/>
      <c r="G618" s="108">
        <f t="shared" si="278"/>
        <v>0</v>
      </c>
    </row>
    <row r="619" spans="1:7" s="109" customFormat="1" ht="15" hidden="1" outlineLevel="1">
      <c r="A619" s="98" t="str">
        <f t="shared" si="273"/>
        <v>E.4.1.5.S.3.1.2</v>
      </c>
      <c r="B619" s="139" t="s">
        <v>381</v>
      </c>
      <c r="C619" s="140" t="s">
        <v>150</v>
      </c>
      <c r="D619" s="113"/>
      <c r="E619" s="107"/>
      <c r="F619" s="108"/>
      <c r="G619" s="108"/>
    </row>
    <row r="620" spans="1:7" s="109" customFormat="1" ht="15" hidden="1" outlineLevel="1">
      <c r="A620" s="98" t="str">
        <f t="shared" si="273"/>
        <v>E.4.1.5.S.3.1.2.1</v>
      </c>
      <c r="B620" s="139" t="s">
        <v>646</v>
      </c>
      <c r="C620" s="112" t="s">
        <v>109</v>
      </c>
      <c r="D620" s="143" t="s">
        <v>90</v>
      </c>
      <c r="E620" s="107">
        <v>1</v>
      </c>
      <c r="F620" s="108"/>
      <c r="G620" s="108">
        <f aca="true" t="shared" si="279" ref="G620:G621">E620*F620</f>
        <v>0</v>
      </c>
    </row>
    <row r="621" spans="1:7" s="109" customFormat="1" ht="15" hidden="1" outlineLevel="1">
      <c r="A621" s="98" t="str">
        <f t="shared" si="273"/>
        <v>E.4.1.5.S.3.1.2.2</v>
      </c>
      <c r="B621" s="139" t="s">
        <v>876</v>
      </c>
      <c r="C621" s="112" t="s">
        <v>690</v>
      </c>
      <c r="D621" s="143" t="s">
        <v>90</v>
      </c>
      <c r="E621" s="107">
        <v>2</v>
      </c>
      <c r="F621" s="108"/>
      <c r="G621" s="108">
        <f t="shared" si="279"/>
        <v>0</v>
      </c>
    </row>
    <row r="622" spans="1:7" s="109" customFormat="1" ht="140.25" hidden="1" outlineLevel="1">
      <c r="A622" s="98" t="str">
        <f t="shared" si="273"/>
        <v>E.4.1.5.S.4</v>
      </c>
      <c r="B622" s="139" t="s">
        <v>209</v>
      </c>
      <c r="C622" s="115" t="s">
        <v>3462</v>
      </c>
      <c r="D622" s="128"/>
      <c r="E622" s="107"/>
      <c r="F622" s="108"/>
      <c r="G622" s="108"/>
    </row>
    <row r="623" spans="1:7" s="109" customFormat="1" ht="15" hidden="1" outlineLevel="1">
      <c r="A623" s="98" t="str">
        <f t="shared" si="273"/>
        <v>E.4.1.5.S.4.1</v>
      </c>
      <c r="B623" s="139" t="s">
        <v>240</v>
      </c>
      <c r="C623" s="115" t="s">
        <v>159</v>
      </c>
      <c r="D623" s="128"/>
      <c r="E623" s="107"/>
      <c r="F623" s="108"/>
      <c r="G623" s="108"/>
    </row>
    <row r="624" spans="1:7" s="109" customFormat="1" ht="15" hidden="1" outlineLevel="1">
      <c r="A624" s="98" t="str">
        <f t="shared" si="273"/>
        <v>E.4.1.5.S.4.1.1</v>
      </c>
      <c r="B624" s="139" t="s">
        <v>241</v>
      </c>
      <c r="C624" s="133" t="s">
        <v>164</v>
      </c>
      <c r="D624" s="143" t="s">
        <v>90</v>
      </c>
      <c r="E624" s="107">
        <v>5</v>
      </c>
      <c r="F624" s="108"/>
      <c r="G624" s="108">
        <f aca="true" t="shared" si="280" ref="G624">E624*F624</f>
        <v>0</v>
      </c>
    </row>
    <row r="625" spans="1:7" s="97" customFormat="1" ht="15" collapsed="1">
      <c r="A625" s="90" t="str">
        <f aca="true" t="shared" si="281" ref="A625">B625</f>
        <v>E.4.1.6</v>
      </c>
      <c r="B625" s="91" t="s">
        <v>2317</v>
      </c>
      <c r="C625" s="165" t="s">
        <v>121</v>
      </c>
      <c r="D625" s="166"/>
      <c r="E625" s="94"/>
      <c r="F625" s="95"/>
      <c r="G625" s="96"/>
    </row>
    <row r="626" spans="1:7" s="109" customFormat="1" ht="127.5" hidden="1" outlineLevel="1">
      <c r="A626" s="98" t="str">
        <f>""&amp;$B$625&amp;"."&amp;B626&amp;""</f>
        <v>E.4.1.6.S.1</v>
      </c>
      <c r="B626" s="139" t="s">
        <v>206</v>
      </c>
      <c r="C626" s="112" t="s">
        <v>185</v>
      </c>
      <c r="D626" s="113"/>
      <c r="E626" s="107"/>
      <c r="F626" s="108"/>
      <c r="G626" s="206"/>
    </row>
    <row r="627" spans="1:7" s="109" customFormat="1" ht="15" hidden="1" outlineLevel="1">
      <c r="A627" s="98" t="str">
        <f aca="true" t="shared" si="282" ref="A627:A631">""&amp;$B$625&amp;"."&amp;B627&amp;""</f>
        <v>E.4.1.6.S.1.1</v>
      </c>
      <c r="B627" s="139" t="s">
        <v>226</v>
      </c>
      <c r="C627" s="112" t="s">
        <v>125</v>
      </c>
      <c r="D627" s="113" t="s">
        <v>90</v>
      </c>
      <c r="E627" s="107">
        <v>13</v>
      </c>
      <c r="F627" s="108"/>
      <c r="G627" s="108">
        <f aca="true" t="shared" si="283" ref="G627:G629">E627*F627</f>
        <v>0</v>
      </c>
    </row>
    <row r="628" spans="1:7" s="109" customFormat="1" ht="15" hidden="1" outlineLevel="1">
      <c r="A628" s="98" t="str">
        <f t="shared" si="282"/>
        <v>E.4.1.6.S.1.2</v>
      </c>
      <c r="B628" s="139" t="s">
        <v>227</v>
      </c>
      <c r="C628" s="112" t="s">
        <v>369</v>
      </c>
      <c r="D628" s="113" t="s">
        <v>90</v>
      </c>
      <c r="E628" s="107">
        <v>9</v>
      </c>
      <c r="F628" s="108"/>
      <c r="G628" s="108">
        <f t="shared" si="283"/>
        <v>0</v>
      </c>
    </row>
    <row r="629" spans="1:7" s="109" customFormat="1" ht="15" hidden="1" outlineLevel="1">
      <c r="A629" s="98" t="str">
        <f t="shared" si="282"/>
        <v>E.4.1.6.S.1.3</v>
      </c>
      <c r="B629" s="139" t="s">
        <v>265</v>
      </c>
      <c r="C629" s="112" t="s">
        <v>368</v>
      </c>
      <c r="D629" s="113" t="s">
        <v>90</v>
      </c>
      <c r="E629" s="107">
        <v>12</v>
      </c>
      <c r="F629" s="108"/>
      <c r="G629" s="108">
        <f t="shared" si="283"/>
        <v>0</v>
      </c>
    </row>
    <row r="630" spans="1:7" s="109" customFormat="1" ht="216.75" hidden="1" outlineLevel="1">
      <c r="A630" s="98" t="str">
        <f t="shared" si="282"/>
        <v>E.4.1.6.S.2</v>
      </c>
      <c r="B630" s="139" t="s">
        <v>207</v>
      </c>
      <c r="C630" s="122" t="s">
        <v>3481</v>
      </c>
      <c r="D630" s="113"/>
      <c r="E630" s="107"/>
      <c r="F630" s="108"/>
      <c r="G630" s="108"/>
    </row>
    <row r="631" spans="1:7" s="109" customFormat="1" ht="15" hidden="1" outlineLevel="1">
      <c r="A631" s="98" t="str">
        <f t="shared" si="282"/>
        <v>E.4.1.6.S.2.1</v>
      </c>
      <c r="B631" s="139" t="s">
        <v>228</v>
      </c>
      <c r="C631" s="122" t="s">
        <v>449</v>
      </c>
      <c r="D631" s="113" t="s">
        <v>22</v>
      </c>
      <c r="E631" s="107">
        <v>50</v>
      </c>
      <c r="F631" s="108"/>
      <c r="G631" s="108">
        <f aca="true" t="shared" si="284" ref="G631">E631*F631</f>
        <v>0</v>
      </c>
    </row>
    <row r="632" spans="1:7" s="97" customFormat="1" ht="15" collapsed="1">
      <c r="A632" s="90" t="str">
        <f aca="true" t="shared" si="285" ref="A632">B632</f>
        <v>E.4.1.7</v>
      </c>
      <c r="B632" s="91" t="s">
        <v>2318</v>
      </c>
      <c r="C632" s="169" t="s">
        <v>122</v>
      </c>
      <c r="D632" s="170"/>
      <c r="E632" s="94"/>
      <c r="F632" s="95"/>
      <c r="G632" s="96"/>
    </row>
    <row r="633" spans="1:7" s="109" customFormat="1" ht="153" hidden="1" outlineLevel="1">
      <c r="A633" s="98" t="str">
        <f>""&amp;$B$632&amp;"."&amp;B633&amp;""</f>
        <v>E.4.1.7.S.1</v>
      </c>
      <c r="B633" s="139" t="s">
        <v>206</v>
      </c>
      <c r="C633" s="142" t="s">
        <v>235</v>
      </c>
      <c r="D633" s="143"/>
      <c r="E633" s="107"/>
      <c r="F633" s="108"/>
      <c r="G633" s="108"/>
    </row>
    <row r="634" spans="1:7" s="109" customFormat="1" ht="15" hidden="1" outlineLevel="1">
      <c r="A634" s="98" t="str">
        <f aca="true" t="shared" si="286" ref="A634:A640">""&amp;$B$632&amp;"."&amp;B634&amp;""</f>
        <v>E.4.1.7.S.1.1</v>
      </c>
      <c r="B634" s="139" t="s">
        <v>226</v>
      </c>
      <c r="C634" s="141" t="s">
        <v>1440</v>
      </c>
      <c r="D634" s="171" t="s">
        <v>22</v>
      </c>
      <c r="E634" s="172">
        <v>600</v>
      </c>
      <c r="F634" s="108"/>
      <c r="G634" s="108">
        <f aca="true" t="shared" si="287" ref="G634:G636">E634*F634</f>
        <v>0</v>
      </c>
    </row>
    <row r="635" spans="1:7" s="109" customFormat="1" ht="15" hidden="1" outlineLevel="1">
      <c r="A635" s="98" t="str">
        <f t="shared" si="286"/>
        <v>E.4.1.7.S.1.2</v>
      </c>
      <c r="B635" s="139" t="s">
        <v>227</v>
      </c>
      <c r="C635" s="141" t="s">
        <v>308</v>
      </c>
      <c r="D635" s="171" t="s">
        <v>22</v>
      </c>
      <c r="E635" s="172">
        <v>300</v>
      </c>
      <c r="F635" s="108"/>
      <c r="G635" s="108">
        <f t="shared" si="287"/>
        <v>0</v>
      </c>
    </row>
    <row r="636" spans="1:7" s="109" customFormat="1" ht="15" hidden="1" outlineLevel="1">
      <c r="A636" s="98" t="str">
        <f t="shared" si="286"/>
        <v>E.4.1.7.S.1.3</v>
      </c>
      <c r="B636" s="139" t="s">
        <v>265</v>
      </c>
      <c r="C636" s="141" t="s">
        <v>1059</v>
      </c>
      <c r="D636" s="171" t="s">
        <v>22</v>
      </c>
      <c r="E636" s="172">
        <v>450</v>
      </c>
      <c r="F636" s="108"/>
      <c r="G636" s="108">
        <f t="shared" si="287"/>
        <v>0</v>
      </c>
    </row>
    <row r="637" spans="1:7" s="109" customFormat="1" ht="76.5" hidden="1" outlineLevel="1">
      <c r="A637" s="98" t="str">
        <f t="shared" si="286"/>
        <v>E.4.1.7.S.2</v>
      </c>
      <c r="B637" s="139" t="s">
        <v>207</v>
      </c>
      <c r="C637" s="207" t="s">
        <v>187</v>
      </c>
      <c r="D637" s="143"/>
      <c r="E637" s="107"/>
      <c r="F637" s="108"/>
      <c r="G637" s="206"/>
    </row>
    <row r="638" spans="1:7" s="109" customFormat="1" ht="15" hidden="1" outlineLevel="1">
      <c r="A638" s="98" t="str">
        <f t="shared" si="286"/>
        <v>E.4.1.7.S.2.1</v>
      </c>
      <c r="B638" s="139" t="s">
        <v>228</v>
      </c>
      <c r="C638" s="112" t="s">
        <v>791</v>
      </c>
      <c r="D638" s="143" t="s">
        <v>22</v>
      </c>
      <c r="E638" s="107">
        <v>600</v>
      </c>
      <c r="F638" s="108"/>
      <c r="G638" s="108">
        <f aca="true" t="shared" si="288" ref="G638:G640">E638*F638</f>
        <v>0</v>
      </c>
    </row>
    <row r="639" spans="1:7" s="109" customFormat="1" ht="15" hidden="1" outlineLevel="1">
      <c r="A639" s="98" t="str">
        <f t="shared" si="286"/>
        <v>E.4.1.7.S.2.2</v>
      </c>
      <c r="B639" s="139" t="s">
        <v>261</v>
      </c>
      <c r="C639" s="112" t="s">
        <v>124</v>
      </c>
      <c r="D639" s="143" t="s">
        <v>22</v>
      </c>
      <c r="E639" s="107">
        <v>300</v>
      </c>
      <c r="F639" s="108"/>
      <c r="G639" s="108">
        <f t="shared" si="288"/>
        <v>0</v>
      </c>
    </row>
    <row r="640" spans="1:7" s="109" customFormat="1" ht="15" hidden="1" outlineLevel="1">
      <c r="A640" s="98" t="str">
        <f t="shared" si="286"/>
        <v>E.4.1.7.S.2.3</v>
      </c>
      <c r="B640" s="139" t="s">
        <v>367</v>
      </c>
      <c r="C640" s="112" t="s">
        <v>1086</v>
      </c>
      <c r="D640" s="143" t="s">
        <v>22</v>
      </c>
      <c r="E640" s="107">
        <v>450</v>
      </c>
      <c r="F640" s="108"/>
      <c r="G640" s="108">
        <f t="shared" si="288"/>
        <v>0</v>
      </c>
    </row>
    <row r="641" spans="1:7" s="97" customFormat="1" ht="15" collapsed="1">
      <c r="A641" s="90" t="str">
        <f aca="true" t="shared" si="289" ref="A641">B641</f>
        <v>E.4.1.8</v>
      </c>
      <c r="B641" s="91" t="s">
        <v>2319</v>
      </c>
      <c r="C641" s="92" t="s">
        <v>21</v>
      </c>
      <c r="D641" s="93"/>
      <c r="E641" s="94"/>
      <c r="F641" s="95"/>
      <c r="G641" s="96"/>
    </row>
    <row r="642" spans="1:7" s="109" customFormat="1" ht="76.5" hidden="1" outlineLevel="1">
      <c r="A642" s="98" t="str">
        <f>""&amp;$B$641&amp;"."&amp;B642&amp;""</f>
        <v>E.4.1.8.S.1</v>
      </c>
      <c r="B642" s="139" t="s">
        <v>206</v>
      </c>
      <c r="C642" s="112" t="s">
        <v>2345</v>
      </c>
      <c r="D642" s="177" t="s">
        <v>91</v>
      </c>
      <c r="E642" s="107">
        <v>1</v>
      </c>
      <c r="F642" s="178"/>
      <c r="G642" s="108">
        <f aca="true" t="shared" si="290" ref="G642:G648">E642*F642</f>
        <v>0</v>
      </c>
    </row>
    <row r="643" spans="1:7" s="109" customFormat="1" ht="127.5" hidden="1" outlineLevel="1">
      <c r="A643" s="98" t="str">
        <f aca="true" t="shared" si="291" ref="A643:A648">""&amp;$B$641&amp;"."&amp;B643&amp;""</f>
        <v>E.4.1.8.S.2</v>
      </c>
      <c r="B643" s="139" t="s">
        <v>207</v>
      </c>
      <c r="C643" s="105" t="s">
        <v>3210</v>
      </c>
      <c r="D643" s="143" t="s">
        <v>22</v>
      </c>
      <c r="E643" s="107">
        <v>25</v>
      </c>
      <c r="F643" s="108"/>
      <c r="G643" s="108">
        <f>E643*F643</f>
        <v>0</v>
      </c>
    </row>
    <row r="644" spans="1:7" s="109" customFormat="1" ht="127.5" hidden="1" outlineLevel="1">
      <c r="A644" s="98" t="str">
        <f t="shared" si="291"/>
        <v>E.4.1.8.S.3</v>
      </c>
      <c r="B644" s="139" t="s">
        <v>208</v>
      </c>
      <c r="C644" s="112" t="s">
        <v>444</v>
      </c>
      <c r="D644" s="179" t="s">
        <v>22</v>
      </c>
      <c r="E644" s="107">
        <v>25</v>
      </c>
      <c r="F644" s="178"/>
      <c r="G644" s="108">
        <f aca="true" t="shared" si="292" ref="G644">E644*F644</f>
        <v>0</v>
      </c>
    </row>
    <row r="645" spans="1:7" s="109" customFormat="1" ht="51" hidden="1" outlineLevel="1">
      <c r="A645" s="98" t="str">
        <f t="shared" si="291"/>
        <v>E.4.1.8.S.4</v>
      </c>
      <c r="B645" s="139" t="s">
        <v>209</v>
      </c>
      <c r="C645" s="152" t="s">
        <v>154</v>
      </c>
      <c r="D645" s="177" t="s">
        <v>91</v>
      </c>
      <c r="E645" s="107">
        <v>1</v>
      </c>
      <c r="F645" s="178"/>
      <c r="G645" s="108">
        <f t="shared" si="290"/>
        <v>0</v>
      </c>
    </row>
    <row r="646" spans="1:7" s="109" customFormat="1" ht="63.75" hidden="1" outlineLevel="1">
      <c r="A646" s="98" t="str">
        <f t="shared" si="291"/>
        <v>E.4.1.8.S.5</v>
      </c>
      <c r="B646" s="139" t="s">
        <v>213</v>
      </c>
      <c r="C646" s="127" t="s">
        <v>84</v>
      </c>
      <c r="D646" s="180"/>
      <c r="E646" s="107"/>
      <c r="F646" s="178"/>
      <c r="G646" s="178"/>
    </row>
    <row r="647" spans="1:7" s="109" customFormat="1" ht="15" hidden="1" outlineLevel="1">
      <c r="A647" s="98" t="str">
        <f t="shared" si="291"/>
        <v>E.4.1.8.S.5.1</v>
      </c>
      <c r="B647" s="139" t="s">
        <v>315</v>
      </c>
      <c r="C647" s="127" t="s">
        <v>85</v>
      </c>
      <c r="D647" s="180" t="s">
        <v>22</v>
      </c>
      <c r="E647" s="107">
        <v>10</v>
      </c>
      <c r="F647" s="178"/>
      <c r="G647" s="108">
        <f t="shared" si="290"/>
        <v>0</v>
      </c>
    </row>
    <row r="648" spans="1:7" s="109" customFormat="1" ht="178.5" hidden="1" outlineLevel="1">
      <c r="A648" s="98" t="str">
        <f t="shared" si="291"/>
        <v>E.4.1.8.S.6</v>
      </c>
      <c r="B648" s="139" t="s">
        <v>214</v>
      </c>
      <c r="C648" s="152" t="s">
        <v>3236</v>
      </c>
      <c r="D648" s="177" t="s">
        <v>91</v>
      </c>
      <c r="E648" s="107">
        <v>1</v>
      </c>
      <c r="F648" s="178"/>
      <c r="G648" s="108">
        <f t="shared" si="290"/>
        <v>0</v>
      </c>
    </row>
    <row r="649" spans="1:7" s="561" customFormat="1" ht="89.25" hidden="1" outlineLevel="1">
      <c r="A649" s="98" t="str">
        <f aca="true" t="shared" si="293" ref="A649">""&amp;$B$641&amp;"."&amp;B649&amp;""</f>
        <v>E.4.1.8.S.7</v>
      </c>
      <c r="B649" s="139" t="s">
        <v>215</v>
      </c>
      <c r="C649" s="481" t="s">
        <v>3235</v>
      </c>
      <c r="D649" s="177" t="s">
        <v>91</v>
      </c>
      <c r="E649" s="107">
        <v>1</v>
      </c>
      <c r="F649" s="178"/>
      <c r="G649" s="108">
        <f aca="true" t="shared" si="294" ref="G649">E649*F649</f>
        <v>0</v>
      </c>
    </row>
    <row r="650" spans="1:7" s="89" customFormat="1" ht="15" collapsed="1">
      <c r="A650" s="82" t="str">
        <f aca="true" t="shared" si="295" ref="A650:A651">B650</f>
        <v>E.4.2</v>
      </c>
      <c r="B650" s="83" t="s">
        <v>2320</v>
      </c>
      <c r="C650" s="84" t="s">
        <v>2222</v>
      </c>
      <c r="D650" s="189"/>
      <c r="E650" s="86"/>
      <c r="F650" s="87"/>
      <c r="G650" s="88"/>
    </row>
    <row r="651" spans="1:7" s="97" customFormat="1" ht="15">
      <c r="A651" s="90" t="str">
        <f t="shared" si="295"/>
        <v>E.4.2.1</v>
      </c>
      <c r="B651" s="91" t="s">
        <v>2321</v>
      </c>
      <c r="C651" s="92" t="s">
        <v>2844</v>
      </c>
      <c r="D651" s="93"/>
      <c r="E651" s="94"/>
      <c r="F651" s="95"/>
      <c r="G651" s="96"/>
    </row>
    <row r="652" spans="1:7" s="109" customFormat="1" ht="63.75" hidden="1" outlineLevel="1">
      <c r="A652" s="98" t="str">
        <f>""&amp;$B$651&amp;"."&amp;B652&amp;""</f>
        <v>E.4.2.1.S.1</v>
      </c>
      <c r="B652" s="139" t="s">
        <v>206</v>
      </c>
      <c r="C652" s="140" t="s">
        <v>438</v>
      </c>
      <c r="D652" s="113"/>
      <c r="E652" s="132"/>
      <c r="F652" s="108"/>
      <c r="G652" s="108"/>
    </row>
    <row r="653" spans="1:7" s="109" customFormat="1" ht="102" hidden="1" outlineLevel="1">
      <c r="A653" s="98" t="str">
        <f aca="true" t="shared" si="296" ref="A653:A716">""&amp;$B$651&amp;"."&amp;B653&amp;""</f>
        <v>E.4.2.1.S.2</v>
      </c>
      <c r="B653" s="139" t="s">
        <v>207</v>
      </c>
      <c r="C653" s="112" t="s">
        <v>2929</v>
      </c>
      <c r="D653" s="113"/>
      <c r="E653" s="107"/>
      <c r="F653" s="108"/>
      <c r="G653" s="108"/>
    </row>
    <row r="654" spans="1:7" s="109" customFormat="1" ht="15" hidden="1" outlineLevel="1">
      <c r="A654" s="98" t="str">
        <f t="shared" si="296"/>
        <v>E.4.2.1.S.2.1</v>
      </c>
      <c r="B654" s="139" t="s">
        <v>228</v>
      </c>
      <c r="C654" s="146" t="s">
        <v>106</v>
      </c>
      <c r="D654" s="143"/>
      <c r="E654" s="107"/>
      <c r="F654" s="108"/>
      <c r="G654" s="108"/>
    </row>
    <row r="655" spans="1:7" s="109" customFormat="1" ht="15" hidden="1" outlineLevel="1">
      <c r="A655" s="98" t="str">
        <f t="shared" si="296"/>
        <v>E.4.2.1.S.2.1.1</v>
      </c>
      <c r="B655" s="139" t="s">
        <v>229</v>
      </c>
      <c r="C655" s="145" t="s">
        <v>144</v>
      </c>
      <c r="D655" s="143"/>
      <c r="E655" s="107"/>
      <c r="F655" s="108"/>
      <c r="G655" s="108"/>
    </row>
    <row r="656" spans="1:7" s="109" customFormat="1" ht="15" hidden="1" outlineLevel="1">
      <c r="A656" s="98" t="str">
        <f t="shared" si="296"/>
        <v>E.4.2.1.S.2.1.1.1</v>
      </c>
      <c r="B656" s="139" t="s">
        <v>340</v>
      </c>
      <c r="C656" s="142" t="s">
        <v>2322</v>
      </c>
      <c r="D656" s="143" t="s">
        <v>90</v>
      </c>
      <c r="E656" s="107">
        <v>1</v>
      </c>
      <c r="F656" s="108"/>
      <c r="G656" s="108">
        <f aca="true" t="shared" si="297" ref="G656">E656*F656</f>
        <v>0</v>
      </c>
    </row>
    <row r="657" spans="1:7" s="109" customFormat="1" ht="15" hidden="1" outlineLevel="1">
      <c r="A657" s="98" t="str">
        <f t="shared" si="296"/>
        <v>E.4.2.1.S.2.2</v>
      </c>
      <c r="B657" s="139" t="s">
        <v>261</v>
      </c>
      <c r="C657" s="146" t="s">
        <v>105</v>
      </c>
      <c r="D657" s="143"/>
      <c r="E657" s="107"/>
      <c r="F657" s="108"/>
      <c r="G657" s="108"/>
    </row>
    <row r="658" spans="1:7" s="109" customFormat="1" ht="15" hidden="1" outlineLevel="1">
      <c r="A658" s="98" t="str">
        <f t="shared" si="296"/>
        <v>E.4.2.1.S.2.2.1</v>
      </c>
      <c r="B658" s="139" t="s">
        <v>1071</v>
      </c>
      <c r="C658" s="145" t="s">
        <v>143</v>
      </c>
      <c r="D658" s="142"/>
      <c r="E658" s="107"/>
      <c r="F658" s="108"/>
      <c r="G658" s="108"/>
    </row>
    <row r="659" spans="1:7" s="109" customFormat="1" ht="15" hidden="1" outlineLevel="1">
      <c r="A659" s="98" t="str">
        <f t="shared" si="296"/>
        <v>E.4.2.1.S.2.2.1.1</v>
      </c>
      <c r="B659" s="139" t="s">
        <v>1072</v>
      </c>
      <c r="C659" s="142" t="s">
        <v>2322</v>
      </c>
      <c r="D659" s="143" t="s">
        <v>90</v>
      </c>
      <c r="E659" s="107">
        <v>1</v>
      </c>
      <c r="F659" s="108"/>
      <c r="G659" s="108">
        <f aca="true" t="shared" si="298" ref="G659">E659*F659</f>
        <v>0</v>
      </c>
    </row>
    <row r="660" spans="1:7" s="109" customFormat="1" ht="15" hidden="1" outlineLevel="1">
      <c r="A660" s="98" t="str">
        <f t="shared" si="296"/>
        <v>E.4.2.1.S.2.2.2</v>
      </c>
      <c r="B660" s="139" t="s">
        <v>1073</v>
      </c>
      <c r="C660" s="145" t="s">
        <v>692</v>
      </c>
      <c r="D660" s="143"/>
      <c r="E660" s="107"/>
      <c r="F660" s="108"/>
      <c r="G660" s="108"/>
    </row>
    <row r="661" spans="1:7" s="109" customFormat="1" ht="15" hidden="1" outlineLevel="1">
      <c r="A661" s="98" t="str">
        <f t="shared" si="296"/>
        <v>E.4.2.1.S.2.2.2.1</v>
      </c>
      <c r="B661" s="139" t="s">
        <v>1074</v>
      </c>
      <c r="C661" s="142" t="s">
        <v>110</v>
      </c>
      <c r="D661" s="143" t="s">
        <v>90</v>
      </c>
      <c r="E661" s="107">
        <v>1</v>
      </c>
      <c r="F661" s="108"/>
      <c r="G661" s="108">
        <f aca="true" t="shared" si="299" ref="G661">E661*F661</f>
        <v>0</v>
      </c>
    </row>
    <row r="662" spans="1:7" s="109" customFormat="1" ht="165.75" hidden="1" outlineLevel="1">
      <c r="A662" s="98" t="str">
        <f t="shared" si="296"/>
        <v>E.4.2.1.S.3</v>
      </c>
      <c r="B662" s="139" t="s">
        <v>208</v>
      </c>
      <c r="C662" s="112" t="s">
        <v>2930</v>
      </c>
      <c r="D662" s="113"/>
      <c r="E662" s="107"/>
      <c r="F662" s="108"/>
      <c r="G662" s="108"/>
    </row>
    <row r="663" spans="1:7" s="109" customFormat="1" ht="15" hidden="1" outlineLevel="1">
      <c r="A663" s="98" t="str">
        <f t="shared" si="296"/>
        <v>E.4.2.1.S.3.1</v>
      </c>
      <c r="B663" s="139" t="s">
        <v>244</v>
      </c>
      <c r="C663" s="146" t="s">
        <v>105</v>
      </c>
      <c r="D663" s="143"/>
      <c r="E663" s="107"/>
      <c r="F663" s="108"/>
      <c r="G663" s="108"/>
    </row>
    <row r="664" spans="1:7" s="109" customFormat="1" ht="15" hidden="1" outlineLevel="1">
      <c r="A664" s="98" t="str">
        <f t="shared" si="296"/>
        <v>E.4.2.1.S.3.1.1</v>
      </c>
      <c r="B664" s="139" t="s">
        <v>322</v>
      </c>
      <c r="C664" s="145" t="s">
        <v>137</v>
      </c>
      <c r="D664" s="143"/>
      <c r="E664" s="107"/>
      <c r="F664" s="108"/>
      <c r="G664" s="108"/>
    </row>
    <row r="665" spans="1:7" s="109" customFormat="1" ht="15" hidden="1" outlineLevel="1">
      <c r="A665" s="98" t="str">
        <f t="shared" si="296"/>
        <v>E.4.2.1.S.3.1.1.1</v>
      </c>
      <c r="B665" s="139" t="s">
        <v>323</v>
      </c>
      <c r="C665" s="142" t="s">
        <v>2323</v>
      </c>
      <c r="D665" s="143" t="s">
        <v>90</v>
      </c>
      <c r="E665" s="107">
        <v>1</v>
      </c>
      <c r="F665" s="108"/>
      <c r="G665" s="108">
        <f aca="true" t="shared" si="300" ref="G665:G667">E665*F665</f>
        <v>0</v>
      </c>
    </row>
    <row r="666" spans="1:7" s="109" customFormat="1" ht="15" hidden="1" outlineLevel="1">
      <c r="A666" s="98" t="str">
        <f t="shared" si="296"/>
        <v>E.4.2.1.S.3.1.1.2</v>
      </c>
      <c r="B666" s="139" t="s">
        <v>346</v>
      </c>
      <c r="C666" s="142" t="s">
        <v>2324</v>
      </c>
      <c r="D666" s="143" t="s">
        <v>90</v>
      </c>
      <c r="E666" s="107">
        <v>1</v>
      </c>
      <c r="F666" s="108"/>
      <c r="G666" s="108">
        <f t="shared" si="300"/>
        <v>0</v>
      </c>
    </row>
    <row r="667" spans="1:7" s="109" customFormat="1" ht="15" hidden="1" outlineLevel="1">
      <c r="A667" s="98" t="str">
        <f t="shared" si="296"/>
        <v>E.4.2.1.S.3.1.1.3</v>
      </c>
      <c r="B667" s="139" t="s">
        <v>347</v>
      </c>
      <c r="C667" s="142" t="s">
        <v>2325</v>
      </c>
      <c r="D667" s="143" t="s">
        <v>90</v>
      </c>
      <c r="E667" s="107">
        <v>1</v>
      </c>
      <c r="F667" s="108"/>
      <c r="G667" s="108">
        <f t="shared" si="300"/>
        <v>0</v>
      </c>
    </row>
    <row r="668" spans="1:7" s="109" customFormat="1" ht="15" hidden="1" outlineLevel="1">
      <c r="A668" s="98" t="str">
        <f t="shared" si="296"/>
        <v>E.4.2.1.S.3.1.2</v>
      </c>
      <c r="B668" s="139" t="s">
        <v>381</v>
      </c>
      <c r="C668" s="145" t="s">
        <v>141</v>
      </c>
      <c r="D668" s="143"/>
      <c r="E668" s="107"/>
      <c r="F668" s="108"/>
      <c r="G668" s="108"/>
    </row>
    <row r="669" spans="1:7" s="109" customFormat="1" ht="15" hidden="1" outlineLevel="1">
      <c r="A669" s="98" t="str">
        <f t="shared" si="296"/>
        <v>E.4.2.1.S.3.1.2.1</v>
      </c>
      <c r="B669" s="139" t="s">
        <v>646</v>
      </c>
      <c r="C669" s="142" t="s">
        <v>2326</v>
      </c>
      <c r="D669" s="143" t="s">
        <v>90</v>
      </c>
      <c r="E669" s="107">
        <v>1</v>
      </c>
      <c r="F669" s="108"/>
      <c r="G669" s="108">
        <f aca="true" t="shared" si="301" ref="G669">E669*F669</f>
        <v>0</v>
      </c>
    </row>
    <row r="670" spans="1:7" s="109" customFormat="1" ht="15" hidden="1" outlineLevel="1">
      <c r="A670" s="98" t="str">
        <f t="shared" si="296"/>
        <v>E.4.2.1.S.3.1.3</v>
      </c>
      <c r="B670" s="139" t="s">
        <v>647</v>
      </c>
      <c r="C670" s="145" t="s">
        <v>2327</v>
      </c>
      <c r="D670" s="143"/>
      <c r="E670" s="107"/>
      <c r="F670" s="108"/>
      <c r="G670" s="108"/>
    </row>
    <row r="671" spans="1:7" s="109" customFormat="1" ht="15" hidden="1" outlineLevel="1">
      <c r="A671" s="98" t="str">
        <f t="shared" si="296"/>
        <v>E.4.2.1.S.3.1.3.1</v>
      </c>
      <c r="B671" s="139" t="s">
        <v>649</v>
      </c>
      <c r="C671" s="142" t="s">
        <v>744</v>
      </c>
      <c r="D671" s="143" t="s">
        <v>90</v>
      </c>
      <c r="E671" s="107">
        <v>1</v>
      </c>
      <c r="F671" s="108"/>
      <c r="G671" s="108">
        <f aca="true" t="shared" si="302" ref="G671">E671*F671</f>
        <v>0</v>
      </c>
    </row>
    <row r="672" spans="1:7" s="109" customFormat="1" ht="15" hidden="1" outlineLevel="1">
      <c r="A672" s="98" t="str">
        <f t="shared" si="296"/>
        <v>E.4.2.1.S.3.1.4</v>
      </c>
      <c r="B672" s="139" t="s">
        <v>651</v>
      </c>
      <c r="C672" s="145" t="s">
        <v>140</v>
      </c>
      <c r="D672" s="143"/>
      <c r="E672" s="107"/>
      <c r="F672" s="108"/>
      <c r="G672" s="108"/>
    </row>
    <row r="673" spans="1:7" s="109" customFormat="1" ht="15" hidden="1" outlineLevel="1">
      <c r="A673" s="98" t="str">
        <f t="shared" si="296"/>
        <v>E.4.2.1.S.3.1.4.1</v>
      </c>
      <c r="B673" s="139" t="s">
        <v>653</v>
      </c>
      <c r="C673" s="142" t="s">
        <v>2328</v>
      </c>
      <c r="D673" s="143" t="s">
        <v>90</v>
      </c>
      <c r="E673" s="107">
        <v>1</v>
      </c>
      <c r="F673" s="108"/>
      <c r="G673" s="108">
        <f aca="true" t="shared" si="303" ref="G673:G674">E673*F673</f>
        <v>0</v>
      </c>
    </row>
    <row r="674" spans="1:7" s="109" customFormat="1" ht="15" hidden="1" outlineLevel="1">
      <c r="A674" s="98" t="str">
        <f t="shared" si="296"/>
        <v>E.4.2.1.S.3.1.4.2</v>
      </c>
      <c r="B674" s="139" t="s">
        <v>822</v>
      </c>
      <c r="C674" s="142" t="s">
        <v>881</v>
      </c>
      <c r="D674" s="143" t="s">
        <v>90</v>
      </c>
      <c r="E674" s="107">
        <v>2</v>
      </c>
      <c r="F674" s="108"/>
      <c r="G674" s="108">
        <f t="shared" si="303"/>
        <v>0</v>
      </c>
    </row>
    <row r="675" spans="1:7" s="109" customFormat="1" ht="15" hidden="1" outlineLevel="1">
      <c r="A675" s="98" t="str">
        <f t="shared" si="296"/>
        <v>E.4.2.1.S.3.1.5</v>
      </c>
      <c r="B675" s="139" t="s">
        <v>654</v>
      </c>
      <c r="C675" s="145" t="s">
        <v>2217</v>
      </c>
      <c r="D675" s="143"/>
      <c r="E675" s="107"/>
      <c r="F675" s="108"/>
      <c r="G675" s="108"/>
    </row>
    <row r="676" spans="1:7" s="109" customFormat="1" ht="15" hidden="1" outlineLevel="1">
      <c r="A676" s="98" t="str">
        <f t="shared" si="296"/>
        <v>E.4.2.1.S.3.1.5.1</v>
      </c>
      <c r="B676" s="139" t="s">
        <v>656</v>
      </c>
      <c r="C676" s="142" t="s">
        <v>110</v>
      </c>
      <c r="D676" s="143" t="s">
        <v>90</v>
      </c>
      <c r="E676" s="107">
        <v>1</v>
      </c>
      <c r="F676" s="108"/>
      <c r="G676" s="108">
        <f aca="true" t="shared" si="304" ref="G676:G677">E676*F676</f>
        <v>0</v>
      </c>
    </row>
    <row r="677" spans="1:7" s="109" customFormat="1" ht="15" hidden="1" outlineLevel="1">
      <c r="A677" s="98" t="str">
        <f t="shared" si="296"/>
        <v>E.4.2.1.S.3.1.5.2</v>
      </c>
      <c r="B677" s="139" t="s">
        <v>657</v>
      </c>
      <c r="C677" s="142" t="s">
        <v>2322</v>
      </c>
      <c r="D677" s="143" t="s">
        <v>90</v>
      </c>
      <c r="E677" s="107">
        <v>1</v>
      </c>
      <c r="F677" s="108"/>
      <c r="G677" s="108">
        <f t="shared" si="304"/>
        <v>0</v>
      </c>
    </row>
    <row r="678" spans="1:7" s="109" customFormat="1" ht="15" hidden="1" outlineLevel="1">
      <c r="A678" s="98" t="str">
        <f t="shared" si="296"/>
        <v>E.4.2.1.S.3.2</v>
      </c>
      <c r="B678" s="139" t="s">
        <v>245</v>
      </c>
      <c r="C678" s="146" t="s">
        <v>106</v>
      </c>
      <c r="D678" s="143"/>
      <c r="E678" s="107"/>
      <c r="F678" s="108"/>
      <c r="G678" s="108"/>
    </row>
    <row r="679" spans="1:7" s="109" customFormat="1" ht="15" hidden="1" outlineLevel="1">
      <c r="A679" s="98" t="str">
        <f t="shared" si="296"/>
        <v>E.4.2.1.S.3.2.1</v>
      </c>
      <c r="B679" s="139" t="s">
        <v>352</v>
      </c>
      <c r="C679" s="145" t="s">
        <v>137</v>
      </c>
      <c r="D679" s="143"/>
      <c r="E679" s="107"/>
      <c r="F679" s="108"/>
      <c r="G679" s="108"/>
    </row>
    <row r="680" spans="1:7" s="109" customFormat="1" ht="15" hidden="1" outlineLevel="1">
      <c r="A680" s="98" t="str">
        <f t="shared" si="296"/>
        <v>E.4.2.1.S.3.2.1.1</v>
      </c>
      <c r="B680" s="139" t="s">
        <v>354</v>
      </c>
      <c r="C680" s="142" t="s">
        <v>2323</v>
      </c>
      <c r="D680" s="143" t="s">
        <v>90</v>
      </c>
      <c r="E680" s="107">
        <v>1</v>
      </c>
      <c r="F680" s="108"/>
      <c r="G680" s="108">
        <f aca="true" t="shared" si="305" ref="G680:G682">E680*F680</f>
        <v>0</v>
      </c>
    </row>
    <row r="681" spans="1:7" s="109" customFormat="1" ht="15" hidden="1" outlineLevel="1">
      <c r="A681" s="98" t="str">
        <f t="shared" si="296"/>
        <v>E.4.2.1.S.3.2.1.2</v>
      </c>
      <c r="B681" s="139" t="s">
        <v>2276</v>
      </c>
      <c r="C681" s="142" t="s">
        <v>2274</v>
      </c>
      <c r="D681" s="143" t="s">
        <v>90</v>
      </c>
      <c r="E681" s="107">
        <v>1</v>
      </c>
      <c r="F681" s="108"/>
      <c r="G681" s="108">
        <f t="shared" si="305"/>
        <v>0</v>
      </c>
    </row>
    <row r="682" spans="1:7" s="109" customFormat="1" ht="15" hidden="1" outlineLevel="1">
      <c r="A682" s="98" t="str">
        <f t="shared" si="296"/>
        <v>E.4.2.1.S.3.2.1.3</v>
      </c>
      <c r="B682" s="139" t="s">
        <v>2329</v>
      </c>
      <c r="C682" s="142" t="s">
        <v>2325</v>
      </c>
      <c r="D682" s="143" t="s">
        <v>90</v>
      </c>
      <c r="E682" s="107">
        <v>1</v>
      </c>
      <c r="F682" s="108"/>
      <c r="G682" s="108">
        <f t="shared" si="305"/>
        <v>0</v>
      </c>
    </row>
    <row r="683" spans="1:7" s="109" customFormat="1" ht="15" hidden="1" outlineLevel="1">
      <c r="A683" s="98" t="str">
        <f t="shared" si="296"/>
        <v>E.4.2.1.S.3.2.2</v>
      </c>
      <c r="B683" s="139" t="s">
        <v>353</v>
      </c>
      <c r="C683" s="145" t="s">
        <v>141</v>
      </c>
      <c r="D683" s="143"/>
      <c r="E683" s="107"/>
      <c r="F683" s="108"/>
      <c r="G683" s="108"/>
    </row>
    <row r="684" spans="1:7" s="109" customFormat="1" ht="15" hidden="1" outlineLevel="1">
      <c r="A684" s="98" t="str">
        <f t="shared" si="296"/>
        <v>E.4.2.1.S.3.2.2.1</v>
      </c>
      <c r="B684" s="139" t="s">
        <v>355</v>
      </c>
      <c r="C684" s="142" t="s">
        <v>2326</v>
      </c>
      <c r="D684" s="143" t="s">
        <v>90</v>
      </c>
      <c r="E684" s="107">
        <v>1</v>
      </c>
      <c r="F684" s="108"/>
      <c r="G684" s="108">
        <f aca="true" t="shared" si="306" ref="G684">E684*F684</f>
        <v>0</v>
      </c>
    </row>
    <row r="685" spans="1:7" s="109" customFormat="1" ht="15" hidden="1" outlineLevel="1">
      <c r="A685" s="98" t="str">
        <f t="shared" si="296"/>
        <v>E.4.2.1.S.3.2.3</v>
      </c>
      <c r="B685" s="139" t="s">
        <v>2239</v>
      </c>
      <c r="C685" s="145" t="s">
        <v>2327</v>
      </c>
      <c r="D685" s="143"/>
      <c r="E685" s="107"/>
      <c r="F685" s="108"/>
      <c r="G685" s="108"/>
    </row>
    <row r="686" spans="1:7" s="109" customFormat="1" ht="15" hidden="1" outlineLevel="1">
      <c r="A686" s="98" t="str">
        <f t="shared" si="296"/>
        <v>E.4.2.1.S.3.2.3.1</v>
      </c>
      <c r="B686" s="139" t="s">
        <v>2241</v>
      </c>
      <c r="C686" s="142" t="s">
        <v>744</v>
      </c>
      <c r="D686" s="143" t="s">
        <v>90</v>
      </c>
      <c r="E686" s="107">
        <v>1</v>
      </c>
      <c r="F686" s="108"/>
      <c r="G686" s="108">
        <f aca="true" t="shared" si="307" ref="G686">E686*F686</f>
        <v>0</v>
      </c>
    </row>
    <row r="687" spans="1:7" s="109" customFormat="1" ht="15" hidden="1" outlineLevel="1">
      <c r="A687" s="98" t="str">
        <f t="shared" si="296"/>
        <v>E.4.2.1.S.3.2.4</v>
      </c>
      <c r="B687" s="139" t="s">
        <v>2242</v>
      </c>
      <c r="C687" s="145" t="s">
        <v>140</v>
      </c>
      <c r="D687" s="143"/>
      <c r="E687" s="107"/>
      <c r="F687" s="108"/>
      <c r="G687" s="108"/>
    </row>
    <row r="688" spans="1:7" s="109" customFormat="1" ht="15" hidden="1" outlineLevel="1">
      <c r="A688" s="98" t="str">
        <f t="shared" si="296"/>
        <v>E.4.2.1.S.3.2.4.1</v>
      </c>
      <c r="B688" s="139" t="s">
        <v>2243</v>
      </c>
      <c r="C688" s="142" t="s">
        <v>2328</v>
      </c>
      <c r="D688" s="143" t="s">
        <v>90</v>
      </c>
      <c r="E688" s="107">
        <v>1</v>
      </c>
      <c r="F688" s="108"/>
      <c r="G688" s="108">
        <f aca="true" t="shared" si="308" ref="G688:G689">E688*F688</f>
        <v>0</v>
      </c>
    </row>
    <row r="689" spans="1:7" s="109" customFormat="1" ht="15" hidden="1" outlineLevel="1">
      <c r="A689" s="98" t="str">
        <f t="shared" si="296"/>
        <v>E.4.2.1.S.3.2.4.2</v>
      </c>
      <c r="B689" s="139" t="s">
        <v>2330</v>
      </c>
      <c r="C689" s="142" t="s">
        <v>1077</v>
      </c>
      <c r="D689" s="143" t="s">
        <v>90</v>
      </c>
      <c r="E689" s="107">
        <v>1</v>
      </c>
      <c r="F689" s="108"/>
      <c r="G689" s="108">
        <f t="shared" si="308"/>
        <v>0</v>
      </c>
    </row>
    <row r="690" spans="1:7" s="109" customFormat="1" ht="15" hidden="1" outlineLevel="1">
      <c r="A690" s="98" t="str">
        <f t="shared" si="296"/>
        <v>E.4.2.1.S.3.2.5</v>
      </c>
      <c r="B690" s="139" t="s">
        <v>2331</v>
      </c>
      <c r="C690" s="145" t="s">
        <v>2217</v>
      </c>
      <c r="D690" s="143"/>
      <c r="E690" s="107"/>
      <c r="F690" s="108"/>
      <c r="G690" s="108"/>
    </row>
    <row r="691" spans="1:7" s="109" customFormat="1" ht="15" hidden="1" outlineLevel="1">
      <c r="A691" s="98" t="str">
        <f t="shared" si="296"/>
        <v>E.4.2.1.S.3.2.5.1</v>
      </c>
      <c r="B691" s="139" t="s">
        <v>2332</v>
      </c>
      <c r="C691" s="142" t="s">
        <v>2322</v>
      </c>
      <c r="D691" s="143" t="s">
        <v>90</v>
      </c>
      <c r="E691" s="107">
        <v>1</v>
      </c>
      <c r="F691" s="108"/>
      <c r="G691" s="108">
        <f aca="true" t="shared" si="309" ref="G691">E691*F691</f>
        <v>0</v>
      </c>
    </row>
    <row r="692" spans="1:7" s="109" customFormat="1" ht="76.5" hidden="1" outlineLevel="1">
      <c r="A692" s="98" t="str">
        <f t="shared" si="296"/>
        <v>E.4.2.1.S.4</v>
      </c>
      <c r="B692" s="139" t="s">
        <v>209</v>
      </c>
      <c r="C692" s="112" t="s">
        <v>2931</v>
      </c>
      <c r="D692" s="113"/>
      <c r="E692" s="107"/>
      <c r="F692" s="108"/>
      <c r="G692" s="108"/>
    </row>
    <row r="693" spans="1:7" s="109" customFormat="1" ht="15" hidden="1" outlineLevel="1">
      <c r="A693" s="98" t="str">
        <f t="shared" si="296"/>
        <v>E.4.2.1.S.4.1</v>
      </c>
      <c r="B693" s="139" t="s">
        <v>240</v>
      </c>
      <c r="C693" s="146" t="s">
        <v>105</v>
      </c>
      <c r="D693" s="143"/>
      <c r="E693" s="107"/>
      <c r="F693" s="108"/>
      <c r="G693" s="108"/>
    </row>
    <row r="694" spans="1:7" s="109" customFormat="1" ht="15" hidden="1" outlineLevel="1">
      <c r="A694" s="98" t="str">
        <f t="shared" si="296"/>
        <v>E.4.2.1.S.4.1.1</v>
      </c>
      <c r="B694" s="139" t="s">
        <v>241</v>
      </c>
      <c r="C694" s="140" t="s">
        <v>148</v>
      </c>
      <c r="D694" s="113"/>
      <c r="E694" s="107"/>
      <c r="F694" s="108"/>
      <c r="G694" s="108"/>
    </row>
    <row r="695" spans="1:7" s="109" customFormat="1" ht="15" hidden="1" outlineLevel="1">
      <c r="A695" s="98" t="str">
        <f t="shared" si="296"/>
        <v>E.4.2.1.S.4.1.1.1</v>
      </c>
      <c r="B695" s="139" t="s">
        <v>324</v>
      </c>
      <c r="C695" s="112" t="s">
        <v>744</v>
      </c>
      <c r="D695" s="143" t="s">
        <v>90</v>
      </c>
      <c r="E695" s="107">
        <v>1</v>
      </c>
      <c r="F695" s="108"/>
      <c r="G695" s="108">
        <f aca="true" t="shared" si="310" ref="G695:G697">E695*F695</f>
        <v>0</v>
      </c>
    </row>
    <row r="696" spans="1:7" s="109" customFormat="1" ht="15" hidden="1" outlineLevel="1">
      <c r="A696" s="98" t="str">
        <f t="shared" si="296"/>
        <v>E.4.2.1.S.4.1.1.2</v>
      </c>
      <c r="B696" s="139" t="s">
        <v>325</v>
      </c>
      <c r="C696" s="112" t="s">
        <v>109</v>
      </c>
      <c r="D696" s="143" t="s">
        <v>90</v>
      </c>
      <c r="E696" s="107">
        <v>2</v>
      </c>
      <c r="F696" s="108"/>
      <c r="G696" s="108">
        <f t="shared" si="310"/>
        <v>0</v>
      </c>
    </row>
    <row r="697" spans="1:7" s="109" customFormat="1" ht="15" hidden="1" outlineLevel="1">
      <c r="A697" s="98" t="str">
        <f t="shared" si="296"/>
        <v>E.4.2.1.S.4.1.1.3</v>
      </c>
      <c r="B697" s="139" t="s">
        <v>326</v>
      </c>
      <c r="C697" s="112" t="s">
        <v>110</v>
      </c>
      <c r="D697" s="143" t="s">
        <v>90</v>
      </c>
      <c r="E697" s="107">
        <v>2</v>
      </c>
      <c r="F697" s="108"/>
      <c r="G697" s="108">
        <f t="shared" si="310"/>
        <v>0</v>
      </c>
    </row>
    <row r="698" spans="1:7" s="109" customFormat="1" ht="15" hidden="1" outlineLevel="1">
      <c r="A698" s="98" t="str">
        <f t="shared" si="296"/>
        <v>E.4.2.1.S.4.1.2</v>
      </c>
      <c r="B698" s="139" t="s">
        <v>242</v>
      </c>
      <c r="C698" s="140" t="s">
        <v>150</v>
      </c>
      <c r="D698" s="113"/>
      <c r="E698" s="107"/>
      <c r="F698" s="108"/>
      <c r="G698" s="108"/>
    </row>
    <row r="699" spans="1:7" s="109" customFormat="1" ht="15" hidden="1" outlineLevel="1">
      <c r="A699" s="98" t="str">
        <f t="shared" si="296"/>
        <v>E.4.2.1.S.4.1.2.1</v>
      </c>
      <c r="B699" s="139" t="s">
        <v>360</v>
      </c>
      <c r="C699" s="112" t="s">
        <v>110</v>
      </c>
      <c r="D699" s="143" t="s">
        <v>90</v>
      </c>
      <c r="E699" s="107">
        <v>3</v>
      </c>
      <c r="F699" s="108"/>
      <c r="G699" s="108">
        <f aca="true" t="shared" si="311" ref="G699">E699*F699</f>
        <v>0</v>
      </c>
    </row>
    <row r="700" spans="1:7" s="109" customFormat="1" ht="15" hidden="1" outlineLevel="1">
      <c r="A700" s="98" t="str">
        <f t="shared" si="296"/>
        <v>E.4.2.1.S.4.1.3</v>
      </c>
      <c r="B700" s="139" t="s">
        <v>356</v>
      </c>
      <c r="C700" s="140" t="s">
        <v>2236</v>
      </c>
      <c r="D700" s="319"/>
      <c r="E700" s="107"/>
      <c r="F700" s="108"/>
      <c r="G700" s="108"/>
    </row>
    <row r="701" spans="1:7" s="109" customFormat="1" ht="15" hidden="1" outlineLevel="1">
      <c r="A701" s="98" t="str">
        <f t="shared" si="296"/>
        <v>E.4.2.1.S.4.1.3.1</v>
      </c>
      <c r="B701" s="139" t="s">
        <v>361</v>
      </c>
      <c r="C701" s="112" t="s">
        <v>109</v>
      </c>
      <c r="D701" s="143" t="s">
        <v>90</v>
      </c>
      <c r="E701" s="107">
        <v>1</v>
      </c>
      <c r="F701" s="108"/>
      <c r="G701" s="108">
        <f aca="true" t="shared" si="312" ref="G701">E701*F701</f>
        <v>0</v>
      </c>
    </row>
    <row r="702" spans="1:7" s="109" customFormat="1" ht="15" hidden="1" outlineLevel="1">
      <c r="A702" s="98" t="str">
        <f t="shared" si="296"/>
        <v>E.4.2.1.S.4.1.4</v>
      </c>
      <c r="B702" s="139" t="s">
        <v>357</v>
      </c>
      <c r="C702" s="140" t="s">
        <v>2237</v>
      </c>
      <c r="D702" s="319"/>
      <c r="E702" s="107"/>
      <c r="F702" s="108"/>
      <c r="G702" s="108"/>
    </row>
    <row r="703" spans="1:7" s="109" customFormat="1" ht="15" hidden="1" outlineLevel="1">
      <c r="A703" s="98" t="str">
        <f t="shared" si="296"/>
        <v>E.4.2.1.S.4.1.4.1</v>
      </c>
      <c r="B703" s="139" t="s">
        <v>362</v>
      </c>
      <c r="C703" s="112" t="s">
        <v>109</v>
      </c>
      <c r="D703" s="143" t="s">
        <v>90</v>
      </c>
      <c r="E703" s="107">
        <v>1</v>
      </c>
      <c r="F703" s="108"/>
      <c r="G703" s="108">
        <f aca="true" t="shared" si="313" ref="G703">E703*F703</f>
        <v>0</v>
      </c>
    </row>
    <row r="704" spans="1:7" s="109" customFormat="1" ht="15" hidden="1" outlineLevel="1">
      <c r="A704" s="98" t="str">
        <f t="shared" si="296"/>
        <v>E.4.2.1.S.4.1.5</v>
      </c>
      <c r="B704" s="139" t="s">
        <v>358</v>
      </c>
      <c r="C704" s="140" t="s">
        <v>2238</v>
      </c>
      <c r="D704" s="113"/>
      <c r="E704" s="107"/>
      <c r="F704" s="108"/>
      <c r="G704" s="108"/>
    </row>
    <row r="705" spans="1:7" s="109" customFormat="1" ht="15" hidden="1" outlineLevel="1">
      <c r="A705" s="98" t="str">
        <f t="shared" si="296"/>
        <v>E.4.2.1.S.4.1.5.1</v>
      </c>
      <c r="B705" s="139" t="s">
        <v>363</v>
      </c>
      <c r="C705" s="112" t="s">
        <v>110</v>
      </c>
      <c r="D705" s="143" t="s">
        <v>90</v>
      </c>
      <c r="E705" s="107">
        <v>1</v>
      </c>
      <c r="F705" s="108"/>
      <c r="G705" s="108">
        <f aca="true" t="shared" si="314" ref="G705">E705*F705</f>
        <v>0</v>
      </c>
    </row>
    <row r="706" spans="1:7" s="109" customFormat="1" ht="15" hidden="1" outlineLevel="1">
      <c r="A706" s="98" t="str">
        <f t="shared" si="296"/>
        <v>E.4.2.1.S.4.2</v>
      </c>
      <c r="B706" s="139" t="s">
        <v>260</v>
      </c>
      <c r="C706" s="146" t="s">
        <v>106</v>
      </c>
      <c r="D706" s="143"/>
      <c r="E706" s="107"/>
      <c r="F706" s="108"/>
      <c r="G706" s="108"/>
    </row>
    <row r="707" spans="1:7" s="109" customFormat="1" ht="15" hidden="1" outlineLevel="1">
      <c r="A707" s="98" t="str">
        <f t="shared" si="296"/>
        <v>E.4.2.1.S.4.2.1</v>
      </c>
      <c r="B707" s="139" t="s">
        <v>329</v>
      </c>
      <c r="C707" s="140" t="s">
        <v>148</v>
      </c>
      <c r="D707" s="113"/>
      <c r="E707" s="107"/>
      <c r="F707" s="108"/>
      <c r="G707" s="108"/>
    </row>
    <row r="708" spans="1:7" s="109" customFormat="1" ht="15" hidden="1" outlineLevel="1">
      <c r="A708" s="98" t="str">
        <f t="shared" si="296"/>
        <v>E.4.2.1.S.4.2.1.1</v>
      </c>
      <c r="B708" s="139" t="s">
        <v>891</v>
      </c>
      <c r="C708" s="112" t="s">
        <v>744</v>
      </c>
      <c r="D708" s="143" t="s">
        <v>90</v>
      </c>
      <c r="E708" s="107">
        <v>1</v>
      </c>
      <c r="F708" s="108"/>
      <c r="G708" s="108">
        <f aca="true" t="shared" si="315" ref="G708:G710">E708*F708</f>
        <v>0</v>
      </c>
    </row>
    <row r="709" spans="1:7" s="109" customFormat="1" ht="15" hidden="1" outlineLevel="1">
      <c r="A709" s="98" t="str">
        <f t="shared" si="296"/>
        <v>E.4.2.1.S.4.2.1.2</v>
      </c>
      <c r="B709" s="139" t="s">
        <v>892</v>
      </c>
      <c r="C709" s="112" t="s">
        <v>110</v>
      </c>
      <c r="D709" s="143" t="s">
        <v>90</v>
      </c>
      <c r="E709" s="107">
        <v>1</v>
      </c>
      <c r="F709" s="108"/>
      <c r="G709" s="108">
        <f t="shared" si="315"/>
        <v>0</v>
      </c>
    </row>
    <row r="710" spans="1:7" s="109" customFormat="1" ht="15" hidden="1" outlineLevel="1">
      <c r="A710" s="98" t="str">
        <f t="shared" si="296"/>
        <v>E.4.2.1.S.4.2.1.3</v>
      </c>
      <c r="B710" s="139" t="s">
        <v>893</v>
      </c>
      <c r="C710" s="112" t="s">
        <v>2322</v>
      </c>
      <c r="D710" s="143" t="s">
        <v>90</v>
      </c>
      <c r="E710" s="107">
        <v>1</v>
      </c>
      <c r="F710" s="108"/>
      <c r="G710" s="108">
        <f t="shared" si="315"/>
        <v>0</v>
      </c>
    </row>
    <row r="711" spans="1:7" s="109" customFormat="1" ht="15" hidden="1" outlineLevel="1">
      <c r="A711" s="98" t="str">
        <f t="shared" si="296"/>
        <v>E.4.2.1.S.4.2.2</v>
      </c>
      <c r="B711" s="139" t="s">
        <v>894</v>
      </c>
      <c r="C711" s="140" t="s">
        <v>150</v>
      </c>
      <c r="D711" s="113"/>
      <c r="E711" s="107"/>
      <c r="F711" s="108"/>
      <c r="G711" s="108"/>
    </row>
    <row r="712" spans="1:7" s="109" customFormat="1" ht="15" hidden="1" outlineLevel="1">
      <c r="A712" s="98" t="str">
        <f t="shared" si="296"/>
        <v>E.4.2.1.S.4.2.2.1</v>
      </c>
      <c r="B712" s="139" t="s">
        <v>896</v>
      </c>
      <c r="C712" s="112" t="s">
        <v>2322</v>
      </c>
      <c r="D712" s="143" t="s">
        <v>90</v>
      </c>
      <c r="E712" s="107">
        <v>1</v>
      </c>
      <c r="F712" s="108"/>
      <c r="G712" s="108">
        <f aca="true" t="shared" si="316" ref="G712">E712*F712</f>
        <v>0</v>
      </c>
    </row>
    <row r="713" spans="1:7" s="109" customFormat="1" ht="15" hidden="1" outlineLevel="1">
      <c r="A713" s="98" t="str">
        <f t="shared" si="296"/>
        <v>E.4.2.1.S.4.2.3</v>
      </c>
      <c r="B713" s="139" t="s">
        <v>898</v>
      </c>
      <c r="C713" s="140" t="s">
        <v>2240</v>
      </c>
      <c r="D713" s="319"/>
      <c r="E713" s="107"/>
      <c r="F713" s="108"/>
      <c r="G713" s="108"/>
    </row>
    <row r="714" spans="1:7" s="109" customFormat="1" ht="15" hidden="1" outlineLevel="1">
      <c r="A714" s="98" t="str">
        <f t="shared" si="296"/>
        <v>E.4.2.1.S.4.2.3.1</v>
      </c>
      <c r="B714" s="139" t="s">
        <v>899</v>
      </c>
      <c r="C714" s="112" t="s">
        <v>2322</v>
      </c>
      <c r="D714" s="143" t="s">
        <v>90</v>
      </c>
      <c r="E714" s="107">
        <v>1</v>
      </c>
      <c r="F714" s="108"/>
      <c r="G714" s="108">
        <f aca="true" t="shared" si="317" ref="G714">E714*F714</f>
        <v>0</v>
      </c>
    </row>
    <row r="715" spans="1:7" s="109" customFormat="1" ht="15" hidden="1" outlineLevel="1">
      <c r="A715" s="98" t="str">
        <f t="shared" si="296"/>
        <v>E.4.2.1.S.4.2.4</v>
      </c>
      <c r="B715" s="139" t="s">
        <v>901</v>
      </c>
      <c r="C715" s="140" t="s">
        <v>3580</v>
      </c>
      <c r="D715" s="319"/>
      <c r="E715" s="107"/>
      <c r="F715" s="108"/>
      <c r="G715" s="108"/>
    </row>
    <row r="716" spans="1:7" s="109" customFormat="1" ht="15" hidden="1" outlineLevel="1">
      <c r="A716" s="98" t="str">
        <f t="shared" si="296"/>
        <v>E.4.2.1.S.4.2.4.1</v>
      </c>
      <c r="B716" s="139" t="s">
        <v>902</v>
      </c>
      <c r="C716" s="112" t="s">
        <v>744</v>
      </c>
      <c r="D716" s="143" t="s">
        <v>90</v>
      </c>
      <c r="E716" s="107">
        <v>1</v>
      </c>
      <c r="F716" s="108"/>
      <c r="G716" s="108">
        <f aca="true" t="shared" si="318" ref="G716:G717">E716*F716</f>
        <v>0</v>
      </c>
    </row>
    <row r="717" spans="1:7" s="109" customFormat="1" ht="15" hidden="1" outlineLevel="1">
      <c r="A717" s="98" t="str">
        <f aca="true" t="shared" si="319" ref="A717">""&amp;$B$651&amp;"."&amp;B717&amp;""</f>
        <v>E.4.2.1.S.4.2.4.2</v>
      </c>
      <c r="B717" s="139" t="s">
        <v>903</v>
      </c>
      <c r="C717" s="112" t="s">
        <v>110</v>
      </c>
      <c r="D717" s="143" t="s">
        <v>90</v>
      </c>
      <c r="E717" s="107">
        <v>1</v>
      </c>
      <c r="F717" s="108"/>
      <c r="G717" s="108">
        <f t="shared" si="318"/>
        <v>0</v>
      </c>
    </row>
    <row r="718" spans="1:7" s="97" customFormat="1" ht="15" collapsed="1">
      <c r="A718" s="90" t="str">
        <f aca="true" t="shared" si="320" ref="A718">B718</f>
        <v>E.4.2.2</v>
      </c>
      <c r="B718" s="91" t="s">
        <v>2333</v>
      </c>
      <c r="C718" s="165" t="s">
        <v>121</v>
      </c>
      <c r="D718" s="166"/>
      <c r="E718" s="94"/>
      <c r="F718" s="95"/>
      <c r="G718" s="96"/>
    </row>
    <row r="719" spans="1:7" s="109" customFormat="1" ht="127.5" hidden="1" outlineLevel="1">
      <c r="A719" s="98" t="str">
        <f>""&amp;$B$718&amp;"."&amp;B719&amp;""</f>
        <v>E.4.2.2.S.1</v>
      </c>
      <c r="B719" s="139" t="s">
        <v>206</v>
      </c>
      <c r="C719" s="112" t="s">
        <v>185</v>
      </c>
      <c r="D719" s="113"/>
      <c r="E719" s="107"/>
      <c r="F719" s="108"/>
      <c r="G719" s="206"/>
    </row>
    <row r="720" spans="1:7" s="109" customFormat="1" ht="15" hidden="1" outlineLevel="1">
      <c r="A720" s="98" t="str">
        <f aca="true" t="shared" si="321" ref="A720:A724">""&amp;$B$718&amp;"."&amp;B720&amp;""</f>
        <v>E.4.2.2.S.1.1</v>
      </c>
      <c r="B720" s="139" t="s">
        <v>226</v>
      </c>
      <c r="C720" s="112" t="s">
        <v>125</v>
      </c>
      <c r="D720" s="113" t="s">
        <v>90</v>
      </c>
      <c r="E720" s="107">
        <v>8</v>
      </c>
      <c r="F720" s="108"/>
      <c r="G720" s="108">
        <f aca="true" t="shared" si="322" ref="G720:G722">E720*F720</f>
        <v>0</v>
      </c>
    </row>
    <row r="721" spans="1:7" s="109" customFormat="1" ht="15" hidden="1" outlineLevel="1">
      <c r="A721" s="98" t="str">
        <f t="shared" si="321"/>
        <v>E.4.2.2.S.1.2</v>
      </c>
      <c r="B721" s="139" t="s">
        <v>227</v>
      </c>
      <c r="C721" s="112" t="s">
        <v>369</v>
      </c>
      <c r="D721" s="113" t="s">
        <v>90</v>
      </c>
      <c r="E721" s="107">
        <v>4</v>
      </c>
      <c r="F721" s="108"/>
      <c r="G721" s="108">
        <f t="shared" si="322"/>
        <v>0</v>
      </c>
    </row>
    <row r="722" spans="1:7" s="109" customFormat="1" ht="15" hidden="1" outlineLevel="1">
      <c r="A722" s="98" t="str">
        <f t="shared" si="321"/>
        <v>E.4.2.2.S.1.3</v>
      </c>
      <c r="B722" s="139" t="s">
        <v>265</v>
      </c>
      <c r="C722" s="112" t="s">
        <v>368</v>
      </c>
      <c r="D722" s="113" t="s">
        <v>90</v>
      </c>
      <c r="E722" s="107">
        <v>27</v>
      </c>
      <c r="F722" s="108"/>
      <c r="G722" s="108">
        <f t="shared" si="322"/>
        <v>0</v>
      </c>
    </row>
    <row r="723" spans="1:7" s="109" customFormat="1" ht="216.75" hidden="1" outlineLevel="1">
      <c r="A723" s="98" t="str">
        <f t="shared" si="321"/>
        <v>E.4.2.2.S.2</v>
      </c>
      <c r="B723" s="139" t="s">
        <v>207</v>
      </c>
      <c r="C723" s="122" t="s">
        <v>3480</v>
      </c>
      <c r="D723" s="113"/>
      <c r="E723" s="107"/>
      <c r="F723" s="108"/>
      <c r="G723" s="108"/>
    </row>
    <row r="724" spans="1:7" s="109" customFormat="1" ht="15" hidden="1" outlineLevel="1">
      <c r="A724" s="98" t="str">
        <f t="shared" si="321"/>
        <v>E.4.2.2.S.2.1</v>
      </c>
      <c r="B724" s="139" t="s">
        <v>228</v>
      </c>
      <c r="C724" s="122" t="s">
        <v>451</v>
      </c>
      <c r="D724" s="113" t="s">
        <v>22</v>
      </c>
      <c r="E724" s="107">
        <v>15</v>
      </c>
      <c r="F724" s="108"/>
      <c r="G724" s="108">
        <f aca="true" t="shared" si="323" ref="G724">E724*F724</f>
        <v>0</v>
      </c>
    </row>
    <row r="725" spans="1:7" s="97" customFormat="1" ht="15" collapsed="1">
      <c r="A725" s="90" t="str">
        <f aca="true" t="shared" si="324" ref="A725">B725</f>
        <v>E.4.2.3</v>
      </c>
      <c r="B725" s="91" t="s">
        <v>2334</v>
      </c>
      <c r="C725" s="169" t="s">
        <v>122</v>
      </c>
      <c r="D725" s="170"/>
      <c r="E725" s="94"/>
      <c r="F725" s="95"/>
      <c r="G725" s="96"/>
    </row>
    <row r="726" spans="1:7" s="109" customFormat="1" ht="153" hidden="1" outlineLevel="1">
      <c r="A726" s="98" t="str">
        <f>""&amp;$B$725&amp;"."&amp;B726&amp;""</f>
        <v>E.4.2.3.S.1</v>
      </c>
      <c r="B726" s="139" t="s">
        <v>206</v>
      </c>
      <c r="C726" s="142" t="s">
        <v>235</v>
      </c>
      <c r="D726" s="143"/>
      <c r="E726" s="107"/>
      <c r="F726" s="108"/>
      <c r="G726" s="108"/>
    </row>
    <row r="727" spans="1:7" s="109" customFormat="1" ht="15" hidden="1" outlineLevel="1">
      <c r="A727" s="98" t="str">
        <f aca="true" t="shared" si="325" ref="A727:A729">""&amp;$B$725&amp;"."&amp;B727&amp;""</f>
        <v>E.4.2.3.S.1.1</v>
      </c>
      <c r="B727" s="139" t="s">
        <v>226</v>
      </c>
      <c r="C727" s="141" t="s">
        <v>232</v>
      </c>
      <c r="D727" s="171" t="s">
        <v>22</v>
      </c>
      <c r="E727" s="172">
        <v>300</v>
      </c>
      <c r="F727" s="108"/>
      <c r="G727" s="108">
        <f aca="true" t="shared" si="326" ref="G727">E727*F727</f>
        <v>0</v>
      </c>
    </row>
    <row r="728" spans="1:7" s="109" customFormat="1" ht="76.5" hidden="1" outlineLevel="1">
      <c r="A728" s="98" t="str">
        <f t="shared" si="325"/>
        <v>E.4.2.3.S.2</v>
      </c>
      <c r="B728" s="139" t="s">
        <v>207</v>
      </c>
      <c r="C728" s="207" t="s">
        <v>187</v>
      </c>
      <c r="D728" s="143"/>
      <c r="E728" s="107"/>
      <c r="F728" s="108"/>
      <c r="G728" s="206"/>
    </row>
    <row r="729" spans="1:7" s="109" customFormat="1" ht="15" hidden="1" outlineLevel="1">
      <c r="A729" s="98" t="str">
        <f t="shared" si="325"/>
        <v>E.4.2.3.S.2.1</v>
      </c>
      <c r="B729" s="139" t="s">
        <v>228</v>
      </c>
      <c r="C729" s="112" t="s">
        <v>2335</v>
      </c>
      <c r="D729" s="143" t="s">
        <v>22</v>
      </c>
      <c r="E729" s="107">
        <v>300</v>
      </c>
      <c r="F729" s="108"/>
      <c r="G729" s="108">
        <f aca="true" t="shared" si="327" ref="G729">E729*F729</f>
        <v>0</v>
      </c>
    </row>
    <row r="730" spans="1:7" s="97" customFormat="1" ht="15" collapsed="1">
      <c r="A730" s="90" t="str">
        <f aca="true" t="shared" si="328" ref="A730">B730</f>
        <v>E.4.2.4</v>
      </c>
      <c r="B730" s="91" t="s">
        <v>2336</v>
      </c>
      <c r="C730" s="92" t="s">
        <v>21</v>
      </c>
      <c r="D730" s="93"/>
      <c r="E730" s="94"/>
      <c r="F730" s="95"/>
      <c r="G730" s="96"/>
    </row>
    <row r="731" spans="1:7" s="109" customFormat="1" ht="140.25" hidden="1" outlineLevel="1">
      <c r="A731" s="98" t="str">
        <f aca="true" t="shared" si="329" ref="A731:A733">""&amp;$B$730&amp;"."&amp;B731&amp;""</f>
        <v>E.4.2.4.S.1</v>
      </c>
      <c r="B731" s="139" t="s">
        <v>206</v>
      </c>
      <c r="C731" s="369" t="s">
        <v>3128</v>
      </c>
      <c r="D731" s="123"/>
      <c r="E731" s="107"/>
      <c r="F731" s="108"/>
      <c r="G731" s="108"/>
    </row>
    <row r="732" spans="1:7" s="109" customFormat="1" ht="15" hidden="1" outlineLevel="1">
      <c r="A732" s="98" t="str">
        <f t="shared" si="329"/>
        <v>E.4.2.4.S.1.1</v>
      </c>
      <c r="B732" s="139" t="s">
        <v>226</v>
      </c>
      <c r="C732" s="190" t="s">
        <v>273</v>
      </c>
      <c r="D732" s="143" t="s">
        <v>90</v>
      </c>
      <c r="E732" s="107">
        <v>2</v>
      </c>
      <c r="F732" s="108"/>
      <c r="G732" s="108">
        <f aca="true" t="shared" si="330" ref="G732">E732*F732</f>
        <v>0</v>
      </c>
    </row>
    <row r="733" spans="1:7" s="109" customFormat="1" ht="178.5" hidden="1" outlineLevel="1">
      <c r="A733" s="98" t="str">
        <f t="shared" si="329"/>
        <v>E.4.2.4.S.2</v>
      </c>
      <c r="B733" s="139" t="s">
        <v>207</v>
      </c>
      <c r="C733" s="152" t="s">
        <v>3236</v>
      </c>
      <c r="D733" s="177" t="s">
        <v>91</v>
      </c>
      <c r="E733" s="107">
        <v>1</v>
      </c>
      <c r="F733" s="178"/>
      <c r="G733" s="108">
        <f aca="true" t="shared" si="331" ref="G733">E733*F733</f>
        <v>0</v>
      </c>
    </row>
    <row r="734" spans="1:7" s="561" customFormat="1" ht="89.25" hidden="1" outlineLevel="1">
      <c r="A734" s="98" t="str">
        <f>""&amp;$B$730&amp;"."&amp;B734&amp;""</f>
        <v>E.4.2.4.S.3</v>
      </c>
      <c r="B734" s="139" t="s">
        <v>208</v>
      </c>
      <c r="C734" s="481" t="s">
        <v>3235</v>
      </c>
      <c r="D734" s="177" t="s">
        <v>91</v>
      </c>
      <c r="E734" s="107">
        <v>1</v>
      </c>
      <c r="F734" s="178"/>
      <c r="G734" s="108">
        <f aca="true" t="shared" si="332" ref="G734">E734*F734</f>
        <v>0</v>
      </c>
    </row>
    <row r="735" spans="1:7" s="214" customFormat="1" ht="15" collapsed="1">
      <c r="A735" s="208"/>
      <c r="B735" s="209"/>
      <c r="C735" s="210"/>
      <c r="D735" s="211"/>
      <c r="E735" s="212"/>
      <c r="F735" s="213"/>
      <c r="G735" s="213"/>
    </row>
    <row r="736" spans="1:7" s="109" customFormat="1" ht="15">
      <c r="A736" s="99"/>
      <c r="B736" s="215"/>
      <c r="C736" s="216"/>
      <c r="D736" s="217"/>
      <c r="E736" s="107"/>
      <c r="F736" s="218"/>
      <c r="G736" s="218"/>
    </row>
    <row r="737" spans="1:7" s="109" customFormat="1" ht="15">
      <c r="A737" s="99"/>
      <c r="B737" s="215"/>
      <c r="C737" s="216"/>
      <c r="D737" s="217"/>
      <c r="E737" s="107"/>
      <c r="F737" s="218"/>
      <c r="G737" s="218"/>
    </row>
    <row r="738" spans="1:7" s="109" customFormat="1" ht="15">
      <c r="A738" s="99"/>
      <c r="B738" s="215"/>
      <c r="C738" s="216"/>
      <c r="D738" s="217"/>
      <c r="E738" s="107"/>
      <c r="F738" s="218"/>
      <c r="G738" s="218"/>
    </row>
    <row r="739" spans="1:7" s="109" customFormat="1" ht="15">
      <c r="A739" s="99"/>
      <c r="B739" s="215"/>
      <c r="C739" s="216"/>
      <c r="D739" s="217"/>
      <c r="E739" s="107"/>
      <c r="F739" s="218"/>
      <c r="G739" s="218"/>
    </row>
    <row r="740" spans="1:7" s="109" customFormat="1" ht="15">
      <c r="A740" s="99"/>
      <c r="B740" s="215"/>
      <c r="C740" s="216"/>
      <c r="D740" s="217"/>
      <c r="E740" s="107"/>
      <c r="F740" s="218"/>
      <c r="G740" s="218"/>
    </row>
    <row r="741" spans="1:7" s="109" customFormat="1" ht="15">
      <c r="A741" s="99"/>
      <c r="B741" s="215"/>
      <c r="C741" s="216"/>
      <c r="D741" s="217"/>
      <c r="E741" s="107"/>
      <c r="F741" s="218"/>
      <c r="G741" s="218"/>
    </row>
    <row r="742" spans="1:7" s="109" customFormat="1" ht="15">
      <c r="A742" s="99"/>
      <c r="B742" s="215"/>
      <c r="C742" s="216"/>
      <c r="D742" s="217"/>
      <c r="E742" s="107"/>
      <c r="F742" s="218"/>
      <c r="G742" s="218"/>
    </row>
    <row r="743" spans="1:7" s="109" customFormat="1" ht="15">
      <c r="A743" s="99"/>
      <c r="B743" s="215"/>
      <c r="C743" s="216"/>
      <c r="D743" s="217"/>
      <c r="E743" s="107"/>
      <c r="F743" s="218"/>
      <c r="G743" s="218"/>
    </row>
    <row r="744" spans="1:7" s="109" customFormat="1" ht="15">
      <c r="A744" s="99"/>
      <c r="B744" s="215"/>
      <c r="C744" s="216"/>
      <c r="D744" s="217"/>
      <c r="E744" s="107"/>
      <c r="F744" s="218"/>
      <c r="G744" s="218"/>
    </row>
    <row r="745" spans="1:7" s="109" customFormat="1" ht="15">
      <c r="A745" s="99"/>
      <c r="B745" s="215"/>
      <c r="C745" s="216"/>
      <c r="D745" s="217"/>
      <c r="E745" s="107"/>
      <c r="F745" s="218"/>
      <c r="G745" s="218"/>
    </row>
    <row r="746" spans="1:7" s="109" customFormat="1" ht="15">
      <c r="A746" s="99"/>
      <c r="B746" s="215"/>
      <c r="C746" s="216"/>
      <c r="D746" s="217"/>
      <c r="E746" s="107"/>
      <c r="F746" s="218"/>
      <c r="G746" s="218"/>
    </row>
    <row r="747" spans="1:7" s="109" customFormat="1" ht="15">
      <c r="A747" s="99"/>
      <c r="B747" s="215"/>
      <c r="C747" s="216"/>
      <c r="D747" s="217"/>
      <c r="E747" s="107"/>
      <c r="F747" s="218"/>
      <c r="G747" s="218"/>
    </row>
    <row r="748" spans="1:7" s="109" customFormat="1" ht="15">
      <c r="A748" s="99"/>
      <c r="B748" s="215"/>
      <c r="C748" s="216"/>
      <c r="D748" s="217"/>
      <c r="E748" s="107"/>
      <c r="F748" s="218"/>
      <c r="G748" s="218"/>
    </row>
    <row r="749" spans="1:7" s="109" customFormat="1" ht="15">
      <c r="A749" s="99"/>
      <c r="B749" s="215"/>
      <c r="C749" s="216"/>
      <c r="D749" s="217"/>
      <c r="E749" s="107"/>
      <c r="F749" s="218"/>
      <c r="G749" s="218"/>
    </row>
    <row r="750" spans="1:7" s="109" customFormat="1" ht="15">
      <c r="A750" s="99"/>
      <c r="B750" s="215"/>
      <c r="C750" s="216"/>
      <c r="D750" s="217"/>
      <c r="E750" s="107"/>
      <c r="F750" s="218"/>
      <c r="G750" s="218"/>
    </row>
    <row r="751" spans="1:7" s="109" customFormat="1" ht="15">
      <c r="A751" s="99"/>
      <c r="B751" s="215"/>
      <c r="C751" s="216"/>
      <c r="D751" s="217"/>
      <c r="E751" s="107"/>
      <c r="F751" s="218"/>
      <c r="G751" s="218"/>
    </row>
    <row r="752" spans="1:7" s="109" customFormat="1" ht="15">
      <c r="A752" s="99"/>
      <c r="B752" s="215"/>
      <c r="C752" s="216"/>
      <c r="D752" s="217"/>
      <c r="E752" s="107"/>
      <c r="F752" s="218"/>
      <c r="G752" s="218"/>
    </row>
    <row r="753" spans="1:7" s="109" customFormat="1" ht="15">
      <c r="A753" s="99"/>
      <c r="B753" s="215"/>
      <c r="C753" s="216"/>
      <c r="D753" s="217"/>
      <c r="E753" s="107"/>
      <c r="F753" s="218"/>
      <c r="G753" s="218"/>
    </row>
    <row r="754" spans="1:7" s="109" customFormat="1" ht="15">
      <c r="A754" s="99"/>
      <c r="B754" s="215"/>
      <c r="C754" s="216"/>
      <c r="D754" s="217"/>
      <c r="E754" s="107"/>
      <c r="F754" s="218"/>
      <c r="G754" s="218"/>
    </row>
    <row r="755" spans="1:7" s="109" customFormat="1" ht="15">
      <c r="A755" s="99"/>
      <c r="B755" s="215"/>
      <c r="C755" s="216"/>
      <c r="D755" s="217"/>
      <c r="E755" s="107"/>
      <c r="F755" s="218"/>
      <c r="G755" s="218"/>
    </row>
    <row r="756" spans="1:7" s="109" customFormat="1" ht="15">
      <c r="A756" s="99"/>
      <c r="B756" s="215"/>
      <c r="C756" s="216"/>
      <c r="D756" s="217"/>
      <c r="E756" s="107"/>
      <c r="F756" s="218"/>
      <c r="G756" s="218"/>
    </row>
    <row r="757" spans="1:7" s="109" customFormat="1" ht="15">
      <c r="A757" s="99"/>
      <c r="B757" s="215"/>
      <c r="C757" s="216"/>
      <c r="D757" s="217"/>
      <c r="E757" s="107"/>
      <c r="F757" s="218"/>
      <c r="G757" s="218"/>
    </row>
    <row r="758" spans="1:7" s="109" customFormat="1" ht="15">
      <c r="A758" s="99"/>
      <c r="B758" s="215"/>
      <c r="C758" s="216"/>
      <c r="D758" s="217"/>
      <c r="E758" s="107"/>
      <c r="F758" s="218"/>
      <c r="G758" s="218"/>
    </row>
    <row r="759" spans="1:7" s="109" customFormat="1" ht="15">
      <c r="A759" s="99"/>
      <c r="B759" s="215"/>
      <c r="C759" s="216"/>
      <c r="D759" s="217"/>
      <c r="E759" s="107"/>
      <c r="F759" s="218"/>
      <c r="G759" s="218"/>
    </row>
    <row r="760" spans="1:7" s="109" customFormat="1" ht="15">
      <c r="A760" s="99"/>
      <c r="B760" s="215"/>
      <c r="C760" s="216"/>
      <c r="D760" s="217"/>
      <c r="E760" s="107"/>
      <c r="F760" s="218"/>
      <c r="G760"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44"/>
  <sheetViews>
    <sheetView workbookViewId="0" topLeftCell="A1"/>
  </sheetViews>
  <sheetFormatPr defaultColWidth="9.140625" defaultRowHeight="15"/>
  <cols>
    <col min="1" max="1" width="22.140625" style="1" customWidth="1"/>
    <col min="2" max="2" width="16.8515625" style="1" customWidth="1"/>
    <col min="3" max="3" width="12.8515625" style="1" customWidth="1"/>
    <col min="4" max="4" width="23.8515625" style="1" customWidth="1"/>
    <col min="5" max="5" width="17.140625" style="1" customWidth="1"/>
    <col min="6" max="6" width="14.28125" style="1" customWidth="1"/>
    <col min="7" max="7" width="13.140625" style="1" customWidth="1"/>
    <col min="8" max="8" width="12.8515625" style="1" customWidth="1"/>
    <col min="9" max="11" width="9.140625" style="1" customWidth="1"/>
    <col min="12" max="12" width="14.28125" style="1" customWidth="1"/>
    <col min="13" max="13" width="24.7109375" style="1" customWidth="1"/>
    <col min="14" max="15" width="9.140625" style="1" customWidth="1"/>
    <col min="16" max="16" width="12.28125" style="1" customWidth="1"/>
    <col min="17" max="17" width="15.140625" style="1" customWidth="1"/>
    <col min="18" max="18" width="14.140625" style="1" customWidth="1"/>
    <col min="19" max="16384" width="9.140625" style="1" customWidth="1"/>
  </cols>
  <sheetData>
    <row r="1" s="2" customFormat="1" ht="12.75"/>
    <row r="2" s="2" customFormat="1" ht="15"/>
    <row r="3" spans="1:8" s="2" customFormat="1" ht="15">
      <c r="A3" s="670" t="s">
        <v>57</v>
      </c>
      <c r="B3" s="670"/>
      <c r="C3" s="670"/>
      <c r="D3" s="670"/>
      <c r="E3" s="670"/>
      <c r="F3" s="670"/>
      <c r="G3" s="670"/>
      <c r="H3" s="670"/>
    </row>
    <row r="4" spans="3:4" s="2" customFormat="1" ht="15">
      <c r="C4" s="2" t="s">
        <v>58</v>
      </c>
      <c r="D4" s="2" t="s">
        <v>59</v>
      </c>
    </row>
    <row r="5" spans="1:4" s="2" customFormat="1" ht="15">
      <c r="A5" s="671" t="s">
        <v>60</v>
      </c>
      <c r="B5" s="671"/>
      <c r="C5" s="3">
        <v>16</v>
      </c>
      <c r="D5" s="2">
        <v>16</v>
      </c>
    </row>
    <row r="6" spans="1:16" s="2" customFormat="1" ht="27.4" customHeight="1">
      <c r="A6" s="672" t="s">
        <v>61</v>
      </c>
      <c r="B6" s="672"/>
      <c r="C6" s="4">
        <v>1</v>
      </c>
      <c r="D6" s="2">
        <v>19</v>
      </c>
      <c r="F6" s="2" t="s">
        <v>62</v>
      </c>
      <c r="G6" s="2" t="s">
        <v>63</v>
      </c>
      <c r="L6" s="672" t="s">
        <v>64</v>
      </c>
      <c r="M6" s="672"/>
      <c r="P6" s="2" t="s">
        <v>65</v>
      </c>
    </row>
    <row r="7" spans="6:13" s="2" customFormat="1" ht="31.5" customHeight="1">
      <c r="F7" s="4" t="s">
        <v>66</v>
      </c>
      <c r="G7" s="5">
        <v>0.22</v>
      </c>
      <c r="K7" s="4"/>
      <c r="L7" s="6" t="s">
        <v>67</v>
      </c>
      <c r="M7" s="7" t="s">
        <v>68</v>
      </c>
    </row>
    <row r="8" spans="1:13" s="2" customFormat="1" ht="15">
      <c r="A8" s="2" t="s">
        <v>69</v>
      </c>
      <c r="B8" s="8" t="s">
        <v>70</v>
      </c>
      <c r="K8" s="4"/>
      <c r="L8" s="6"/>
      <c r="M8" s="7" t="s">
        <v>71</v>
      </c>
    </row>
    <row r="9" spans="1:13" s="2" customFormat="1" ht="29.25" customHeight="1">
      <c r="A9" s="9" t="s">
        <v>72</v>
      </c>
      <c r="B9" s="9" t="s">
        <v>73</v>
      </c>
      <c r="C9" s="9" t="s">
        <v>67</v>
      </c>
      <c r="D9" s="10" t="s">
        <v>74</v>
      </c>
      <c r="E9" s="11" t="s">
        <v>75</v>
      </c>
      <c r="F9" s="12" t="s">
        <v>76</v>
      </c>
      <c r="G9" s="12" t="s">
        <v>77</v>
      </c>
      <c r="H9" s="12" t="s">
        <v>78</v>
      </c>
      <c r="K9" s="4"/>
      <c r="L9" s="6"/>
      <c r="M9" s="7" t="s">
        <v>79</v>
      </c>
    </row>
    <row r="10" spans="1:13" s="2" customFormat="1" ht="15">
      <c r="A10" s="13" t="s">
        <v>26</v>
      </c>
      <c r="B10" s="13" t="s">
        <v>45</v>
      </c>
      <c r="C10" s="13">
        <v>9</v>
      </c>
      <c r="D10" s="14"/>
      <c r="E10" s="15" t="b">
        <v>0</v>
      </c>
      <c r="F10" s="16" t="b">
        <v>0</v>
      </c>
      <c r="G10" s="16" t="b">
        <v>0</v>
      </c>
      <c r="H10" s="16" t="b">
        <v>0</v>
      </c>
      <c r="K10" s="4"/>
      <c r="L10" s="6"/>
      <c r="M10" s="7" t="s">
        <v>80</v>
      </c>
    </row>
    <row r="11" spans="1:13" s="2" customFormat="1" ht="25.5">
      <c r="A11" s="13" t="s">
        <v>27</v>
      </c>
      <c r="B11" s="13" t="s">
        <v>46</v>
      </c>
      <c r="C11" s="13">
        <v>9</v>
      </c>
      <c r="D11" s="14"/>
      <c r="E11" s="15" t="b">
        <v>0</v>
      </c>
      <c r="F11" s="16" t="b">
        <v>0</v>
      </c>
      <c r="G11" s="16" t="b">
        <v>0</v>
      </c>
      <c r="H11" s="16" t="b">
        <v>0</v>
      </c>
      <c r="K11" s="4"/>
      <c r="L11" s="6"/>
      <c r="M11" s="7" t="s">
        <v>81</v>
      </c>
    </row>
    <row r="12" spans="1:13" s="2" customFormat="1" ht="15">
      <c r="A12" s="13" t="s">
        <v>28</v>
      </c>
      <c r="B12" s="13" t="s">
        <v>47</v>
      </c>
      <c r="C12" s="13">
        <v>2</v>
      </c>
      <c r="D12" s="14" t="s">
        <v>82</v>
      </c>
      <c r="E12" s="15" t="b">
        <v>0</v>
      </c>
      <c r="F12" s="16" t="b">
        <v>0</v>
      </c>
      <c r="G12" s="16" t="b">
        <v>0</v>
      </c>
      <c r="H12" s="16" t="b">
        <v>0</v>
      </c>
      <c r="K12" s="4"/>
      <c r="L12" s="6"/>
      <c r="M12" s="7" t="s">
        <v>83</v>
      </c>
    </row>
    <row r="13" spans="1:13" s="2" customFormat="1" ht="15">
      <c r="A13" s="13" t="s">
        <v>29</v>
      </c>
      <c r="B13" s="13"/>
      <c r="C13" s="13">
        <v>9</v>
      </c>
      <c r="D13" s="14"/>
      <c r="E13" s="15" t="b">
        <v>0</v>
      </c>
      <c r="F13" s="16" t="b">
        <v>0</v>
      </c>
      <c r="G13" s="16" t="b">
        <v>0</v>
      </c>
      <c r="H13" s="16" t="b">
        <v>0</v>
      </c>
      <c r="K13" s="4"/>
      <c r="L13" s="6"/>
      <c r="M13" s="7" t="s">
        <v>0</v>
      </c>
    </row>
    <row r="14" spans="1:13" s="2" customFormat="1" ht="15">
      <c r="A14" s="13" t="s">
        <v>30</v>
      </c>
      <c r="B14" s="13" t="s">
        <v>48</v>
      </c>
      <c r="C14" s="13">
        <v>2</v>
      </c>
      <c r="D14" s="14" t="s">
        <v>1</v>
      </c>
      <c r="E14" s="15" t="b">
        <v>0</v>
      </c>
      <c r="F14" s="16" t="b">
        <v>0</v>
      </c>
      <c r="G14" s="16" t="b">
        <v>0</v>
      </c>
      <c r="H14" s="16" t="b">
        <v>0</v>
      </c>
      <c r="L14" s="6"/>
      <c r="M14" s="7" t="s">
        <v>2</v>
      </c>
    </row>
    <row r="15" spans="1:13" s="2" customFormat="1" ht="15">
      <c r="A15" s="13" t="s">
        <v>31</v>
      </c>
      <c r="B15" s="13" t="s">
        <v>49</v>
      </c>
      <c r="C15" s="13">
        <v>2</v>
      </c>
      <c r="D15" s="14" t="s">
        <v>1</v>
      </c>
      <c r="E15" s="15" t="b">
        <v>0</v>
      </c>
      <c r="F15" s="16" t="b">
        <v>0</v>
      </c>
      <c r="G15" s="16" t="b">
        <v>0</v>
      </c>
      <c r="H15" s="16" t="b">
        <v>0</v>
      </c>
      <c r="L15" s="6"/>
      <c r="M15" s="7" t="s">
        <v>3</v>
      </c>
    </row>
    <row r="16" spans="1:8" s="2" customFormat="1" ht="15">
      <c r="A16" s="13" t="s">
        <v>32</v>
      </c>
      <c r="B16" s="13" t="s">
        <v>50</v>
      </c>
      <c r="C16" s="13">
        <v>2</v>
      </c>
      <c r="D16" s="14" t="s">
        <v>82</v>
      </c>
      <c r="E16" s="15" t="b">
        <v>1</v>
      </c>
      <c r="F16" s="16" t="b">
        <v>1</v>
      </c>
      <c r="G16" s="16" t="b">
        <v>1</v>
      </c>
      <c r="H16" s="16" t="b">
        <v>0</v>
      </c>
    </row>
    <row r="17" spans="1:8" s="2" customFormat="1" ht="15">
      <c r="A17" s="13" t="s">
        <v>33</v>
      </c>
      <c r="B17" s="13"/>
      <c r="C17" s="13">
        <v>9</v>
      </c>
      <c r="D17" s="14"/>
      <c r="E17" s="15" t="b">
        <v>1</v>
      </c>
      <c r="F17" s="16" t="b">
        <v>1</v>
      </c>
      <c r="G17" s="16" t="b">
        <v>1</v>
      </c>
      <c r="H17" s="16" t="b">
        <v>1</v>
      </c>
    </row>
    <row r="18" spans="1:8" s="2" customFormat="1" ht="15">
      <c r="A18" s="13" t="s">
        <v>34</v>
      </c>
      <c r="B18" s="13"/>
      <c r="C18" s="13">
        <v>9</v>
      </c>
      <c r="D18" s="14"/>
      <c r="E18" s="15" t="b">
        <v>0</v>
      </c>
      <c r="F18" s="16" t="b">
        <v>0</v>
      </c>
      <c r="G18" s="16" t="b">
        <v>0</v>
      </c>
      <c r="H18" s="16" t="b">
        <v>0</v>
      </c>
    </row>
    <row r="19" spans="1:8" s="2" customFormat="1" ht="12.75">
      <c r="A19" s="13" t="s">
        <v>35</v>
      </c>
      <c r="B19" s="13" t="s">
        <v>51</v>
      </c>
      <c r="C19" s="13">
        <v>0</v>
      </c>
      <c r="D19" s="14" t="s">
        <v>1</v>
      </c>
      <c r="E19" s="15" t="b">
        <v>0</v>
      </c>
      <c r="F19" s="16" t="b">
        <v>0</v>
      </c>
      <c r="G19" s="16" t="b">
        <v>0</v>
      </c>
      <c r="H19" s="16" t="b">
        <v>1</v>
      </c>
    </row>
    <row r="20" spans="1:8" s="2" customFormat="1" ht="12.75">
      <c r="A20" s="13" t="s">
        <v>36</v>
      </c>
      <c r="B20" s="13" t="s">
        <v>52</v>
      </c>
      <c r="C20" s="13">
        <v>2</v>
      </c>
      <c r="D20" s="14" t="s">
        <v>82</v>
      </c>
      <c r="E20" s="15" t="b">
        <v>1</v>
      </c>
      <c r="F20" s="16" t="b">
        <v>0</v>
      </c>
      <c r="G20" s="16" t="b">
        <v>0</v>
      </c>
      <c r="H20" s="16" t="b">
        <v>1</v>
      </c>
    </row>
    <row r="21" spans="1:8" s="2" customFormat="1" ht="12.75">
      <c r="A21" s="13" t="s">
        <v>37</v>
      </c>
      <c r="B21" s="13" t="s">
        <v>53</v>
      </c>
      <c r="C21" s="13">
        <v>2</v>
      </c>
      <c r="D21" s="14" t="s">
        <v>4</v>
      </c>
      <c r="E21" s="15" t="b">
        <v>1</v>
      </c>
      <c r="F21" s="16" t="b">
        <v>0</v>
      </c>
      <c r="G21" s="16" t="b">
        <v>1</v>
      </c>
      <c r="H21" s="16" t="b">
        <v>1</v>
      </c>
    </row>
    <row r="22" spans="1:8" s="2" customFormat="1" ht="15">
      <c r="A22" s="13" t="s">
        <v>38</v>
      </c>
      <c r="B22" s="13" t="s">
        <v>54</v>
      </c>
      <c r="C22" s="13">
        <v>2</v>
      </c>
      <c r="D22" s="14" t="s">
        <v>82</v>
      </c>
      <c r="E22" s="15" t="b">
        <v>1</v>
      </c>
      <c r="F22" s="16" t="b">
        <v>0</v>
      </c>
      <c r="G22" s="16" t="b">
        <v>1</v>
      </c>
      <c r="H22" s="16" t="b">
        <v>0</v>
      </c>
    </row>
    <row r="23" spans="1:8" s="2" customFormat="1" ht="15">
      <c r="A23" s="13" t="s">
        <v>39</v>
      </c>
      <c r="B23" s="13" t="s">
        <v>39</v>
      </c>
      <c r="C23" s="13">
        <v>2</v>
      </c>
      <c r="D23" s="14" t="s">
        <v>82</v>
      </c>
      <c r="E23" s="15" t="b">
        <v>0</v>
      </c>
      <c r="F23" s="16" t="b">
        <v>0</v>
      </c>
      <c r="G23" s="16" t="b">
        <v>0</v>
      </c>
      <c r="H23" s="16" t="b">
        <v>0</v>
      </c>
    </row>
    <row r="24" spans="1:13" s="2" customFormat="1" ht="15.75">
      <c r="A24" s="13" t="s">
        <v>40</v>
      </c>
      <c r="B24" s="13"/>
      <c r="C24" s="13">
        <v>8</v>
      </c>
      <c r="D24" s="14"/>
      <c r="E24" s="15" t="b">
        <v>0</v>
      </c>
      <c r="F24" s="16" t="b">
        <v>0</v>
      </c>
      <c r="G24" s="16" t="b">
        <v>0</v>
      </c>
      <c r="H24" s="16" t="b">
        <v>1</v>
      </c>
      <c r="K24" s="669" t="s">
        <v>5</v>
      </c>
      <c r="L24" s="669"/>
      <c r="M24" s="669"/>
    </row>
    <row r="25" spans="1:17" s="2" customFormat="1" ht="15">
      <c r="A25" s="13" t="s">
        <v>41</v>
      </c>
      <c r="B25" s="13"/>
      <c r="C25" s="13">
        <v>8</v>
      </c>
      <c r="D25" s="14"/>
      <c r="E25" s="15" t="b">
        <v>1</v>
      </c>
      <c r="F25" s="16" t="b">
        <v>1</v>
      </c>
      <c r="G25" s="16" t="b">
        <v>1</v>
      </c>
      <c r="H25" s="16" t="b">
        <v>1</v>
      </c>
      <c r="K25" s="17" t="s">
        <v>6</v>
      </c>
      <c r="L25" s="18" t="s">
        <v>7</v>
      </c>
      <c r="M25" s="18" t="s">
        <v>8</v>
      </c>
      <c r="N25" s="18" t="s">
        <v>9</v>
      </c>
      <c r="O25" s="18" t="s">
        <v>10</v>
      </c>
      <c r="P25" s="18" t="s">
        <v>11</v>
      </c>
      <c r="Q25" s="19" t="s">
        <v>12</v>
      </c>
    </row>
    <row r="26" spans="1:17" s="2" customFormat="1" ht="15">
      <c r="A26" s="13" t="s">
        <v>42</v>
      </c>
      <c r="B26" s="13"/>
      <c r="C26" s="13">
        <v>8</v>
      </c>
      <c r="D26" s="14"/>
      <c r="E26" s="15" t="b">
        <v>0</v>
      </c>
      <c r="F26" s="16" t="b">
        <v>0</v>
      </c>
      <c r="G26" s="16" t="b">
        <v>0</v>
      </c>
      <c r="H26" s="16" t="b">
        <v>0</v>
      </c>
      <c r="K26" s="17">
        <v>1</v>
      </c>
      <c r="L26" s="20" t="s">
        <v>13</v>
      </c>
      <c r="M26" s="21">
        <v>12</v>
      </c>
      <c r="N26" s="22" t="b">
        <v>1</v>
      </c>
      <c r="O26" s="22" t="b">
        <v>1</v>
      </c>
      <c r="P26" s="23"/>
      <c r="Q26" s="20">
        <v>60</v>
      </c>
    </row>
    <row r="27" spans="1:17" s="2" customFormat="1" ht="15">
      <c r="A27" s="24" t="s">
        <v>43</v>
      </c>
      <c r="B27" s="24" t="s">
        <v>55</v>
      </c>
      <c r="C27" s="24">
        <v>4</v>
      </c>
      <c r="D27" s="14"/>
      <c r="E27" s="15" t="b">
        <v>1</v>
      </c>
      <c r="F27" s="16" t="b">
        <v>0</v>
      </c>
      <c r="G27" s="16" t="b">
        <v>0</v>
      </c>
      <c r="H27" s="16" t="b">
        <v>0</v>
      </c>
      <c r="K27" s="17">
        <v>2</v>
      </c>
      <c r="L27" s="20" t="s">
        <v>13</v>
      </c>
      <c r="M27" s="21">
        <v>10</v>
      </c>
      <c r="N27" s="22" t="b">
        <v>1</v>
      </c>
      <c r="O27" s="22" t="b">
        <v>0</v>
      </c>
      <c r="P27" s="23"/>
      <c r="Q27" s="20">
        <v>50</v>
      </c>
    </row>
    <row r="28" spans="1:17" s="2" customFormat="1" ht="15">
      <c r="A28" s="24" t="s">
        <v>44</v>
      </c>
      <c r="B28" s="24" t="s">
        <v>56</v>
      </c>
      <c r="C28" s="24">
        <v>4</v>
      </c>
      <c r="D28" s="14"/>
      <c r="E28" s="15" t="b">
        <v>1</v>
      </c>
      <c r="F28" s="16" t="b">
        <v>0</v>
      </c>
      <c r="G28" s="16" t="b">
        <v>0</v>
      </c>
      <c r="H28" s="16" t="b">
        <v>0</v>
      </c>
      <c r="K28" s="17">
        <v>2</v>
      </c>
      <c r="L28" s="20" t="s">
        <v>13</v>
      </c>
      <c r="M28" s="21">
        <v>10</v>
      </c>
      <c r="N28" s="22" t="b">
        <v>0</v>
      </c>
      <c r="O28" s="22" t="b">
        <v>1</v>
      </c>
      <c r="P28" s="23"/>
      <c r="Q28" s="20">
        <v>40</v>
      </c>
    </row>
    <row r="29" spans="1:17" s="2" customFormat="1" ht="15">
      <c r="A29" s="25"/>
      <c r="B29" s="25"/>
      <c r="C29" s="25"/>
      <c r="D29" s="25"/>
      <c r="E29" s="25"/>
      <c r="F29" s="25"/>
      <c r="G29" s="25"/>
      <c r="H29" s="25"/>
      <c r="K29" s="17">
        <v>2</v>
      </c>
      <c r="L29" s="20" t="s">
        <v>13</v>
      </c>
      <c r="M29" s="21">
        <v>10</v>
      </c>
      <c r="N29" s="22" t="b">
        <v>0</v>
      </c>
      <c r="O29" s="22" t="b">
        <v>0</v>
      </c>
      <c r="P29" s="23"/>
      <c r="Q29" s="20">
        <v>35</v>
      </c>
    </row>
    <row r="30" spans="1:17" s="2" customFormat="1" ht="15">
      <c r="A30" s="25"/>
      <c r="B30" s="25"/>
      <c r="C30" s="25"/>
      <c r="D30" s="25"/>
      <c r="E30" s="25"/>
      <c r="F30" s="25"/>
      <c r="G30" s="25"/>
      <c r="H30" s="25"/>
      <c r="K30" s="17">
        <v>3</v>
      </c>
      <c r="L30" s="20" t="s">
        <v>13</v>
      </c>
      <c r="M30" s="21">
        <v>10</v>
      </c>
      <c r="N30" s="22" t="b">
        <v>0</v>
      </c>
      <c r="O30" s="22" t="b">
        <v>0</v>
      </c>
      <c r="P30" s="23"/>
      <c r="Q30" s="20">
        <v>35</v>
      </c>
    </row>
    <row r="31" spans="1:17" s="2" customFormat="1" ht="15">
      <c r="A31" s="25"/>
      <c r="B31" s="25"/>
      <c r="C31" s="25"/>
      <c r="D31" s="25"/>
      <c r="E31" s="25"/>
      <c r="F31" s="25"/>
      <c r="G31" s="25"/>
      <c r="H31" s="25"/>
      <c r="K31" s="17">
        <v>4</v>
      </c>
      <c r="L31" s="20" t="s">
        <v>13</v>
      </c>
      <c r="M31" s="21">
        <v>10</v>
      </c>
      <c r="N31" s="22" t="b">
        <v>0</v>
      </c>
      <c r="O31" s="22" t="b">
        <v>0</v>
      </c>
      <c r="P31" s="23"/>
      <c r="Q31" s="20">
        <v>35</v>
      </c>
    </row>
    <row r="32" spans="1:17" s="2" customFormat="1" ht="15">
      <c r="A32" s="1"/>
      <c r="B32" s="1"/>
      <c r="C32" s="1"/>
      <c r="D32" s="26"/>
      <c r="E32" s="1"/>
      <c r="F32" s="1"/>
      <c r="G32" s="1"/>
      <c r="H32" s="1"/>
      <c r="K32" s="17">
        <v>5</v>
      </c>
      <c r="L32" s="20" t="s">
        <v>13</v>
      </c>
      <c r="M32" s="21">
        <v>10</v>
      </c>
      <c r="N32" s="22" t="b">
        <v>0</v>
      </c>
      <c r="O32" s="22" t="b">
        <v>0</v>
      </c>
      <c r="P32" s="23"/>
      <c r="Q32" s="20">
        <v>35</v>
      </c>
    </row>
    <row r="33" spans="1:17" s="2" customFormat="1" ht="15">
      <c r="A33" s="1" t="s">
        <v>14</v>
      </c>
      <c r="B33" s="1"/>
      <c r="C33" s="1"/>
      <c r="D33" s="26"/>
      <c r="E33" s="1"/>
      <c r="F33" s="1"/>
      <c r="G33" s="1"/>
      <c r="H33" s="1"/>
      <c r="K33" s="17">
        <v>6</v>
      </c>
      <c r="L33" s="20" t="s">
        <v>13</v>
      </c>
      <c r="M33" s="21">
        <v>10</v>
      </c>
      <c r="N33" s="22" t="b">
        <v>0</v>
      </c>
      <c r="O33" s="22" t="b">
        <v>0</v>
      </c>
      <c r="P33" s="23"/>
      <c r="Q33" s="20">
        <v>35</v>
      </c>
    </row>
    <row r="34" spans="1:17" s="2" customFormat="1" ht="15">
      <c r="A34" s="13"/>
      <c r="B34" s="1" t="s">
        <v>15</v>
      </c>
      <c r="C34" s="1"/>
      <c r="D34" s="26"/>
      <c r="E34" s="1"/>
      <c r="F34" s="1"/>
      <c r="G34" s="1"/>
      <c r="H34" s="1"/>
      <c r="K34" s="17">
        <v>7</v>
      </c>
      <c r="L34" s="20" t="s">
        <v>13</v>
      </c>
      <c r="M34" s="21">
        <v>10</v>
      </c>
      <c r="N34" s="22" t="b">
        <v>0</v>
      </c>
      <c r="O34" s="22" t="b">
        <v>0</v>
      </c>
      <c r="P34" s="23"/>
      <c r="Q34" s="20">
        <v>35</v>
      </c>
    </row>
    <row r="35" spans="1:17" s="25" customFormat="1" ht="15">
      <c r="A35" s="27"/>
      <c r="B35" s="1" t="s">
        <v>16</v>
      </c>
      <c r="C35" s="1"/>
      <c r="D35" s="26"/>
      <c r="E35" s="1"/>
      <c r="F35" s="1"/>
      <c r="G35" s="1"/>
      <c r="H35" s="1"/>
      <c r="K35" s="17">
        <v>8</v>
      </c>
      <c r="L35" s="20" t="s">
        <v>13</v>
      </c>
      <c r="M35" s="21">
        <v>10</v>
      </c>
      <c r="N35" s="22" t="b">
        <v>0</v>
      </c>
      <c r="O35" s="22" t="b">
        <v>0</v>
      </c>
      <c r="P35" s="23"/>
      <c r="Q35" s="20">
        <v>35</v>
      </c>
    </row>
    <row r="36" spans="1:17" s="25" customFormat="1" ht="15">
      <c r="A36" s="1"/>
      <c r="B36" s="1"/>
      <c r="C36" s="1"/>
      <c r="D36" s="26"/>
      <c r="E36" s="1"/>
      <c r="F36" s="1"/>
      <c r="G36" s="1"/>
      <c r="H36" s="1"/>
      <c r="K36" s="17">
        <v>9</v>
      </c>
      <c r="L36" s="20" t="s">
        <v>13</v>
      </c>
      <c r="M36" s="21">
        <v>10</v>
      </c>
      <c r="N36" s="22" t="b">
        <v>0</v>
      </c>
      <c r="O36" s="22" t="b">
        <v>0</v>
      </c>
      <c r="P36" s="23"/>
      <c r="Q36" s="20">
        <v>35</v>
      </c>
    </row>
    <row r="37" spans="1:8" s="25" customFormat="1" ht="15">
      <c r="A37" s="1"/>
      <c r="B37" s="1"/>
      <c r="C37" s="1"/>
      <c r="D37" s="26"/>
      <c r="E37" s="1"/>
      <c r="F37" s="1"/>
      <c r="G37" s="1"/>
      <c r="H37" s="1"/>
    </row>
    <row r="38" spans="1:8" s="25" customFormat="1" ht="15">
      <c r="A38" s="1"/>
      <c r="B38" s="1"/>
      <c r="C38" s="1"/>
      <c r="D38" s="26"/>
      <c r="E38" s="1"/>
      <c r="F38" s="1"/>
      <c r="G38" s="1"/>
      <c r="H38" s="1"/>
    </row>
    <row r="39" spans="1:8" s="25" customFormat="1" ht="15">
      <c r="A39" s="1"/>
      <c r="B39" s="1"/>
      <c r="C39" s="1"/>
      <c r="D39" s="1"/>
      <c r="E39" s="1"/>
      <c r="F39" s="1"/>
      <c r="G39" s="1"/>
      <c r="H39" s="1"/>
    </row>
    <row r="40" spans="1:8" s="25" customFormat="1" ht="15">
      <c r="A40" s="1"/>
      <c r="B40" s="1"/>
      <c r="C40" s="1"/>
      <c r="D40" s="1"/>
      <c r="E40" s="1"/>
      <c r="F40" s="1"/>
      <c r="G40" s="1"/>
      <c r="H40" s="1"/>
    </row>
    <row r="41" spans="1:8" s="25" customFormat="1" ht="15">
      <c r="A41" s="1"/>
      <c r="B41" s="1"/>
      <c r="C41" s="1"/>
      <c r="D41" s="1"/>
      <c r="E41" s="1"/>
      <c r="F41" s="1"/>
      <c r="G41" s="1"/>
      <c r="H41" s="1"/>
    </row>
    <row r="42" spans="1:8" s="25" customFormat="1" ht="15">
      <c r="A42" s="1"/>
      <c r="B42" s="1"/>
      <c r="C42" s="1"/>
      <c r="D42" s="1"/>
      <c r="E42" s="1"/>
      <c r="F42" s="1"/>
      <c r="G42" s="1"/>
      <c r="H42" s="1"/>
    </row>
    <row r="43" spans="1:8" s="25" customFormat="1" ht="15">
      <c r="A43" s="1"/>
      <c r="B43" s="1"/>
      <c r="C43" s="1"/>
      <c r="D43" s="1"/>
      <c r="E43" s="1"/>
      <c r="F43" s="1"/>
      <c r="G43" s="1"/>
      <c r="H43" s="1"/>
    </row>
    <row r="44" spans="1:8" s="25" customFormat="1" ht="15">
      <c r="A44" s="1"/>
      <c r="B44" s="1"/>
      <c r="C44" s="1"/>
      <c r="D44" s="1"/>
      <c r="E44" s="1"/>
      <c r="F44" s="1"/>
      <c r="G44" s="1"/>
      <c r="H44" s="1"/>
    </row>
  </sheetData>
  <mergeCells count="5">
    <mergeCell ref="K24:M24"/>
    <mergeCell ref="A3:H3"/>
    <mergeCell ref="A5:B5"/>
    <mergeCell ref="A6:B6"/>
    <mergeCell ref="L6:M6"/>
  </mergeCells>
  <dataValidations count="4">
    <dataValidation type="list" allowBlank="1" showInputMessage="1" showErrorMessage="1" sqref="D11:D20">
      <formula1>"Projekt,Aktivnost,Resource Assignment"</formula1>
    </dataValidation>
    <dataValidation type="list" allowBlank="1" showInputMessage="1" showErrorMessage="1" sqref="N26:O36">
      <formula1>"true,false"</formula1>
    </dataValidation>
    <dataValidation type="list" allowBlank="1" showInputMessage="1" showErrorMessage="1" sqref="D25:D26">
      <formula1>"Projekt,Aktivnost,Resource Assigment"</formula1>
    </dataValidation>
    <dataValidation type="list" allowBlank="1" showInputMessage="1" showErrorMessage="1" sqref="D27:D28">
      <formula1>"WBS,Aktivnost,Resource Assignment"</formula1>
    </dataValidation>
  </dataValidations>
  <printOptions/>
  <pageMargins left="0.75" right="0.75" top="1" bottom="1" header="0.5" footer="0.5"/>
  <pageSetup horizontalDpi="600" verticalDpi="600" orientation="portrait" r:id="rId3"/>
  <legacyDrawing r:id="rId2"/>
  <controls>
    <control shapeId="3073" r:id="rId1" name="Izvjestaj"/>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23"/>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A.1.2</v>
      </c>
      <c r="B2" s="358" t="s">
        <v>275</v>
      </c>
      <c r="C2" s="365" t="s">
        <v>1525</v>
      </c>
      <c r="D2" s="359"/>
      <c r="E2" s="360"/>
      <c r="F2" s="361"/>
      <c r="G2" s="362">
        <f>SUM(G3:G323)</f>
        <v>0</v>
      </c>
    </row>
    <row r="3" spans="1:7" s="89" customFormat="1" ht="15" collapsed="1">
      <c r="A3" s="82" t="str">
        <f>B3</f>
        <v>A.1.2.1</v>
      </c>
      <c r="B3" s="83" t="s">
        <v>1526</v>
      </c>
      <c r="C3" s="84" t="s">
        <v>2159</v>
      </c>
      <c r="D3" s="85"/>
      <c r="E3" s="86"/>
      <c r="F3" s="87"/>
      <c r="G3" s="88"/>
    </row>
    <row r="4" spans="1:7" s="97" customFormat="1" ht="15">
      <c r="A4" s="90" t="str">
        <f>B4</f>
        <v>A.1.2.1.1</v>
      </c>
      <c r="B4" s="91" t="s">
        <v>1527</v>
      </c>
      <c r="C4" s="92" t="s">
        <v>1528</v>
      </c>
      <c r="D4" s="93"/>
      <c r="E4" s="94"/>
      <c r="F4" s="95"/>
      <c r="G4" s="96"/>
    </row>
    <row r="5" spans="1:7" s="109" customFormat="1" ht="38.25" hidden="1" outlineLevel="1">
      <c r="A5" s="227" t="str">
        <f aca="true" t="shared" si="0" ref="A5:A68">""&amp;$B$4&amp;"."&amp;B5&amp;""</f>
        <v>A.1.2.1.1.S.1</v>
      </c>
      <c r="B5" s="99" t="s">
        <v>206</v>
      </c>
      <c r="C5" s="122" t="s">
        <v>1529</v>
      </c>
      <c r="D5" s="123"/>
      <c r="E5" s="107"/>
      <c r="F5" s="108"/>
      <c r="G5" s="108"/>
    </row>
    <row r="6" spans="1:7" s="109" customFormat="1" ht="63.75" hidden="1" outlineLevel="1">
      <c r="A6" s="227" t="str">
        <f t="shared" si="0"/>
        <v>A.1.2.1.1.S.1.1</v>
      </c>
      <c r="B6" s="99" t="s">
        <v>226</v>
      </c>
      <c r="C6" s="122" t="s">
        <v>1530</v>
      </c>
      <c r="D6" s="123" t="s">
        <v>90</v>
      </c>
      <c r="E6" s="107">
        <v>1</v>
      </c>
      <c r="F6" s="108"/>
      <c r="G6" s="108">
        <f aca="true" t="shared" si="1" ref="G6:G18">E6*F6</f>
        <v>0</v>
      </c>
    </row>
    <row r="7" spans="1:7" s="109" customFormat="1" ht="63.75" hidden="1" outlineLevel="1">
      <c r="A7" s="227" t="str">
        <f t="shared" si="0"/>
        <v>A.1.2.1.1.S.1.2</v>
      </c>
      <c r="B7" s="99" t="s">
        <v>227</v>
      </c>
      <c r="C7" s="122" t="s">
        <v>1531</v>
      </c>
      <c r="D7" s="123" t="s">
        <v>90</v>
      </c>
      <c r="E7" s="107">
        <v>1</v>
      </c>
      <c r="F7" s="108"/>
      <c r="G7" s="108">
        <f t="shared" si="1"/>
        <v>0</v>
      </c>
    </row>
    <row r="8" spans="1:7" s="109" customFormat="1" ht="15" hidden="1" outlineLevel="1">
      <c r="A8" s="227" t="str">
        <f t="shared" si="0"/>
        <v>A.1.2.1.1.S.1.3</v>
      </c>
      <c r="B8" s="99" t="s">
        <v>265</v>
      </c>
      <c r="C8" s="122" t="s">
        <v>1532</v>
      </c>
      <c r="D8" s="123" t="s">
        <v>90</v>
      </c>
      <c r="E8" s="107">
        <v>1</v>
      </c>
      <c r="F8" s="108"/>
      <c r="G8" s="108">
        <f t="shared" si="1"/>
        <v>0</v>
      </c>
    </row>
    <row r="9" spans="1:7" s="109" customFormat="1" ht="15" hidden="1" outlineLevel="1">
      <c r="A9" s="227" t="str">
        <f t="shared" si="0"/>
        <v>A.1.2.1.1.S.1.4</v>
      </c>
      <c r="B9" s="99" t="s">
        <v>627</v>
      </c>
      <c r="C9" s="122" t="s">
        <v>1533</v>
      </c>
      <c r="D9" s="123" t="s">
        <v>90</v>
      </c>
      <c r="E9" s="107">
        <v>2</v>
      </c>
      <c r="F9" s="108"/>
      <c r="G9" s="108">
        <f t="shared" si="1"/>
        <v>0</v>
      </c>
    </row>
    <row r="10" spans="1:7" s="109" customFormat="1" ht="15" hidden="1" outlineLevel="1">
      <c r="A10" s="227" t="str">
        <f t="shared" si="0"/>
        <v>A.1.2.1.1.S.1.5</v>
      </c>
      <c r="B10" s="99" t="s">
        <v>630</v>
      </c>
      <c r="C10" s="122" t="s">
        <v>1534</v>
      </c>
      <c r="D10" s="123" t="s">
        <v>90</v>
      </c>
      <c r="E10" s="107">
        <v>1</v>
      </c>
      <c r="F10" s="108"/>
      <c r="G10" s="108">
        <f t="shared" si="1"/>
        <v>0</v>
      </c>
    </row>
    <row r="11" spans="1:7" s="109" customFormat="1" ht="25.5" hidden="1" outlineLevel="1">
      <c r="A11" s="227" t="str">
        <f t="shared" si="0"/>
        <v>A.1.2.1.1.S.1.6</v>
      </c>
      <c r="B11" s="99" t="s">
        <v>1535</v>
      </c>
      <c r="C11" s="122" t="s">
        <v>1536</v>
      </c>
      <c r="D11" s="123" t="s">
        <v>90</v>
      </c>
      <c r="E11" s="107">
        <v>2</v>
      </c>
      <c r="F11" s="108"/>
      <c r="G11" s="108">
        <f t="shared" si="1"/>
        <v>0</v>
      </c>
    </row>
    <row r="12" spans="1:7" s="109" customFormat="1" ht="25.5" hidden="1" outlineLevel="1">
      <c r="A12" s="227" t="str">
        <f t="shared" si="0"/>
        <v>A.1.2.1.1.S.1.7</v>
      </c>
      <c r="B12" s="99" t="s">
        <v>1537</v>
      </c>
      <c r="C12" s="122" t="s">
        <v>1538</v>
      </c>
      <c r="D12" s="123" t="s">
        <v>90</v>
      </c>
      <c r="E12" s="107">
        <v>2</v>
      </c>
      <c r="F12" s="108"/>
      <c r="G12" s="108">
        <f t="shared" si="1"/>
        <v>0</v>
      </c>
    </row>
    <row r="13" spans="1:7" s="109" customFormat="1" ht="25.5" hidden="1" outlineLevel="1">
      <c r="A13" s="227" t="str">
        <f t="shared" si="0"/>
        <v>A.1.2.1.1.S.1.8</v>
      </c>
      <c r="B13" s="99" t="s">
        <v>1539</v>
      </c>
      <c r="C13" s="122" t="s">
        <v>1540</v>
      </c>
      <c r="D13" s="123" t="s">
        <v>90</v>
      </c>
      <c r="E13" s="107">
        <v>1</v>
      </c>
      <c r="F13" s="108"/>
      <c r="G13" s="108">
        <f t="shared" si="1"/>
        <v>0</v>
      </c>
    </row>
    <row r="14" spans="1:7" s="109" customFormat="1" ht="25.5" hidden="1" outlineLevel="1">
      <c r="A14" s="227" t="str">
        <f t="shared" si="0"/>
        <v>A.1.2.1.1.S.1.9</v>
      </c>
      <c r="B14" s="99" t="s">
        <v>1541</v>
      </c>
      <c r="C14" s="122" t="s">
        <v>1542</v>
      </c>
      <c r="D14" s="123" t="s">
        <v>90</v>
      </c>
      <c r="E14" s="107">
        <v>1</v>
      </c>
      <c r="F14" s="108"/>
      <c r="G14" s="108">
        <f t="shared" si="1"/>
        <v>0</v>
      </c>
    </row>
    <row r="15" spans="1:7" s="109" customFormat="1" ht="15" hidden="1" outlineLevel="1">
      <c r="A15" s="227" t="str">
        <f t="shared" si="0"/>
        <v>A.1.2.1.1.S.1.10</v>
      </c>
      <c r="B15" s="99" t="s">
        <v>1543</v>
      </c>
      <c r="C15" s="122" t="s">
        <v>1544</v>
      </c>
      <c r="D15" s="123" t="s">
        <v>90</v>
      </c>
      <c r="E15" s="107">
        <v>6</v>
      </c>
      <c r="F15" s="108"/>
      <c r="G15" s="108">
        <f t="shared" si="1"/>
        <v>0</v>
      </c>
    </row>
    <row r="16" spans="1:7" s="109" customFormat="1" ht="15" hidden="1" outlineLevel="1">
      <c r="A16" s="227" t="str">
        <f t="shared" si="0"/>
        <v>A.1.2.1.1.S.1.11</v>
      </c>
      <c r="B16" s="99" t="s">
        <v>1545</v>
      </c>
      <c r="C16" s="122" t="s">
        <v>1546</v>
      </c>
      <c r="D16" s="123" t="s">
        <v>90</v>
      </c>
      <c r="E16" s="107">
        <v>2</v>
      </c>
      <c r="F16" s="108"/>
      <c r="G16" s="108">
        <f t="shared" si="1"/>
        <v>0</v>
      </c>
    </row>
    <row r="17" spans="1:7" s="109" customFormat="1" ht="15" hidden="1" outlineLevel="1">
      <c r="A17" s="227" t="str">
        <f t="shared" si="0"/>
        <v>A.1.2.1.1.S.1.12</v>
      </c>
      <c r="B17" s="99" t="s">
        <v>1547</v>
      </c>
      <c r="C17" s="122" t="s">
        <v>1548</v>
      </c>
      <c r="D17" s="123" t="s">
        <v>90</v>
      </c>
      <c r="E17" s="107">
        <v>1</v>
      </c>
      <c r="F17" s="108"/>
      <c r="G17" s="108">
        <f t="shared" si="1"/>
        <v>0</v>
      </c>
    </row>
    <row r="18" spans="1:7" s="109" customFormat="1" ht="15" hidden="1" outlineLevel="1">
      <c r="A18" s="227" t="str">
        <f t="shared" si="0"/>
        <v>A.1.2.1.1.S.1.13</v>
      </c>
      <c r="B18" s="99" t="s">
        <v>1549</v>
      </c>
      <c r="C18" s="122" t="s">
        <v>1550</v>
      </c>
      <c r="D18" s="123" t="s">
        <v>90</v>
      </c>
      <c r="E18" s="107">
        <v>2</v>
      </c>
      <c r="F18" s="108"/>
      <c r="G18" s="108">
        <f t="shared" si="1"/>
        <v>0</v>
      </c>
    </row>
    <row r="19" spans="1:7" s="109" customFormat="1" ht="15" hidden="1" outlineLevel="1">
      <c r="A19" s="227" t="str">
        <f t="shared" si="0"/>
        <v>A.1.2.1.1.S.1.14</v>
      </c>
      <c r="B19" s="99" t="s">
        <v>1551</v>
      </c>
      <c r="C19" s="122" t="s">
        <v>1552</v>
      </c>
      <c r="D19" s="123" t="s">
        <v>90</v>
      </c>
      <c r="E19" s="107">
        <v>2</v>
      </c>
      <c r="F19" s="108"/>
      <c r="G19" s="108">
        <f aca="true" t="shared" si="2" ref="G19:G24">E17*F19</f>
        <v>0</v>
      </c>
    </row>
    <row r="20" spans="1:7" s="109" customFormat="1" ht="15" hidden="1" outlineLevel="1">
      <c r="A20" s="227" t="str">
        <f t="shared" si="0"/>
        <v>A.1.2.1.1.S.1.15</v>
      </c>
      <c r="B20" s="99" t="s">
        <v>1553</v>
      </c>
      <c r="C20" s="122" t="s">
        <v>1554</v>
      </c>
      <c r="D20" s="123" t="s">
        <v>90</v>
      </c>
      <c r="E20" s="107">
        <v>1</v>
      </c>
      <c r="F20" s="108"/>
      <c r="G20" s="108">
        <f t="shared" si="2"/>
        <v>0</v>
      </c>
    </row>
    <row r="21" spans="1:7" s="109" customFormat="1" ht="15" hidden="1" outlineLevel="1">
      <c r="A21" s="98" t="str">
        <f t="shared" si="0"/>
        <v>A.1.2.1.1.S.1.16</v>
      </c>
      <c r="B21" s="99" t="s">
        <v>1555</v>
      </c>
      <c r="C21" s="122" t="s">
        <v>1556</v>
      </c>
      <c r="D21" s="123" t="s">
        <v>90</v>
      </c>
      <c r="E21" s="107">
        <v>1</v>
      </c>
      <c r="F21" s="108"/>
      <c r="G21" s="108">
        <f t="shared" si="2"/>
        <v>0</v>
      </c>
    </row>
    <row r="22" spans="1:7" s="109" customFormat="1" ht="15" hidden="1" outlineLevel="1">
      <c r="A22" s="227" t="str">
        <f t="shared" si="0"/>
        <v>A.1.2.1.1.S.1.17</v>
      </c>
      <c r="B22" s="99" t="s">
        <v>1557</v>
      </c>
      <c r="C22" s="122" t="s">
        <v>1558</v>
      </c>
      <c r="D22" s="123" t="s">
        <v>90</v>
      </c>
      <c r="E22" s="107">
        <v>1</v>
      </c>
      <c r="F22" s="108"/>
      <c r="G22" s="108">
        <f t="shared" si="2"/>
        <v>0</v>
      </c>
    </row>
    <row r="23" spans="1:7" s="109" customFormat="1" ht="15" hidden="1" outlineLevel="1">
      <c r="A23" s="227" t="str">
        <f t="shared" si="0"/>
        <v>A.1.2.1.1.S.1.18</v>
      </c>
      <c r="B23" s="99" t="s">
        <v>1559</v>
      </c>
      <c r="C23" s="122" t="s">
        <v>1560</v>
      </c>
      <c r="D23" s="123" t="s">
        <v>90</v>
      </c>
      <c r="E23" s="107">
        <v>3</v>
      </c>
      <c r="F23" s="108"/>
      <c r="G23" s="108">
        <f t="shared" si="2"/>
        <v>0</v>
      </c>
    </row>
    <row r="24" spans="1:7" s="109" customFormat="1" ht="15" hidden="1" outlineLevel="1">
      <c r="A24" s="227" t="str">
        <f t="shared" si="0"/>
        <v>A.1.2.1.1.S.1.19</v>
      </c>
      <c r="B24" s="99" t="s">
        <v>1561</v>
      </c>
      <c r="C24" s="122" t="s">
        <v>1562</v>
      </c>
      <c r="D24" s="123" t="s">
        <v>90</v>
      </c>
      <c r="E24" s="107">
        <v>4</v>
      </c>
      <c r="F24" s="108"/>
      <c r="G24" s="108">
        <f t="shared" si="2"/>
        <v>0</v>
      </c>
    </row>
    <row r="25" spans="1:7" s="109" customFormat="1" ht="38.25" hidden="1" outlineLevel="1">
      <c r="A25" s="227" t="str">
        <f t="shared" si="0"/>
        <v>A.1.2.1.1.S.1.20</v>
      </c>
      <c r="B25" s="99" t="s">
        <v>1563</v>
      </c>
      <c r="C25" s="122" t="s">
        <v>1564</v>
      </c>
      <c r="D25" s="123" t="s">
        <v>90</v>
      </c>
      <c r="E25" s="107">
        <v>2</v>
      </c>
      <c r="F25" s="108"/>
      <c r="G25" s="108">
        <f>E23*F25</f>
        <v>0</v>
      </c>
    </row>
    <row r="26" spans="1:7" s="109" customFormat="1" ht="25.5" hidden="1" outlineLevel="1">
      <c r="A26" s="227" t="str">
        <f t="shared" si="0"/>
        <v>A.1.2.1.1.S.1.21</v>
      </c>
      <c r="B26" s="99" t="s">
        <v>1565</v>
      </c>
      <c r="C26" s="122" t="s">
        <v>1566</v>
      </c>
      <c r="D26" s="123" t="s">
        <v>90</v>
      </c>
      <c r="E26" s="107">
        <v>2</v>
      </c>
      <c r="F26" s="108"/>
      <c r="G26" s="108">
        <f aca="true" t="shared" si="3" ref="G26">E26*F26</f>
        <v>0</v>
      </c>
    </row>
    <row r="27" spans="1:7" s="109" customFormat="1" ht="38.25" hidden="1" outlineLevel="1">
      <c r="A27" s="227" t="str">
        <f t="shared" si="0"/>
        <v>A.1.2.1.1.S.1.22</v>
      </c>
      <c r="B27" s="99" t="s">
        <v>1567</v>
      </c>
      <c r="C27" s="122" t="s">
        <v>1568</v>
      </c>
      <c r="D27" s="123" t="s">
        <v>90</v>
      </c>
      <c r="E27" s="107">
        <v>2</v>
      </c>
      <c r="F27" s="108"/>
      <c r="G27" s="108">
        <f aca="true" t="shared" si="4" ref="G27:G29">E22*F27</f>
        <v>0</v>
      </c>
    </row>
    <row r="28" spans="1:7" s="109" customFormat="1" ht="25.5" hidden="1" outlineLevel="1">
      <c r="A28" s="227" t="str">
        <f t="shared" si="0"/>
        <v>A.1.2.1.1.S.1.23</v>
      </c>
      <c r="B28" s="99" t="s">
        <v>1569</v>
      </c>
      <c r="C28" s="316" t="s">
        <v>1570</v>
      </c>
      <c r="D28" s="123" t="s">
        <v>90</v>
      </c>
      <c r="E28" s="107">
        <v>14</v>
      </c>
      <c r="F28" s="108"/>
      <c r="G28" s="108">
        <f t="shared" si="4"/>
        <v>0</v>
      </c>
    </row>
    <row r="29" spans="1:7" s="109" customFormat="1" ht="15" hidden="1" outlineLevel="1">
      <c r="A29" s="227" t="str">
        <f t="shared" si="0"/>
        <v>A.1.2.1.1.S.1.24</v>
      </c>
      <c r="B29" s="99" t="s">
        <v>1571</v>
      </c>
      <c r="C29" s="122" t="s">
        <v>1572</v>
      </c>
      <c r="D29" s="123" t="s">
        <v>90</v>
      </c>
      <c r="E29" s="107">
        <v>10</v>
      </c>
      <c r="F29" s="108"/>
      <c r="G29" s="108">
        <f t="shared" si="4"/>
        <v>0</v>
      </c>
    </row>
    <row r="30" spans="1:7" s="109" customFormat="1" ht="25.5" hidden="1" outlineLevel="1">
      <c r="A30" s="227" t="str">
        <f t="shared" si="0"/>
        <v>A.1.2.1.1.S.1.25</v>
      </c>
      <c r="B30" s="99" t="s">
        <v>1573</v>
      </c>
      <c r="C30" s="122" t="s">
        <v>1574</v>
      </c>
      <c r="D30" s="123" t="s">
        <v>90</v>
      </c>
      <c r="E30" s="107">
        <v>1</v>
      </c>
      <c r="F30" s="108"/>
      <c r="G30" s="108">
        <f>E25*F30</f>
        <v>0</v>
      </c>
    </row>
    <row r="31" spans="1:7" s="109" customFormat="1" ht="38.25" hidden="1" outlineLevel="1">
      <c r="A31" s="227" t="str">
        <f t="shared" si="0"/>
        <v>A.1.2.1.1.S.1.26</v>
      </c>
      <c r="B31" s="99" t="s">
        <v>1575</v>
      </c>
      <c r="C31" s="122" t="s">
        <v>1576</v>
      </c>
      <c r="D31" s="123" t="s">
        <v>90</v>
      </c>
      <c r="E31" s="107">
        <v>2</v>
      </c>
      <c r="F31" s="108"/>
      <c r="G31" s="108">
        <f aca="true" t="shared" si="5" ref="G31">E26*F31</f>
        <v>0</v>
      </c>
    </row>
    <row r="32" spans="1:7" s="109" customFormat="1" ht="15" hidden="1" outlineLevel="1">
      <c r="A32" s="227" t="str">
        <f t="shared" si="0"/>
        <v>A.1.2.1.1.S.1.27</v>
      </c>
      <c r="B32" s="99" t="s">
        <v>1577</v>
      </c>
      <c r="C32" s="216" t="s">
        <v>1578</v>
      </c>
      <c r="D32" s="123" t="s">
        <v>90</v>
      </c>
      <c r="E32" s="107">
        <v>1</v>
      </c>
      <c r="F32" s="108"/>
      <c r="G32" s="108">
        <f>E27*F32</f>
        <v>0</v>
      </c>
    </row>
    <row r="33" spans="1:7" s="109" customFormat="1" ht="25.5" hidden="1" outlineLevel="1">
      <c r="A33" s="227" t="str">
        <f t="shared" si="0"/>
        <v>A.1.2.1.1.S.1.28</v>
      </c>
      <c r="B33" s="99" t="s">
        <v>1579</v>
      </c>
      <c r="C33" s="122" t="s">
        <v>1580</v>
      </c>
      <c r="D33" s="123" t="s">
        <v>90</v>
      </c>
      <c r="E33" s="107">
        <v>2</v>
      </c>
      <c r="F33" s="108"/>
      <c r="G33" s="108">
        <f>E28*F33</f>
        <v>0</v>
      </c>
    </row>
    <row r="34" spans="1:7" s="109" customFormat="1" ht="38.25" hidden="1" outlineLevel="1">
      <c r="A34" s="227" t="str">
        <f t="shared" si="0"/>
        <v>A.1.2.1.1.S.1.29</v>
      </c>
      <c r="B34" s="99" t="s">
        <v>1581</v>
      </c>
      <c r="C34" s="122" t="s">
        <v>1582</v>
      </c>
      <c r="D34" s="123" t="s">
        <v>90</v>
      </c>
      <c r="E34" s="107">
        <v>1</v>
      </c>
      <c r="F34" s="108"/>
      <c r="G34" s="108">
        <f>E29*F34</f>
        <v>0</v>
      </c>
    </row>
    <row r="35" spans="1:7" s="109" customFormat="1" ht="38.25" hidden="1" outlineLevel="1">
      <c r="A35" s="227" t="str">
        <f t="shared" si="0"/>
        <v>A.1.2.1.1.S.1.30</v>
      </c>
      <c r="B35" s="99" t="s">
        <v>1583</v>
      </c>
      <c r="C35" s="122" t="s">
        <v>1584</v>
      </c>
      <c r="D35" s="123" t="s">
        <v>90</v>
      </c>
      <c r="E35" s="107">
        <v>2</v>
      </c>
      <c r="F35" s="108"/>
      <c r="G35" s="108">
        <f>E30*F35</f>
        <v>0</v>
      </c>
    </row>
    <row r="36" spans="1:7" s="109" customFormat="1" ht="15" hidden="1" outlineLevel="1">
      <c r="A36" s="227" t="str">
        <f t="shared" si="0"/>
        <v>A.1.2.1.1.S.1.31</v>
      </c>
      <c r="B36" s="99" t="s">
        <v>1585</v>
      </c>
      <c r="C36" s="122" t="s">
        <v>1586</v>
      </c>
      <c r="D36" s="123" t="s">
        <v>90</v>
      </c>
      <c r="E36" s="107">
        <v>2</v>
      </c>
      <c r="F36" s="108"/>
      <c r="G36" s="108">
        <f>E31*F36</f>
        <v>0</v>
      </c>
    </row>
    <row r="37" spans="1:7" s="109" customFormat="1" ht="25.5" hidden="1" outlineLevel="1">
      <c r="A37" s="227" t="str">
        <f t="shared" si="0"/>
        <v>A.1.2.1.1.S.1.32</v>
      </c>
      <c r="B37" s="99" t="s">
        <v>1587</v>
      </c>
      <c r="C37" s="122" t="s">
        <v>1588</v>
      </c>
      <c r="D37" s="123" t="s">
        <v>90</v>
      </c>
      <c r="E37" s="107">
        <v>2</v>
      </c>
      <c r="F37" s="108"/>
      <c r="G37" s="108">
        <f aca="true" t="shared" si="6" ref="G37:G57">E33*F37</f>
        <v>0</v>
      </c>
    </row>
    <row r="38" spans="1:7" s="109" customFormat="1" ht="51" hidden="1" outlineLevel="1">
      <c r="A38" s="227" t="str">
        <f t="shared" si="0"/>
        <v>A.1.2.1.1.S.1.33</v>
      </c>
      <c r="B38" s="99" t="s">
        <v>1589</v>
      </c>
      <c r="C38" s="122" t="s">
        <v>1590</v>
      </c>
      <c r="D38" s="123" t="s">
        <v>90</v>
      </c>
      <c r="E38" s="107">
        <v>1</v>
      </c>
      <c r="F38" s="108"/>
      <c r="G38" s="108">
        <f t="shared" si="6"/>
        <v>0</v>
      </c>
    </row>
    <row r="39" spans="1:7" s="109" customFormat="1" ht="15" hidden="1" outlineLevel="1">
      <c r="A39" s="227" t="str">
        <f t="shared" si="0"/>
        <v>A.1.2.1.1.S.1.34</v>
      </c>
      <c r="B39" s="99" t="s">
        <v>1591</v>
      </c>
      <c r="C39" s="122" t="s">
        <v>1592</v>
      </c>
      <c r="D39" s="123" t="s">
        <v>90</v>
      </c>
      <c r="E39" s="107">
        <v>1</v>
      </c>
      <c r="F39" s="108"/>
      <c r="G39" s="108">
        <f t="shared" si="6"/>
        <v>0</v>
      </c>
    </row>
    <row r="40" spans="1:7" s="109" customFormat="1" ht="25.5" hidden="1" outlineLevel="1">
      <c r="A40" s="227" t="str">
        <f t="shared" si="0"/>
        <v>A.1.2.1.1.S.1.35</v>
      </c>
      <c r="B40" s="99" t="s">
        <v>1593</v>
      </c>
      <c r="C40" s="122" t="s">
        <v>1594</v>
      </c>
      <c r="D40" s="123" t="s">
        <v>90</v>
      </c>
      <c r="E40" s="107">
        <v>1</v>
      </c>
      <c r="F40" s="108"/>
      <c r="G40" s="108">
        <f t="shared" si="6"/>
        <v>0</v>
      </c>
    </row>
    <row r="41" spans="1:7" s="109" customFormat="1" ht="15" hidden="1" outlineLevel="1">
      <c r="A41" s="227" t="str">
        <f t="shared" si="0"/>
        <v>A.1.2.1.1.S.1.36</v>
      </c>
      <c r="B41" s="99" t="s">
        <v>1595</v>
      </c>
      <c r="C41" s="122" t="s">
        <v>1596</v>
      </c>
      <c r="D41" s="123" t="s">
        <v>90</v>
      </c>
      <c r="E41" s="107">
        <v>2</v>
      </c>
      <c r="F41" s="108"/>
      <c r="G41" s="108">
        <f t="shared" si="6"/>
        <v>0</v>
      </c>
    </row>
    <row r="42" spans="1:7" s="109" customFormat="1" ht="15" hidden="1" outlineLevel="1">
      <c r="A42" s="227" t="str">
        <f t="shared" si="0"/>
        <v>A.1.2.1.1.S.1.37</v>
      </c>
      <c r="B42" s="99" t="s">
        <v>1597</v>
      </c>
      <c r="C42" s="122" t="s">
        <v>1598</v>
      </c>
      <c r="D42" s="123" t="s">
        <v>90</v>
      </c>
      <c r="E42" s="107">
        <v>5</v>
      </c>
      <c r="F42" s="108"/>
      <c r="G42" s="108">
        <f t="shared" si="6"/>
        <v>0</v>
      </c>
    </row>
    <row r="43" spans="1:7" s="109" customFormat="1" ht="15" hidden="1" outlineLevel="1">
      <c r="A43" s="227" t="str">
        <f t="shared" si="0"/>
        <v>A.1.2.1.1.S.1.38</v>
      </c>
      <c r="B43" s="99" t="s">
        <v>1599</v>
      </c>
      <c r="C43" s="122" t="s">
        <v>1600</v>
      </c>
      <c r="D43" s="123" t="s">
        <v>90</v>
      </c>
      <c r="E43" s="107">
        <v>1</v>
      </c>
      <c r="F43" s="108"/>
      <c r="G43" s="108">
        <f t="shared" si="6"/>
        <v>0</v>
      </c>
    </row>
    <row r="44" spans="1:7" s="109" customFormat="1" ht="15" hidden="1" outlineLevel="1">
      <c r="A44" s="227" t="str">
        <f t="shared" si="0"/>
        <v>A.1.2.1.1.S.1.39</v>
      </c>
      <c r="B44" s="99" t="s">
        <v>1601</v>
      </c>
      <c r="C44" s="122" t="s">
        <v>1602</v>
      </c>
      <c r="D44" s="123" t="s">
        <v>90</v>
      </c>
      <c r="E44" s="107">
        <v>1</v>
      </c>
      <c r="F44" s="108"/>
      <c r="G44" s="108">
        <f t="shared" si="6"/>
        <v>0</v>
      </c>
    </row>
    <row r="45" spans="1:7" s="109" customFormat="1" ht="25.5" hidden="1" outlineLevel="1">
      <c r="A45" s="227" t="str">
        <f t="shared" si="0"/>
        <v>A.1.2.1.1.S.1.40</v>
      </c>
      <c r="B45" s="99" t="s">
        <v>1603</v>
      </c>
      <c r="C45" s="122" t="s">
        <v>1604</v>
      </c>
      <c r="D45" s="123" t="s">
        <v>90</v>
      </c>
      <c r="E45" s="107">
        <v>1</v>
      </c>
      <c r="F45" s="108"/>
      <c r="G45" s="108">
        <f t="shared" si="6"/>
        <v>0</v>
      </c>
    </row>
    <row r="46" spans="1:7" s="109" customFormat="1" ht="15" hidden="1" outlineLevel="1">
      <c r="A46" s="227" t="str">
        <f t="shared" si="0"/>
        <v>A.1.2.1.1.S.1.41</v>
      </c>
      <c r="B46" s="99" t="s">
        <v>1605</v>
      </c>
      <c r="C46" s="122" t="s">
        <v>1606</v>
      </c>
      <c r="D46" s="123" t="s">
        <v>90</v>
      </c>
      <c r="E46" s="107">
        <v>2</v>
      </c>
      <c r="F46" s="108"/>
      <c r="G46" s="108">
        <f t="shared" si="6"/>
        <v>0</v>
      </c>
    </row>
    <row r="47" spans="1:7" s="109" customFormat="1" ht="15" hidden="1" outlineLevel="1">
      <c r="A47" s="227" t="str">
        <f t="shared" si="0"/>
        <v>A.1.2.1.1.S.1.42</v>
      </c>
      <c r="B47" s="99" t="s">
        <v>1607</v>
      </c>
      <c r="C47" s="122" t="s">
        <v>1608</v>
      </c>
      <c r="D47" s="123" t="s">
        <v>90</v>
      </c>
      <c r="E47" s="107">
        <v>1</v>
      </c>
      <c r="F47" s="108"/>
      <c r="G47" s="108">
        <f t="shared" si="6"/>
        <v>0</v>
      </c>
    </row>
    <row r="48" spans="1:7" s="109" customFormat="1" ht="25.5" hidden="1" outlineLevel="1">
      <c r="A48" s="227" t="str">
        <f t="shared" si="0"/>
        <v>A.1.2.1.1.S.1.43</v>
      </c>
      <c r="B48" s="99" t="s">
        <v>1609</v>
      </c>
      <c r="C48" s="122" t="s">
        <v>1610</v>
      </c>
      <c r="D48" s="123" t="s">
        <v>90</v>
      </c>
      <c r="E48" s="107">
        <v>1</v>
      </c>
      <c r="F48" s="108"/>
      <c r="G48" s="108">
        <f t="shared" si="6"/>
        <v>0</v>
      </c>
    </row>
    <row r="49" spans="1:7" s="109" customFormat="1" ht="15" hidden="1" outlineLevel="1">
      <c r="A49" s="227" t="str">
        <f t="shared" si="0"/>
        <v>A.1.2.1.1.S.1.44</v>
      </c>
      <c r="B49" s="99" t="s">
        <v>1611</v>
      </c>
      <c r="C49" s="122" t="s">
        <v>1612</v>
      </c>
      <c r="D49" s="123" t="s">
        <v>90</v>
      </c>
      <c r="E49" s="107">
        <v>1</v>
      </c>
      <c r="F49" s="108"/>
      <c r="G49" s="108">
        <f t="shared" si="6"/>
        <v>0</v>
      </c>
    </row>
    <row r="50" spans="1:7" s="109" customFormat="1" ht="25.5" hidden="1" outlineLevel="1">
      <c r="A50" s="227" t="str">
        <f t="shared" si="0"/>
        <v>A.1.2.1.1.S.1.45</v>
      </c>
      <c r="B50" s="99" t="s">
        <v>1613</v>
      </c>
      <c r="C50" s="122" t="s">
        <v>1614</v>
      </c>
      <c r="D50" s="123" t="s">
        <v>90</v>
      </c>
      <c r="E50" s="107">
        <v>1</v>
      </c>
      <c r="F50" s="108"/>
      <c r="G50" s="108">
        <f t="shared" si="6"/>
        <v>0</v>
      </c>
    </row>
    <row r="51" spans="1:7" s="109" customFormat="1" ht="15" hidden="1" outlineLevel="1">
      <c r="A51" s="227" t="str">
        <f t="shared" si="0"/>
        <v>A.1.2.1.1.S.1.46</v>
      </c>
      <c r="B51" s="99" t="s">
        <v>1615</v>
      </c>
      <c r="C51" s="122" t="s">
        <v>1616</v>
      </c>
      <c r="D51" s="123" t="s">
        <v>90</v>
      </c>
      <c r="E51" s="107">
        <v>1</v>
      </c>
      <c r="F51" s="108"/>
      <c r="G51" s="108">
        <f t="shared" si="6"/>
        <v>0</v>
      </c>
    </row>
    <row r="52" spans="1:7" s="109" customFormat="1" ht="15" hidden="1" outlineLevel="1">
      <c r="A52" s="227" t="str">
        <f t="shared" si="0"/>
        <v>A.1.2.1.1.S.1.47</v>
      </c>
      <c r="B52" s="99" t="s">
        <v>1617</v>
      </c>
      <c r="C52" s="122" t="s">
        <v>1618</v>
      </c>
      <c r="D52" s="123" t="s">
        <v>90</v>
      </c>
      <c r="E52" s="107">
        <v>1</v>
      </c>
      <c r="F52" s="108"/>
      <c r="G52" s="108">
        <f t="shared" si="6"/>
        <v>0</v>
      </c>
    </row>
    <row r="53" spans="1:7" s="109" customFormat="1" ht="15" hidden="1" outlineLevel="1">
      <c r="A53" s="227" t="str">
        <f t="shared" si="0"/>
        <v>A.1.2.1.1.S.1.48</v>
      </c>
      <c r="B53" s="99" t="s">
        <v>1619</v>
      </c>
      <c r="C53" s="122" t="s">
        <v>1620</v>
      </c>
      <c r="D53" s="123" t="s">
        <v>90</v>
      </c>
      <c r="E53" s="107">
        <v>1</v>
      </c>
      <c r="F53" s="108"/>
      <c r="G53" s="108">
        <f t="shared" si="6"/>
        <v>0</v>
      </c>
    </row>
    <row r="54" spans="1:7" s="109" customFormat="1" ht="15" hidden="1" outlineLevel="1">
      <c r="A54" s="227" t="str">
        <f t="shared" si="0"/>
        <v>A.1.2.1.1.S.1.49</v>
      </c>
      <c r="B54" s="99" t="s">
        <v>1621</v>
      </c>
      <c r="C54" s="122" t="s">
        <v>1622</v>
      </c>
      <c r="D54" s="123" t="s">
        <v>90</v>
      </c>
      <c r="E54" s="107">
        <v>1</v>
      </c>
      <c r="F54" s="108"/>
      <c r="G54" s="108">
        <f t="shared" si="6"/>
        <v>0</v>
      </c>
    </row>
    <row r="55" spans="1:7" s="109" customFormat="1" ht="15" hidden="1" outlineLevel="1">
      <c r="A55" s="227" t="str">
        <f t="shared" si="0"/>
        <v>A.1.2.1.1.S.1.50</v>
      </c>
      <c r="B55" s="99" t="s">
        <v>1623</v>
      </c>
      <c r="C55" s="228" t="s">
        <v>1624</v>
      </c>
      <c r="D55" s="123" t="s">
        <v>90</v>
      </c>
      <c r="E55" s="107">
        <v>1</v>
      </c>
      <c r="F55" s="108"/>
      <c r="G55" s="108">
        <f t="shared" si="6"/>
        <v>0</v>
      </c>
    </row>
    <row r="56" spans="1:7" s="109" customFormat="1" ht="25.5" hidden="1" outlineLevel="1">
      <c r="A56" s="227" t="str">
        <f t="shared" si="0"/>
        <v>A.1.2.1.1.S.1.51</v>
      </c>
      <c r="B56" s="99" t="s">
        <v>1625</v>
      </c>
      <c r="C56" s="228" t="s">
        <v>1626</v>
      </c>
      <c r="D56" s="123" t="s">
        <v>90</v>
      </c>
      <c r="E56" s="107">
        <v>1</v>
      </c>
      <c r="F56" s="108"/>
      <c r="G56" s="108">
        <f t="shared" si="6"/>
        <v>0</v>
      </c>
    </row>
    <row r="57" spans="1:7" s="109" customFormat="1" ht="25.5" hidden="1" outlineLevel="1">
      <c r="A57" s="227" t="str">
        <f t="shared" si="0"/>
        <v>A.1.2.1.1.S.1.52</v>
      </c>
      <c r="B57" s="99" t="s">
        <v>1627</v>
      </c>
      <c r="C57" s="230" t="s">
        <v>1628</v>
      </c>
      <c r="D57" s="123" t="s">
        <v>90</v>
      </c>
      <c r="E57" s="107">
        <v>2</v>
      </c>
      <c r="F57" s="108"/>
      <c r="G57" s="108">
        <f t="shared" si="6"/>
        <v>0</v>
      </c>
    </row>
    <row r="58" spans="1:7" s="109" customFormat="1" ht="51" hidden="1" outlineLevel="1">
      <c r="A58" s="98" t="str">
        <f t="shared" si="0"/>
        <v>A.1.2.1.1.S.1.53</v>
      </c>
      <c r="B58" s="99" t="s">
        <v>1629</v>
      </c>
      <c r="C58" s="228" t="s">
        <v>1630</v>
      </c>
      <c r="D58" s="123"/>
      <c r="E58" s="107"/>
      <c r="F58" s="108"/>
      <c r="G58" s="108"/>
    </row>
    <row r="59" spans="1:7" s="109" customFormat="1" ht="25.5" hidden="1" outlineLevel="1">
      <c r="A59" s="98" t="str">
        <f t="shared" si="0"/>
        <v>A.1.2.1.1.S.1.53.1</v>
      </c>
      <c r="B59" s="99" t="s">
        <v>1631</v>
      </c>
      <c r="C59" s="230" t="s">
        <v>1632</v>
      </c>
      <c r="D59" s="123" t="s">
        <v>90</v>
      </c>
      <c r="E59" s="107">
        <v>1</v>
      </c>
      <c r="F59" s="108"/>
      <c r="G59" s="108">
        <f aca="true" t="shared" si="7" ref="G59:G73">E40*F59</f>
        <v>0</v>
      </c>
    </row>
    <row r="60" spans="1:7" s="109" customFormat="1" ht="15" hidden="1" outlineLevel="1">
      <c r="A60" s="98" t="str">
        <f t="shared" si="0"/>
        <v>A.1.2.1.1.S.1.53.2</v>
      </c>
      <c r="B60" s="99" t="s">
        <v>1633</v>
      </c>
      <c r="C60" s="230" t="s">
        <v>1634</v>
      </c>
      <c r="D60" s="123" t="s">
        <v>90</v>
      </c>
      <c r="E60" s="107">
        <v>1</v>
      </c>
      <c r="F60" s="108"/>
      <c r="G60" s="108">
        <f t="shared" si="7"/>
        <v>0</v>
      </c>
    </row>
    <row r="61" spans="1:7" s="109" customFormat="1" ht="15" hidden="1" outlineLevel="1">
      <c r="A61" s="98" t="str">
        <f t="shared" si="0"/>
        <v>A.1.2.1.1.S.1.53.3</v>
      </c>
      <c r="B61" s="99" t="s">
        <v>1635</v>
      </c>
      <c r="C61" s="230" t="s">
        <v>1636</v>
      </c>
      <c r="D61" s="123" t="s">
        <v>90</v>
      </c>
      <c r="E61" s="107">
        <v>1</v>
      </c>
      <c r="F61" s="108"/>
      <c r="G61" s="108">
        <f t="shared" si="7"/>
        <v>0</v>
      </c>
    </row>
    <row r="62" spans="1:7" s="109" customFormat="1" ht="15" hidden="1" outlineLevel="1">
      <c r="A62" s="98" t="str">
        <f t="shared" si="0"/>
        <v>A.1.2.1.1.S.1.53.4</v>
      </c>
      <c r="B62" s="99" t="s">
        <v>1637</v>
      </c>
      <c r="C62" s="230" t="s">
        <v>1638</v>
      </c>
      <c r="D62" s="123" t="s">
        <v>90</v>
      </c>
      <c r="E62" s="107">
        <v>2</v>
      </c>
      <c r="F62" s="108"/>
      <c r="G62" s="108">
        <f t="shared" si="7"/>
        <v>0</v>
      </c>
    </row>
    <row r="63" spans="1:7" s="109" customFormat="1" ht="191.25" hidden="1" outlineLevel="1">
      <c r="A63" s="98" t="str">
        <f t="shared" si="0"/>
        <v>A.1.2.1.1.S.1.53.5</v>
      </c>
      <c r="B63" s="99" t="s">
        <v>1639</v>
      </c>
      <c r="C63" s="666" t="s">
        <v>3596</v>
      </c>
      <c r="D63" s="123" t="s">
        <v>1640</v>
      </c>
      <c r="E63" s="107">
        <v>1</v>
      </c>
      <c r="F63" s="108"/>
      <c r="G63" s="108">
        <f t="shared" si="7"/>
        <v>0</v>
      </c>
    </row>
    <row r="64" spans="1:7" s="109" customFormat="1" ht="38.25" hidden="1" outlineLevel="1">
      <c r="A64" s="98" t="str">
        <f t="shared" si="0"/>
        <v>A.1.2.1.1.S.1.54</v>
      </c>
      <c r="B64" s="99" t="s">
        <v>1772</v>
      </c>
      <c r="C64" s="230" t="s">
        <v>1642</v>
      </c>
      <c r="D64" s="123" t="s">
        <v>90</v>
      </c>
      <c r="E64" s="107">
        <v>1</v>
      </c>
      <c r="F64" s="108"/>
      <c r="G64" s="108">
        <f t="shared" si="7"/>
        <v>0</v>
      </c>
    </row>
    <row r="65" spans="1:7" s="109" customFormat="1" ht="15" hidden="1" outlineLevel="1">
      <c r="A65" s="98" t="str">
        <f t="shared" si="0"/>
        <v>A.1.2.1.1.S.1.55</v>
      </c>
      <c r="B65" s="99" t="s">
        <v>1773</v>
      </c>
      <c r="C65" s="230" t="s">
        <v>1644</v>
      </c>
      <c r="D65" s="123" t="s">
        <v>1640</v>
      </c>
      <c r="E65" s="107">
        <v>1</v>
      </c>
      <c r="F65" s="108"/>
      <c r="G65" s="108">
        <f t="shared" si="7"/>
        <v>0</v>
      </c>
    </row>
    <row r="66" spans="1:7" s="109" customFormat="1" ht="38.25" hidden="1" outlineLevel="1">
      <c r="A66" s="227" t="str">
        <f t="shared" si="0"/>
        <v>A.1.2.1.1.S.1.56</v>
      </c>
      <c r="B66" s="99" t="s">
        <v>1908</v>
      </c>
      <c r="C66" s="228" t="s">
        <v>1646</v>
      </c>
      <c r="D66" s="123" t="s">
        <v>1640</v>
      </c>
      <c r="E66" s="107">
        <v>1</v>
      </c>
      <c r="F66" s="108"/>
      <c r="G66" s="108">
        <f t="shared" si="7"/>
        <v>0</v>
      </c>
    </row>
    <row r="67" spans="1:7" s="109" customFormat="1" ht="102" hidden="1" outlineLevel="1">
      <c r="A67" s="227" t="str">
        <f t="shared" si="0"/>
        <v>A.1.2.1.1.S.2</v>
      </c>
      <c r="B67" s="99" t="s">
        <v>207</v>
      </c>
      <c r="C67" s="228" t="s">
        <v>1647</v>
      </c>
      <c r="D67" s="123" t="s">
        <v>1640</v>
      </c>
      <c r="E67" s="107">
        <v>1</v>
      </c>
      <c r="F67" s="108"/>
      <c r="G67" s="108">
        <f t="shared" si="7"/>
        <v>0</v>
      </c>
    </row>
    <row r="68" spans="1:7" s="109" customFormat="1" ht="25.5" hidden="1" outlineLevel="1">
      <c r="A68" s="227" t="str">
        <f t="shared" si="0"/>
        <v>A.1.2.1.1.S.3</v>
      </c>
      <c r="B68" s="99" t="s">
        <v>208</v>
      </c>
      <c r="C68" s="228" t="s">
        <v>1648</v>
      </c>
      <c r="D68" s="123" t="s">
        <v>1640</v>
      </c>
      <c r="E68" s="107">
        <v>1</v>
      </c>
      <c r="F68" s="108"/>
      <c r="G68" s="108">
        <f t="shared" si="7"/>
        <v>0</v>
      </c>
    </row>
    <row r="69" spans="1:7" s="109" customFormat="1" ht="76.5" hidden="1" outlineLevel="1">
      <c r="A69" s="227" t="str">
        <f aca="true" t="shared" si="8" ref="A69:A88">""&amp;$B$4&amp;"."&amp;B69&amp;""</f>
        <v>A.1.2.1.1.S.4</v>
      </c>
      <c r="B69" s="99" t="s">
        <v>209</v>
      </c>
      <c r="C69" s="122" t="s">
        <v>1649</v>
      </c>
      <c r="D69" s="123" t="s">
        <v>1640</v>
      </c>
      <c r="E69" s="107">
        <v>1</v>
      </c>
      <c r="F69" s="108"/>
      <c r="G69" s="108">
        <f t="shared" si="7"/>
        <v>0</v>
      </c>
    </row>
    <row r="70" spans="1:7" s="109" customFormat="1" ht="25.5" hidden="1" outlineLevel="1">
      <c r="A70" s="227" t="str">
        <f t="shared" si="8"/>
        <v>A.1.2.1.1.S.5</v>
      </c>
      <c r="B70" s="99" t="s">
        <v>213</v>
      </c>
      <c r="C70" s="122" t="s">
        <v>1650</v>
      </c>
      <c r="D70" s="123" t="s">
        <v>90</v>
      </c>
      <c r="E70" s="107">
        <v>3</v>
      </c>
      <c r="F70" s="108"/>
      <c r="G70" s="108">
        <f t="shared" si="7"/>
        <v>0</v>
      </c>
    </row>
    <row r="71" spans="1:7" s="109" customFormat="1" ht="15" hidden="1" outlineLevel="1">
      <c r="A71" s="227" t="str">
        <f t="shared" si="8"/>
        <v>A.1.2.1.1.S.6</v>
      </c>
      <c r="B71" s="99" t="s">
        <v>214</v>
      </c>
      <c r="C71" s="122" t="s">
        <v>1651</v>
      </c>
      <c r="D71" s="123" t="s">
        <v>1640</v>
      </c>
      <c r="E71" s="107">
        <v>2</v>
      </c>
      <c r="F71" s="108"/>
      <c r="G71" s="108">
        <f t="shared" si="7"/>
        <v>0</v>
      </c>
    </row>
    <row r="72" spans="1:7" s="109" customFormat="1" ht="51" hidden="1" outlineLevel="1">
      <c r="A72" s="227" t="str">
        <f t="shared" si="8"/>
        <v>A.1.2.1.1.S.7</v>
      </c>
      <c r="B72" s="99" t="s">
        <v>215</v>
      </c>
      <c r="C72" s="122" t="s">
        <v>1652</v>
      </c>
      <c r="D72" s="123" t="s">
        <v>1640</v>
      </c>
      <c r="E72" s="107">
        <v>1</v>
      </c>
      <c r="F72" s="108"/>
      <c r="G72" s="108">
        <f t="shared" si="7"/>
        <v>0</v>
      </c>
    </row>
    <row r="73" spans="1:7" s="109" customFormat="1" ht="25.5" hidden="1" outlineLevel="1">
      <c r="A73" s="227" t="str">
        <f t="shared" si="8"/>
        <v>A.1.2.1.1.S.8</v>
      </c>
      <c r="B73" s="99" t="s">
        <v>216</v>
      </c>
      <c r="C73" s="122" t="s">
        <v>1653</v>
      </c>
      <c r="D73" s="123" t="s">
        <v>1640</v>
      </c>
      <c r="E73" s="107">
        <v>1</v>
      </c>
      <c r="F73" s="108"/>
      <c r="G73" s="108">
        <f t="shared" si="7"/>
        <v>0</v>
      </c>
    </row>
    <row r="74" spans="1:7" s="109" customFormat="1" ht="25.5" hidden="1" outlineLevel="1">
      <c r="A74" s="227" t="str">
        <f t="shared" si="8"/>
        <v>A.1.2.1.1.S.9</v>
      </c>
      <c r="B74" s="99" t="s">
        <v>217</v>
      </c>
      <c r="C74" s="122" t="s">
        <v>1654</v>
      </c>
      <c r="D74" s="123" t="s">
        <v>1640</v>
      </c>
      <c r="E74" s="107">
        <v>2</v>
      </c>
      <c r="F74" s="108"/>
      <c r="G74" s="108">
        <f>E55*F74</f>
        <v>0</v>
      </c>
    </row>
    <row r="75" spans="1:7" s="109" customFormat="1" ht="38.25" hidden="1" outlineLevel="1">
      <c r="A75" s="227" t="str">
        <f t="shared" si="8"/>
        <v>A.1.2.1.1.S.10</v>
      </c>
      <c r="B75" s="99" t="s">
        <v>218</v>
      </c>
      <c r="C75" s="122" t="s">
        <v>1655</v>
      </c>
      <c r="D75" s="123"/>
      <c r="E75" s="107"/>
      <c r="F75" s="108"/>
      <c r="G75" s="108">
        <f>E56*F75</f>
        <v>0</v>
      </c>
    </row>
    <row r="76" spans="1:7" s="109" customFormat="1" ht="15" hidden="1" outlineLevel="1">
      <c r="A76" s="227" t="str">
        <f t="shared" si="8"/>
        <v>A.1.2.1.1.S.10.1</v>
      </c>
      <c r="B76" s="99" t="s">
        <v>312</v>
      </c>
      <c r="C76" s="230" t="s">
        <v>1656</v>
      </c>
      <c r="D76" s="123" t="s">
        <v>1657</v>
      </c>
      <c r="E76" s="107">
        <v>6</v>
      </c>
      <c r="F76" s="108"/>
      <c r="G76" s="108">
        <f>E57*F76</f>
        <v>0</v>
      </c>
    </row>
    <row r="77" spans="1:7" s="109" customFormat="1" ht="15" hidden="1" outlineLevel="1">
      <c r="A77" s="227" t="str">
        <f t="shared" si="8"/>
        <v>A.1.2.1.1.S.10.2</v>
      </c>
      <c r="B77" s="99" t="s">
        <v>313</v>
      </c>
      <c r="C77" s="230" t="s">
        <v>1658</v>
      </c>
      <c r="D77" s="123" t="s">
        <v>1657</v>
      </c>
      <c r="E77" s="107">
        <v>16</v>
      </c>
      <c r="F77" s="108"/>
      <c r="G77" s="108"/>
    </row>
    <row r="78" spans="1:7" s="109" customFormat="1" ht="15" hidden="1" outlineLevel="1">
      <c r="A78" s="227" t="str">
        <f t="shared" si="8"/>
        <v>A.1.2.1.1.S.10.3</v>
      </c>
      <c r="B78" s="99" t="s">
        <v>314</v>
      </c>
      <c r="C78" s="230" t="s">
        <v>1659</v>
      </c>
      <c r="D78" s="123" t="s">
        <v>1657</v>
      </c>
      <c r="E78" s="107">
        <v>14</v>
      </c>
      <c r="F78" s="108"/>
      <c r="G78" s="108">
        <f aca="true" t="shared" si="9" ref="G78:G86">E59*F78</f>
        <v>0</v>
      </c>
    </row>
    <row r="79" spans="1:7" s="109" customFormat="1" ht="15" hidden="1" outlineLevel="1">
      <c r="A79" s="227" t="str">
        <f t="shared" si="8"/>
        <v>A.1.2.1.1.S.10.4</v>
      </c>
      <c r="B79" s="99" t="s">
        <v>609</v>
      </c>
      <c r="C79" s="230" t="s">
        <v>1660</v>
      </c>
      <c r="D79" s="123" t="s">
        <v>1657</v>
      </c>
      <c r="E79" s="107">
        <v>30</v>
      </c>
      <c r="F79" s="108"/>
      <c r="G79" s="108">
        <f t="shared" si="9"/>
        <v>0</v>
      </c>
    </row>
    <row r="80" spans="1:7" s="109" customFormat="1" ht="15" hidden="1" outlineLevel="1">
      <c r="A80" s="227" t="str">
        <f t="shared" si="8"/>
        <v>A.1.2.1.1.S.10.5</v>
      </c>
      <c r="B80" s="99" t="s">
        <v>612</v>
      </c>
      <c r="C80" s="230" t="s">
        <v>1661</v>
      </c>
      <c r="D80" s="123" t="s">
        <v>1657</v>
      </c>
      <c r="E80" s="107">
        <v>8</v>
      </c>
      <c r="F80" s="108"/>
      <c r="G80" s="108">
        <f t="shared" si="9"/>
        <v>0</v>
      </c>
    </row>
    <row r="81" spans="1:7" s="109" customFormat="1" ht="15" hidden="1" outlineLevel="1">
      <c r="A81" s="227" t="str">
        <f t="shared" si="8"/>
        <v>A.1.2.1.1.S.10.6</v>
      </c>
      <c r="B81" s="99" t="s">
        <v>615</v>
      </c>
      <c r="C81" s="230" t="s">
        <v>1662</v>
      </c>
      <c r="D81" s="123" t="s">
        <v>1657</v>
      </c>
      <c r="E81" s="107">
        <v>8</v>
      </c>
      <c r="F81" s="108"/>
      <c r="G81" s="108">
        <f t="shared" si="9"/>
        <v>0</v>
      </c>
    </row>
    <row r="82" spans="1:7" s="109" customFormat="1" ht="25.5" hidden="1" outlineLevel="1">
      <c r="A82" s="227" t="str">
        <f t="shared" si="8"/>
        <v>A.1.2.1.1.S.11</v>
      </c>
      <c r="B82" s="99" t="s">
        <v>219</v>
      </c>
      <c r="C82" s="122" t="s">
        <v>1663</v>
      </c>
      <c r="D82" s="123" t="s">
        <v>1657</v>
      </c>
      <c r="E82" s="107">
        <v>6</v>
      </c>
      <c r="F82" s="108"/>
      <c r="G82" s="108">
        <f t="shared" si="9"/>
        <v>0</v>
      </c>
    </row>
    <row r="83" spans="1:7" s="109" customFormat="1" ht="25.5" hidden="1" outlineLevel="1">
      <c r="A83" s="227" t="str">
        <f t="shared" si="8"/>
        <v>A.1.2.1.1.S.12</v>
      </c>
      <c r="B83" s="99" t="s">
        <v>220</v>
      </c>
      <c r="C83" s="122" t="s">
        <v>1664</v>
      </c>
      <c r="D83" s="123" t="s">
        <v>1657</v>
      </c>
      <c r="E83" s="107">
        <v>2</v>
      </c>
      <c r="F83" s="108"/>
      <c r="G83" s="108">
        <f t="shared" si="9"/>
        <v>0</v>
      </c>
    </row>
    <row r="84" spans="1:7" s="109" customFormat="1" ht="25.5" hidden="1" outlineLevel="1">
      <c r="A84" s="227" t="str">
        <f t="shared" si="8"/>
        <v>A.1.2.1.1.S.13</v>
      </c>
      <c r="B84" s="99" t="s">
        <v>221</v>
      </c>
      <c r="C84" s="122" t="s">
        <v>1665</v>
      </c>
      <c r="D84" s="123" t="s">
        <v>90</v>
      </c>
      <c r="E84" s="107">
        <v>2</v>
      </c>
      <c r="F84" s="108"/>
      <c r="G84" s="108">
        <f t="shared" si="9"/>
        <v>0</v>
      </c>
    </row>
    <row r="85" spans="1:7" s="109" customFormat="1" ht="76.5" hidden="1" outlineLevel="1">
      <c r="A85" s="227" t="str">
        <f t="shared" si="8"/>
        <v>A.1.2.1.1.S.14</v>
      </c>
      <c r="B85" s="99" t="s">
        <v>222</v>
      </c>
      <c r="C85" s="122" t="s">
        <v>1666</v>
      </c>
      <c r="D85" s="123" t="s">
        <v>1640</v>
      </c>
      <c r="E85" s="107">
        <v>4</v>
      </c>
      <c r="F85" s="108"/>
      <c r="G85" s="108">
        <f t="shared" si="9"/>
        <v>0</v>
      </c>
    </row>
    <row r="86" spans="1:7" s="109" customFormat="1" ht="25.5" hidden="1" outlineLevel="1">
      <c r="A86" s="227" t="str">
        <f t="shared" si="8"/>
        <v>A.1.2.1.1.S.15</v>
      </c>
      <c r="B86" s="99" t="s">
        <v>223</v>
      </c>
      <c r="C86" s="122" t="s">
        <v>1667</v>
      </c>
      <c r="D86" s="123" t="s">
        <v>1640</v>
      </c>
      <c r="E86" s="107">
        <v>2</v>
      </c>
      <c r="F86" s="108"/>
      <c r="G86" s="108">
        <f t="shared" si="9"/>
        <v>0</v>
      </c>
    </row>
    <row r="87" spans="1:7" s="109" customFormat="1" ht="15" hidden="1" outlineLevel="1">
      <c r="A87" s="227" t="str">
        <f t="shared" si="8"/>
        <v>A.1.2.1.1.S.16</v>
      </c>
      <c r="B87" s="99" t="s">
        <v>224</v>
      </c>
      <c r="C87" s="122" t="s">
        <v>1668</v>
      </c>
      <c r="D87" s="123" t="s">
        <v>1640</v>
      </c>
      <c r="E87" s="107">
        <v>2</v>
      </c>
      <c r="F87" s="108"/>
      <c r="G87" s="108">
        <f>E67*F87</f>
        <v>0</v>
      </c>
    </row>
    <row r="88" spans="1:7" s="109" customFormat="1" ht="89.25" hidden="1" outlineLevel="1">
      <c r="A88" s="227" t="str">
        <f t="shared" si="8"/>
        <v>A.1.2.1.1.S.17</v>
      </c>
      <c r="B88" s="99" t="s">
        <v>225</v>
      </c>
      <c r="C88" s="122" t="s">
        <v>2346</v>
      </c>
      <c r="D88" s="123" t="s">
        <v>1640</v>
      </c>
      <c r="E88" s="107">
        <v>1</v>
      </c>
      <c r="F88" s="108"/>
      <c r="G88" s="108">
        <f>E68*F88</f>
        <v>0</v>
      </c>
    </row>
    <row r="89" spans="1:7" s="109" customFormat="1" ht="15" collapsed="1">
      <c r="A89" s="90" t="str">
        <f>B89</f>
        <v>A.1.2.1.2</v>
      </c>
      <c r="B89" s="91" t="s">
        <v>1669</v>
      </c>
      <c r="C89" s="92" t="s">
        <v>1670</v>
      </c>
      <c r="D89" s="93"/>
      <c r="E89" s="124"/>
      <c r="F89" s="125"/>
      <c r="G89" s="96"/>
    </row>
    <row r="90" spans="1:7" s="109" customFormat="1" ht="25.5" hidden="1" outlineLevel="1">
      <c r="A90" s="227" t="str">
        <f aca="true" t="shared" si="10" ref="A90:A97">""&amp;$B$89&amp;"."&amp;B90&amp;""</f>
        <v>A.1.2.1.2.S.1</v>
      </c>
      <c r="B90" s="99" t="s">
        <v>206</v>
      </c>
      <c r="C90" s="231" t="s">
        <v>1671</v>
      </c>
      <c r="D90" s="128" t="s">
        <v>1657</v>
      </c>
      <c r="E90" s="107">
        <v>35</v>
      </c>
      <c r="F90" s="108"/>
      <c r="G90" s="108">
        <f aca="true" t="shared" si="11" ref="G90:G97">E90*F90</f>
        <v>0</v>
      </c>
    </row>
    <row r="91" spans="1:7" s="109" customFormat="1" ht="38.25" hidden="1" outlineLevel="1">
      <c r="A91" s="227" t="str">
        <f t="shared" si="10"/>
        <v>A.1.2.1.2.S.2</v>
      </c>
      <c r="B91" s="99" t="s">
        <v>207</v>
      </c>
      <c r="C91" s="231" t="s">
        <v>1672</v>
      </c>
      <c r="D91" s="128" t="s">
        <v>1657</v>
      </c>
      <c r="E91" s="107">
        <v>10</v>
      </c>
      <c r="F91" s="108"/>
      <c r="G91" s="108">
        <f t="shared" si="11"/>
        <v>0</v>
      </c>
    </row>
    <row r="92" spans="1:7" s="109" customFormat="1" ht="25.5" hidden="1" outlineLevel="1">
      <c r="A92" s="227" t="str">
        <f t="shared" si="10"/>
        <v>A.1.2.1.2.S.3</v>
      </c>
      <c r="B92" s="99" t="s">
        <v>208</v>
      </c>
      <c r="C92" s="231" t="s">
        <v>1673</v>
      </c>
      <c r="D92" s="128" t="s">
        <v>90</v>
      </c>
      <c r="E92" s="107">
        <v>10</v>
      </c>
      <c r="F92" s="108"/>
      <c r="G92" s="108">
        <f t="shared" si="11"/>
        <v>0</v>
      </c>
    </row>
    <row r="93" spans="1:7" s="109" customFormat="1" ht="25.5" hidden="1" outlineLevel="1">
      <c r="A93" s="227" t="str">
        <f t="shared" si="10"/>
        <v>A.1.2.1.2.S.4</v>
      </c>
      <c r="B93" s="99" t="s">
        <v>209</v>
      </c>
      <c r="C93" s="231" t="s">
        <v>1674</v>
      </c>
      <c r="D93" s="128"/>
      <c r="E93" s="107"/>
      <c r="F93" s="108"/>
      <c r="G93" s="108">
        <f t="shared" si="11"/>
        <v>0</v>
      </c>
    </row>
    <row r="94" spans="1:7" s="109" customFormat="1" ht="15" hidden="1" outlineLevel="1">
      <c r="A94" s="227" t="str">
        <f t="shared" si="10"/>
        <v>A.1.2.1.2.S.4.1</v>
      </c>
      <c r="B94" s="99" t="s">
        <v>240</v>
      </c>
      <c r="C94" s="232" t="s">
        <v>1675</v>
      </c>
      <c r="D94" s="128" t="s">
        <v>1657</v>
      </c>
      <c r="E94" s="107">
        <v>15</v>
      </c>
      <c r="F94" s="108"/>
      <c r="G94" s="108">
        <f t="shared" si="11"/>
        <v>0</v>
      </c>
    </row>
    <row r="95" spans="1:7" s="109" customFormat="1" ht="15" hidden="1" outlineLevel="1">
      <c r="A95" s="227" t="str">
        <f t="shared" si="10"/>
        <v>A.1.2.1.2.S.4.2</v>
      </c>
      <c r="B95" s="99" t="s">
        <v>260</v>
      </c>
      <c r="C95" s="232" t="s">
        <v>1676</v>
      </c>
      <c r="D95" s="128" t="s">
        <v>1657</v>
      </c>
      <c r="E95" s="107">
        <v>10</v>
      </c>
      <c r="F95" s="108"/>
      <c r="G95" s="108">
        <f t="shared" si="11"/>
        <v>0</v>
      </c>
    </row>
    <row r="96" spans="1:7" s="109" customFormat="1" ht="38.25" hidden="1" outlineLevel="1">
      <c r="A96" s="227" t="str">
        <f t="shared" si="10"/>
        <v>A.1.2.1.2.S.5</v>
      </c>
      <c r="B96" s="99" t="s">
        <v>213</v>
      </c>
      <c r="C96" s="231" t="s">
        <v>1677</v>
      </c>
      <c r="D96" s="128" t="s">
        <v>90</v>
      </c>
      <c r="E96" s="107">
        <v>20</v>
      </c>
      <c r="F96" s="108"/>
      <c r="G96" s="108">
        <f t="shared" si="11"/>
        <v>0</v>
      </c>
    </row>
    <row r="97" spans="1:7" s="109" customFormat="1" ht="25.5" hidden="1" outlineLevel="1">
      <c r="A97" s="227" t="str">
        <f t="shared" si="10"/>
        <v>A.1.2.1.2.S.6</v>
      </c>
      <c r="B97" s="99" t="s">
        <v>214</v>
      </c>
      <c r="C97" s="231" t="s">
        <v>1678</v>
      </c>
      <c r="D97" s="128" t="s">
        <v>90</v>
      </c>
      <c r="E97" s="107">
        <v>15</v>
      </c>
      <c r="F97" s="108"/>
      <c r="G97" s="108">
        <f t="shared" si="11"/>
        <v>0</v>
      </c>
    </row>
    <row r="98" spans="1:7" s="109" customFormat="1" ht="15" collapsed="1">
      <c r="A98" s="90" t="str">
        <f>B98</f>
        <v>A.1.2.1.3</v>
      </c>
      <c r="B98" s="91" t="s">
        <v>1679</v>
      </c>
      <c r="C98" s="92" t="s">
        <v>1680</v>
      </c>
      <c r="D98" s="93"/>
      <c r="E98" s="94"/>
      <c r="F98" s="95"/>
      <c r="G98" s="96"/>
    </row>
    <row r="99" spans="1:7" s="109" customFormat="1" ht="89.25" hidden="1" outlineLevel="1">
      <c r="A99" s="227" t="str">
        <f aca="true" t="shared" si="12" ref="A99:A110">""&amp;$B$98&amp;"."&amp;B99&amp;""</f>
        <v>A.1.2.1.3.S.1</v>
      </c>
      <c r="B99" s="99" t="s">
        <v>206</v>
      </c>
      <c r="C99" s="122" t="s">
        <v>1681</v>
      </c>
      <c r="D99" s="143" t="s">
        <v>1640</v>
      </c>
      <c r="E99" s="107">
        <v>1</v>
      </c>
      <c r="F99" s="108"/>
      <c r="G99" s="108">
        <f aca="true" t="shared" si="13" ref="G99:G110">E99*F99</f>
        <v>0</v>
      </c>
    </row>
    <row r="100" spans="1:7" s="109" customFormat="1" ht="25.5" hidden="1" outlineLevel="1">
      <c r="A100" s="227" t="str">
        <f t="shared" si="12"/>
        <v>A.1.2.1.3.S.2</v>
      </c>
      <c r="B100" s="99" t="s">
        <v>207</v>
      </c>
      <c r="C100" s="122" t="s">
        <v>1682</v>
      </c>
      <c r="D100" s="143"/>
      <c r="E100" s="107"/>
      <c r="F100" s="108"/>
      <c r="G100" s="108"/>
    </row>
    <row r="101" spans="1:7" s="109" customFormat="1" ht="38.25" hidden="1" outlineLevel="1">
      <c r="A101" s="227" t="str">
        <f t="shared" si="12"/>
        <v>A.1.2.1.3.S.2.1</v>
      </c>
      <c r="B101" s="99" t="s">
        <v>228</v>
      </c>
      <c r="C101" s="207" t="s">
        <v>1683</v>
      </c>
      <c r="D101" s="143" t="s">
        <v>90</v>
      </c>
      <c r="E101" s="107">
        <v>1</v>
      </c>
      <c r="F101" s="108"/>
      <c r="G101" s="108">
        <f t="shared" si="13"/>
        <v>0</v>
      </c>
    </row>
    <row r="102" spans="1:7" s="109" customFormat="1" ht="25.5" hidden="1" outlineLevel="1">
      <c r="A102" s="227" t="str">
        <f t="shared" si="12"/>
        <v>A.1.2.1.3.S.2.2</v>
      </c>
      <c r="B102" s="99" t="s">
        <v>261</v>
      </c>
      <c r="C102" s="207" t="s">
        <v>1684</v>
      </c>
      <c r="D102" s="143" t="s">
        <v>90</v>
      </c>
      <c r="E102" s="107">
        <v>1</v>
      </c>
      <c r="F102" s="108"/>
      <c r="G102" s="108">
        <f t="shared" si="13"/>
        <v>0</v>
      </c>
    </row>
    <row r="103" spans="1:7" s="109" customFormat="1" ht="15" hidden="1" outlineLevel="1">
      <c r="A103" s="227" t="str">
        <f t="shared" si="12"/>
        <v>A.1.2.1.3.S.2.3</v>
      </c>
      <c r="B103" s="99" t="s">
        <v>367</v>
      </c>
      <c r="C103" s="207" t="s">
        <v>1685</v>
      </c>
      <c r="D103" s="143" t="s">
        <v>90</v>
      </c>
      <c r="E103" s="107">
        <v>1</v>
      </c>
      <c r="F103" s="108"/>
      <c r="G103" s="108">
        <f t="shared" si="13"/>
        <v>0</v>
      </c>
    </row>
    <row r="104" spans="1:7" s="109" customFormat="1" ht="15" hidden="1" outlineLevel="1">
      <c r="A104" s="227" t="str">
        <f t="shared" si="12"/>
        <v>A.1.2.1.3.S.2.4</v>
      </c>
      <c r="B104" s="99" t="s">
        <v>400</v>
      </c>
      <c r="C104" s="207" t="s">
        <v>1686</v>
      </c>
      <c r="D104" s="143" t="s">
        <v>90</v>
      </c>
      <c r="E104" s="107">
        <v>1</v>
      </c>
      <c r="F104" s="108"/>
      <c r="G104" s="108">
        <f t="shared" si="13"/>
        <v>0</v>
      </c>
    </row>
    <row r="105" spans="1:7" s="109" customFormat="1" ht="15" hidden="1" outlineLevel="1">
      <c r="A105" s="227" t="str">
        <f t="shared" si="12"/>
        <v>A.1.2.1.3.S.2.5</v>
      </c>
      <c r="B105" s="99" t="s">
        <v>1687</v>
      </c>
      <c r="C105" s="207" t="s">
        <v>1688</v>
      </c>
      <c r="D105" s="143" t="s">
        <v>90</v>
      </c>
      <c r="E105" s="107">
        <v>1</v>
      </c>
      <c r="F105" s="108"/>
      <c r="G105" s="108">
        <f t="shared" si="13"/>
        <v>0</v>
      </c>
    </row>
    <row r="106" spans="1:7" s="109" customFormat="1" ht="25.5" hidden="1" outlineLevel="1">
      <c r="A106" s="227" t="str">
        <f t="shared" si="12"/>
        <v>A.1.2.1.3.S.2.6</v>
      </c>
      <c r="B106" s="99" t="s">
        <v>1689</v>
      </c>
      <c r="C106" s="207" t="s">
        <v>1690</v>
      </c>
      <c r="D106" s="143" t="s">
        <v>90</v>
      </c>
      <c r="E106" s="107">
        <v>1</v>
      </c>
      <c r="F106" s="108"/>
      <c r="G106" s="108">
        <f t="shared" si="13"/>
        <v>0</v>
      </c>
    </row>
    <row r="107" spans="1:7" s="109" customFormat="1" ht="15" hidden="1" outlineLevel="1">
      <c r="A107" s="227" t="str">
        <f t="shared" si="12"/>
        <v>A.1.2.1.3.S.2.7</v>
      </c>
      <c r="B107" s="99" t="s">
        <v>1691</v>
      </c>
      <c r="C107" s="207" t="s">
        <v>1692</v>
      </c>
      <c r="D107" s="143" t="s">
        <v>90</v>
      </c>
      <c r="E107" s="107">
        <v>1</v>
      </c>
      <c r="F107" s="108"/>
      <c r="G107" s="108">
        <f t="shared" si="13"/>
        <v>0</v>
      </c>
    </row>
    <row r="108" spans="1:7" s="109" customFormat="1" ht="15" hidden="1" outlineLevel="1">
      <c r="A108" s="227" t="str">
        <f t="shared" si="12"/>
        <v>A.1.2.1.3.S.3</v>
      </c>
      <c r="B108" s="99" t="s">
        <v>208</v>
      </c>
      <c r="C108" s="122" t="s">
        <v>1693</v>
      </c>
      <c r="D108" s="143" t="s">
        <v>90</v>
      </c>
      <c r="E108" s="107">
        <v>1</v>
      </c>
      <c r="F108" s="108"/>
      <c r="G108" s="108">
        <f t="shared" si="13"/>
        <v>0</v>
      </c>
    </row>
    <row r="109" spans="1:7" s="109" customFormat="1" ht="15" hidden="1" outlineLevel="1">
      <c r="A109" s="227" t="str">
        <f t="shared" si="12"/>
        <v>A.1.2.1.3.S.4</v>
      </c>
      <c r="B109" s="99" t="s">
        <v>209</v>
      </c>
      <c r="C109" s="122" t="s">
        <v>1694</v>
      </c>
      <c r="D109" s="143" t="s">
        <v>90</v>
      </c>
      <c r="E109" s="107">
        <v>1</v>
      </c>
      <c r="F109" s="108"/>
      <c r="G109" s="108">
        <f t="shared" si="13"/>
        <v>0</v>
      </c>
    </row>
    <row r="110" spans="1:7" s="109" customFormat="1" ht="63.75" hidden="1" outlineLevel="1">
      <c r="A110" s="227" t="str">
        <f t="shared" si="12"/>
        <v>A.1.2.1.3.S.5</v>
      </c>
      <c r="B110" s="99" t="s">
        <v>213</v>
      </c>
      <c r="C110" s="122" t="s">
        <v>1695</v>
      </c>
      <c r="D110" s="143" t="s">
        <v>1640</v>
      </c>
      <c r="E110" s="107">
        <v>1</v>
      </c>
      <c r="F110" s="108"/>
      <c r="G110" s="108">
        <f t="shared" si="13"/>
        <v>0</v>
      </c>
    </row>
    <row r="111" spans="1:7" s="89" customFormat="1" ht="15" collapsed="1">
      <c r="A111" s="82" t="str">
        <f>B111</f>
        <v>A.1.2.2</v>
      </c>
      <c r="B111" s="83" t="s">
        <v>1696</v>
      </c>
      <c r="C111" s="84" t="s">
        <v>2160</v>
      </c>
      <c r="D111" s="85"/>
      <c r="E111" s="86"/>
      <c r="F111" s="87"/>
      <c r="G111" s="88"/>
    </row>
    <row r="112" spans="1:7" s="97" customFormat="1" ht="15">
      <c r="A112" s="90" t="str">
        <f>B112</f>
        <v>A.1.2.2.1</v>
      </c>
      <c r="B112" s="91" t="s">
        <v>1697</v>
      </c>
      <c r="C112" s="92" t="s">
        <v>1528</v>
      </c>
      <c r="D112" s="93"/>
      <c r="E112" s="94"/>
      <c r="F112" s="95"/>
      <c r="G112" s="96"/>
    </row>
    <row r="113" spans="1:7" s="109" customFormat="1" ht="38.25" hidden="1" outlineLevel="1">
      <c r="A113" s="227" t="str">
        <f>""&amp;$B$112&amp;"."&amp;B113&amp;""</f>
        <v>A.1.2.2.1.S.1</v>
      </c>
      <c r="B113" s="99" t="s">
        <v>206</v>
      </c>
      <c r="C113" s="122" t="s">
        <v>1698</v>
      </c>
      <c r="D113" s="123"/>
      <c r="E113" s="107"/>
      <c r="F113" s="108"/>
      <c r="G113" s="108"/>
    </row>
    <row r="114" spans="1:7" s="109" customFormat="1" ht="63.75" hidden="1" outlineLevel="1">
      <c r="A114" s="227" t="str">
        <f>""&amp;$B$112&amp;"."&amp;B114&amp;""</f>
        <v>A.1.2.2.1.S.1.1</v>
      </c>
      <c r="B114" s="99" t="s">
        <v>226</v>
      </c>
      <c r="C114" s="122" t="s">
        <v>1699</v>
      </c>
      <c r="D114" s="123" t="s">
        <v>90</v>
      </c>
      <c r="E114" s="107">
        <v>1</v>
      </c>
      <c r="F114" s="108"/>
      <c r="G114" s="108">
        <f aca="true" t="shared" si="14" ref="G114:G137">E114*F114</f>
        <v>0</v>
      </c>
    </row>
    <row r="115" spans="1:7" s="109" customFormat="1" ht="63.75" hidden="1" outlineLevel="1">
      <c r="A115" s="227" t="str">
        <f aca="true" t="shared" si="15" ref="A115:A164">""&amp;$B$112&amp;"."&amp;B115&amp;""</f>
        <v>A.1.2.2.1.S.1.2</v>
      </c>
      <c r="B115" s="99" t="s">
        <v>227</v>
      </c>
      <c r="C115" s="122" t="s">
        <v>1531</v>
      </c>
      <c r="D115" s="123" t="s">
        <v>90</v>
      </c>
      <c r="E115" s="107">
        <v>1</v>
      </c>
      <c r="F115" s="108"/>
      <c r="G115" s="108">
        <f t="shared" si="14"/>
        <v>0</v>
      </c>
    </row>
    <row r="116" spans="1:7" s="109" customFormat="1" ht="15" hidden="1" outlineLevel="1">
      <c r="A116" s="227" t="str">
        <f t="shared" si="15"/>
        <v>A.1.2.2.1.S.1.3</v>
      </c>
      <c r="B116" s="99" t="s">
        <v>265</v>
      </c>
      <c r="C116" s="122" t="s">
        <v>1532</v>
      </c>
      <c r="D116" s="123" t="s">
        <v>90</v>
      </c>
      <c r="E116" s="107">
        <v>1</v>
      </c>
      <c r="F116" s="108"/>
      <c r="G116" s="108">
        <f t="shared" si="14"/>
        <v>0</v>
      </c>
    </row>
    <row r="117" spans="1:7" s="109" customFormat="1" ht="15" hidden="1" outlineLevel="1">
      <c r="A117" s="227" t="str">
        <f t="shared" si="15"/>
        <v>A.1.2.2.1.S.1.4</v>
      </c>
      <c r="B117" s="99" t="s">
        <v>627</v>
      </c>
      <c r="C117" s="122" t="s">
        <v>1533</v>
      </c>
      <c r="D117" s="123" t="s">
        <v>90</v>
      </c>
      <c r="E117" s="107">
        <v>2</v>
      </c>
      <c r="F117" s="108"/>
      <c r="G117" s="108">
        <f t="shared" si="14"/>
        <v>0</v>
      </c>
    </row>
    <row r="118" spans="1:7" s="109" customFormat="1" ht="15" hidden="1" outlineLevel="1">
      <c r="A118" s="227" t="str">
        <f t="shared" si="15"/>
        <v>A.1.2.2.1.S.1.5</v>
      </c>
      <c r="B118" s="99" t="s">
        <v>630</v>
      </c>
      <c r="C118" s="122" t="s">
        <v>1534</v>
      </c>
      <c r="D118" s="123" t="s">
        <v>90</v>
      </c>
      <c r="E118" s="107">
        <v>1</v>
      </c>
      <c r="F118" s="108"/>
      <c r="G118" s="108">
        <f t="shared" si="14"/>
        <v>0</v>
      </c>
    </row>
    <row r="119" spans="1:7" s="109" customFormat="1" ht="25.5" hidden="1" outlineLevel="1">
      <c r="A119" s="227" t="str">
        <f t="shared" si="15"/>
        <v>A.1.2.2.1.S.1.6</v>
      </c>
      <c r="B119" s="99" t="s">
        <v>1535</v>
      </c>
      <c r="C119" s="122" t="s">
        <v>1536</v>
      </c>
      <c r="D119" s="123" t="s">
        <v>90</v>
      </c>
      <c r="E119" s="107">
        <v>2</v>
      </c>
      <c r="F119" s="108"/>
      <c r="G119" s="108">
        <f t="shared" si="14"/>
        <v>0</v>
      </c>
    </row>
    <row r="120" spans="1:7" s="109" customFormat="1" ht="25.5" hidden="1" outlineLevel="1">
      <c r="A120" s="227" t="str">
        <f t="shared" si="15"/>
        <v>A.1.2.2.1.S.1.7</v>
      </c>
      <c r="B120" s="99" t="s">
        <v>1537</v>
      </c>
      <c r="C120" s="122" t="s">
        <v>1538</v>
      </c>
      <c r="D120" s="123" t="s">
        <v>90</v>
      </c>
      <c r="E120" s="107">
        <v>2</v>
      </c>
      <c r="F120" s="108"/>
      <c r="G120" s="108">
        <f t="shared" si="14"/>
        <v>0</v>
      </c>
    </row>
    <row r="121" spans="1:7" s="109" customFormat="1" ht="25.5" hidden="1" outlineLevel="1">
      <c r="A121" s="227" t="str">
        <f t="shared" si="15"/>
        <v>A.1.2.2.1.S.1.8</v>
      </c>
      <c r="B121" s="99" t="s">
        <v>1539</v>
      </c>
      <c r="C121" s="122" t="s">
        <v>1540</v>
      </c>
      <c r="D121" s="123" t="s">
        <v>90</v>
      </c>
      <c r="E121" s="107">
        <v>1</v>
      </c>
      <c r="F121" s="108"/>
      <c r="G121" s="108">
        <f t="shared" si="14"/>
        <v>0</v>
      </c>
    </row>
    <row r="122" spans="1:7" s="109" customFormat="1" ht="25.5" hidden="1" outlineLevel="1">
      <c r="A122" s="227" t="str">
        <f t="shared" si="15"/>
        <v>A.1.2.2.1.S.1.9</v>
      </c>
      <c r="B122" s="99" t="s">
        <v>1541</v>
      </c>
      <c r="C122" s="122" t="s">
        <v>1542</v>
      </c>
      <c r="D122" s="123" t="s">
        <v>90</v>
      </c>
      <c r="E122" s="107">
        <v>1</v>
      </c>
      <c r="F122" s="108"/>
      <c r="G122" s="108">
        <f t="shared" si="14"/>
        <v>0</v>
      </c>
    </row>
    <row r="123" spans="1:7" s="109" customFormat="1" ht="15" hidden="1" outlineLevel="1">
      <c r="A123" s="227" t="str">
        <f t="shared" si="15"/>
        <v>A.1.2.2.1.S.1.10</v>
      </c>
      <c r="B123" s="99" t="s">
        <v>1543</v>
      </c>
      <c r="C123" s="122" t="s">
        <v>1544</v>
      </c>
      <c r="D123" s="123" t="s">
        <v>90</v>
      </c>
      <c r="E123" s="107">
        <v>6</v>
      </c>
      <c r="F123" s="108"/>
      <c r="G123" s="108">
        <f t="shared" si="14"/>
        <v>0</v>
      </c>
    </row>
    <row r="124" spans="1:7" s="109" customFormat="1" ht="15" hidden="1" outlineLevel="1">
      <c r="A124" s="227" t="str">
        <f t="shared" si="15"/>
        <v>A.1.2.2.1.S.1.11</v>
      </c>
      <c r="B124" s="99" t="s">
        <v>1545</v>
      </c>
      <c r="C124" s="122" t="s">
        <v>1546</v>
      </c>
      <c r="D124" s="123" t="s">
        <v>90</v>
      </c>
      <c r="E124" s="107">
        <v>2</v>
      </c>
      <c r="F124" s="108"/>
      <c r="G124" s="108">
        <f t="shared" si="14"/>
        <v>0</v>
      </c>
    </row>
    <row r="125" spans="1:7" s="109" customFormat="1" ht="15" hidden="1" outlineLevel="1">
      <c r="A125" s="227" t="str">
        <f t="shared" si="15"/>
        <v>A.1.2.2.1.S.1.12</v>
      </c>
      <c r="B125" s="99" t="s">
        <v>1547</v>
      </c>
      <c r="C125" s="122" t="s">
        <v>1548</v>
      </c>
      <c r="D125" s="123" t="s">
        <v>90</v>
      </c>
      <c r="E125" s="107">
        <v>1</v>
      </c>
      <c r="F125" s="108"/>
      <c r="G125" s="108">
        <f t="shared" si="14"/>
        <v>0</v>
      </c>
    </row>
    <row r="126" spans="1:7" s="109" customFormat="1" ht="15" hidden="1" outlineLevel="1">
      <c r="A126" s="227" t="str">
        <f t="shared" si="15"/>
        <v>A.1.2.2.1.S.1.13</v>
      </c>
      <c r="B126" s="99" t="s">
        <v>1549</v>
      </c>
      <c r="C126" s="122" t="s">
        <v>1550</v>
      </c>
      <c r="D126" s="123" t="s">
        <v>90</v>
      </c>
      <c r="E126" s="107">
        <v>2</v>
      </c>
      <c r="F126" s="108"/>
      <c r="G126" s="108">
        <f t="shared" si="14"/>
        <v>0</v>
      </c>
    </row>
    <row r="127" spans="1:7" s="109" customFormat="1" ht="15" hidden="1" outlineLevel="1">
      <c r="A127" s="227" t="str">
        <f t="shared" si="15"/>
        <v>A.1.2.2.1.S.1.14</v>
      </c>
      <c r="B127" s="99" t="s">
        <v>1551</v>
      </c>
      <c r="C127" s="122" t="s">
        <v>1552</v>
      </c>
      <c r="D127" s="123" t="s">
        <v>90</v>
      </c>
      <c r="E127" s="107">
        <v>2</v>
      </c>
      <c r="F127" s="108"/>
      <c r="G127" s="108">
        <f t="shared" si="14"/>
        <v>0</v>
      </c>
    </row>
    <row r="128" spans="1:7" s="109" customFormat="1" ht="15" hidden="1" outlineLevel="1">
      <c r="A128" s="227" t="str">
        <f t="shared" si="15"/>
        <v>A.1.2.2.1.S.1.15</v>
      </c>
      <c r="B128" s="99" t="s">
        <v>1553</v>
      </c>
      <c r="C128" s="122" t="s">
        <v>1556</v>
      </c>
      <c r="D128" s="123" t="s">
        <v>90</v>
      </c>
      <c r="E128" s="107">
        <v>1</v>
      </c>
      <c r="F128" s="108"/>
      <c r="G128" s="108">
        <f t="shared" si="14"/>
        <v>0</v>
      </c>
    </row>
    <row r="129" spans="1:7" s="109" customFormat="1" ht="15" hidden="1" outlineLevel="1">
      <c r="A129" s="227" t="str">
        <f t="shared" si="15"/>
        <v>A.1.2.2.1.S.1.16</v>
      </c>
      <c r="B129" s="99" t="s">
        <v>1555</v>
      </c>
      <c r="C129" s="122" t="s">
        <v>1558</v>
      </c>
      <c r="D129" s="123" t="s">
        <v>90</v>
      </c>
      <c r="E129" s="107">
        <v>1</v>
      </c>
      <c r="F129" s="108"/>
      <c r="G129" s="108">
        <f t="shared" si="14"/>
        <v>0</v>
      </c>
    </row>
    <row r="130" spans="1:7" s="109" customFormat="1" ht="15" hidden="1" outlineLevel="1">
      <c r="A130" s="227" t="str">
        <f t="shared" si="15"/>
        <v>A.1.2.2.1.S.1.17</v>
      </c>
      <c r="B130" s="99" t="s">
        <v>1557</v>
      </c>
      <c r="C130" s="122" t="s">
        <v>1560</v>
      </c>
      <c r="D130" s="123" t="s">
        <v>90</v>
      </c>
      <c r="E130" s="107">
        <v>3</v>
      </c>
      <c r="F130" s="108"/>
      <c r="G130" s="108">
        <f t="shared" si="14"/>
        <v>0</v>
      </c>
    </row>
    <row r="131" spans="1:7" s="109" customFormat="1" ht="15" hidden="1" outlineLevel="1">
      <c r="A131" s="227" t="str">
        <f t="shared" si="15"/>
        <v>A.1.2.2.1.S.1.18</v>
      </c>
      <c r="B131" s="99" t="s">
        <v>1559</v>
      </c>
      <c r="C131" s="122" t="s">
        <v>1562</v>
      </c>
      <c r="D131" s="123" t="s">
        <v>90</v>
      </c>
      <c r="E131" s="107">
        <v>4</v>
      </c>
      <c r="F131" s="108"/>
      <c r="G131" s="108">
        <f t="shared" si="14"/>
        <v>0</v>
      </c>
    </row>
    <row r="132" spans="1:7" s="109" customFormat="1" ht="38.25" hidden="1" outlineLevel="1">
      <c r="A132" s="227" t="str">
        <f t="shared" si="15"/>
        <v>A.1.2.2.1.S.1.19</v>
      </c>
      <c r="B132" s="99" t="s">
        <v>1561</v>
      </c>
      <c r="C132" s="122" t="s">
        <v>1564</v>
      </c>
      <c r="D132" s="123" t="s">
        <v>90</v>
      </c>
      <c r="E132" s="107">
        <v>2</v>
      </c>
      <c r="F132" s="108"/>
      <c r="G132" s="108">
        <f t="shared" si="14"/>
        <v>0</v>
      </c>
    </row>
    <row r="133" spans="1:7" s="109" customFormat="1" ht="38.25" hidden="1" outlineLevel="1">
      <c r="A133" s="227" t="str">
        <f t="shared" si="15"/>
        <v>A.1.2.2.1.S.1.20</v>
      </c>
      <c r="B133" s="99" t="s">
        <v>1563</v>
      </c>
      <c r="C133" s="122" t="s">
        <v>1568</v>
      </c>
      <c r="D133" s="123" t="s">
        <v>90</v>
      </c>
      <c r="E133" s="107">
        <v>2</v>
      </c>
      <c r="F133" s="108"/>
      <c r="G133" s="108">
        <f t="shared" si="14"/>
        <v>0</v>
      </c>
    </row>
    <row r="134" spans="1:7" s="109" customFormat="1" ht="25.5" hidden="1" outlineLevel="1">
      <c r="A134" s="227" t="str">
        <f t="shared" si="15"/>
        <v>A.1.2.2.1.S.1.21</v>
      </c>
      <c r="B134" s="99" t="s">
        <v>1565</v>
      </c>
      <c r="C134" s="122" t="s">
        <v>1570</v>
      </c>
      <c r="D134" s="123" t="s">
        <v>90</v>
      </c>
      <c r="E134" s="107">
        <v>9</v>
      </c>
      <c r="F134" s="108"/>
      <c r="G134" s="108">
        <f t="shared" si="14"/>
        <v>0</v>
      </c>
    </row>
    <row r="135" spans="1:7" s="109" customFormat="1" ht="15" hidden="1" outlineLevel="1">
      <c r="A135" s="227" t="str">
        <f t="shared" si="15"/>
        <v>A.1.2.2.1.S.1.22</v>
      </c>
      <c r="B135" s="99" t="s">
        <v>1567</v>
      </c>
      <c r="C135" s="122" t="s">
        <v>1572</v>
      </c>
      <c r="D135" s="123" t="s">
        <v>90</v>
      </c>
      <c r="E135" s="107">
        <v>10</v>
      </c>
      <c r="F135" s="108"/>
      <c r="G135" s="108">
        <f t="shared" si="14"/>
        <v>0</v>
      </c>
    </row>
    <row r="136" spans="1:7" s="109" customFormat="1" ht="25.5" hidden="1" outlineLevel="1">
      <c r="A136" s="227" t="str">
        <f t="shared" si="15"/>
        <v>A.1.2.2.1.S.1.23</v>
      </c>
      <c r="B136" s="99" t="s">
        <v>1569</v>
      </c>
      <c r="C136" s="122" t="s">
        <v>1574</v>
      </c>
      <c r="D136" s="123" t="s">
        <v>90</v>
      </c>
      <c r="E136" s="107">
        <v>1</v>
      </c>
      <c r="F136" s="108"/>
      <c r="G136" s="108">
        <f t="shared" si="14"/>
        <v>0</v>
      </c>
    </row>
    <row r="137" spans="1:7" s="109" customFormat="1" ht="38.25" hidden="1" outlineLevel="1">
      <c r="A137" s="227" t="str">
        <f t="shared" si="15"/>
        <v>A.1.2.2.1.S.1.24</v>
      </c>
      <c r="B137" s="99" t="s">
        <v>1571</v>
      </c>
      <c r="C137" s="122" t="s">
        <v>1576</v>
      </c>
      <c r="D137" s="123" t="s">
        <v>90</v>
      </c>
      <c r="E137" s="107">
        <v>2</v>
      </c>
      <c r="F137" s="108"/>
      <c r="G137" s="108">
        <f t="shared" si="14"/>
        <v>0</v>
      </c>
    </row>
    <row r="138" spans="1:7" s="109" customFormat="1" ht="15" hidden="1" outlineLevel="1">
      <c r="A138" s="227" t="str">
        <f t="shared" si="15"/>
        <v>A.1.2.2.1.S.1.25</v>
      </c>
      <c r="B138" s="99" t="s">
        <v>1573</v>
      </c>
      <c r="C138" s="216" t="s">
        <v>1578</v>
      </c>
      <c r="D138" s="123" t="s">
        <v>90</v>
      </c>
      <c r="E138" s="107">
        <v>2</v>
      </c>
      <c r="F138" s="108"/>
      <c r="G138" s="108">
        <f>E133*F138</f>
        <v>0</v>
      </c>
    </row>
    <row r="139" spans="1:7" s="109" customFormat="1" ht="25.5" hidden="1" outlineLevel="1">
      <c r="A139" s="227" t="str">
        <f t="shared" si="15"/>
        <v>A.1.2.2.1.S.1.26</v>
      </c>
      <c r="B139" s="99" t="s">
        <v>1575</v>
      </c>
      <c r="C139" s="122" t="s">
        <v>1580</v>
      </c>
      <c r="D139" s="123" t="s">
        <v>90</v>
      </c>
      <c r="E139" s="107">
        <v>2</v>
      </c>
      <c r="F139" s="108"/>
      <c r="G139" s="108">
        <f>E134*F139</f>
        <v>0</v>
      </c>
    </row>
    <row r="140" spans="1:7" s="109" customFormat="1" ht="38.25" hidden="1" outlineLevel="1">
      <c r="A140" s="227" t="str">
        <f t="shared" si="15"/>
        <v>A.1.2.2.1.S.1.27</v>
      </c>
      <c r="B140" s="99" t="s">
        <v>1577</v>
      </c>
      <c r="C140" s="122" t="s">
        <v>1582</v>
      </c>
      <c r="D140" s="123" t="s">
        <v>90</v>
      </c>
      <c r="E140" s="107">
        <v>1</v>
      </c>
      <c r="F140" s="108"/>
      <c r="G140" s="108">
        <f>E135*F140</f>
        <v>0</v>
      </c>
    </row>
    <row r="141" spans="1:7" s="109" customFormat="1" ht="38.25" hidden="1" outlineLevel="1">
      <c r="A141" s="227" t="str">
        <f t="shared" si="15"/>
        <v>A.1.2.2.1.S.1.28</v>
      </c>
      <c r="B141" s="99" t="s">
        <v>1579</v>
      </c>
      <c r="C141" s="122" t="s">
        <v>1584</v>
      </c>
      <c r="D141" s="123" t="s">
        <v>90</v>
      </c>
      <c r="E141" s="107">
        <v>2</v>
      </c>
      <c r="F141" s="108"/>
      <c r="G141" s="108">
        <f>E136*F141</f>
        <v>0</v>
      </c>
    </row>
    <row r="142" spans="1:7" s="109" customFormat="1" ht="15" hidden="1" outlineLevel="1">
      <c r="A142" s="227" t="str">
        <f t="shared" si="15"/>
        <v>A.1.2.2.1.S.1.29</v>
      </c>
      <c r="B142" s="99" t="s">
        <v>1581</v>
      </c>
      <c r="C142" s="122" t="s">
        <v>1586</v>
      </c>
      <c r="D142" s="123" t="s">
        <v>90</v>
      </c>
      <c r="E142" s="107">
        <v>2</v>
      </c>
      <c r="F142" s="108"/>
      <c r="G142" s="108">
        <f>E137*F142</f>
        <v>0</v>
      </c>
    </row>
    <row r="143" spans="1:7" s="109" customFormat="1" ht="25.5" hidden="1" outlineLevel="1">
      <c r="A143" s="227" t="str">
        <f t="shared" si="15"/>
        <v>A.1.2.2.1.S.1.30</v>
      </c>
      <c r="B143" s="99" t="s">
        <v>1583</v>
      </c>
      <c r="C143" s="122" t="s">
        <v>1588</v>
      </c>
      <c r="D143" s="123" t="s">
        <v>90</v>
      </c>
      <c r="E143" s="107">
        <v>2</v>
      </c>
      <c r="F143" s="108"/>
      <c r="G143" s="108">
        <f aca="true" t="shared" si="16" ref="G143:G157">E139*F143</f>
        <v>0</v>
      </c>
    </row>
    <row r="144" spans="1:7" s="109" customFormat="1" ht="51" hidden="1" outlineLevel="1">
      <c r="A144" s="227" t="str">
        <f t="shared" si="15"/>
        <v>A.1.2.2.1.S.1.31</v>
      </c>
      <c r="B144" s="99" t="s">
        <v>1585</v>
      </c>
      <c r="C144" s="122" t="s">
        <v>1590</v>
      </c>
      <c r="D144" s="123" t="s">
        <v>90</v>
      </c>
      <c r="E144" s="107">
        <v>1</v>
      </c>
      <c r="F144" s="108"/>
      <c r="G144" s="108">
        <f t="shared" si="16"/>
        <v>0</v>
      </c>
    </row>
    <row r="145" spans="1:7" s="109" customFormat="1" ht="15" hidden="1" outlineLevel="1">
      <c r="A145" s="227" t="str">
        <f t="shared" si="15"/>
        <v>A.1.2.2.1.S.1.32</v>
      </c>
      <c r="B145" s="99" t="s">
        <v>1587</v>
      </c>
      <c r="C145" s="122" t="s">
        <v>1592</v>
      </c>
      <c r="D145" s="123" t="s">
        <v>90</v>
      </c>
      <c r="E145" s="107">
        <v>1</v>
      </c>
      <c r="F145" s="108"/>
      <c r="G145" s="108">
        <f t="shared" si="16"/>
        <v>0</v>
      </c>
    </row>
    <row r="146" spans="1:7" s="109" customFormat="1" ht="25.5" hidden="1" outlineLevel="1">
      <c r="A146" s="227" t="str">
        <f t="shared" si="15"/>
        <v>A.1.2.2.1.S.1.33</v>
      </c>
      <c r="B146" s="99" t="s">
        <v>1589</v>
      </c>
      <c r="C146" s="122" t="s">
        <v>1594</v>
      </c>
      <c r="D146" s="123" t="s">
        <v>90</v>
      </c>
      <c r="E146" s="107">
        <v>1</v>
      </c>
      <c r="F146" s="108"/>
      <c r="G146" s="108">
        <f t="shared" si="16"/>
        <v>0</v>
      </c>
    </row>
    <row r="147" spans="1:7" s="109" customFormat="1" ht="15" hidden="1" outlineLevel="1">
      <c r="A147" s="227" t="str">
        <f t="shared" si="15"/>
        <v>A.1.2.2.1.S.1.34</v>
      </c>
      <c r="B147" s="99" t="s">
        <v>1591</v>
      </c>
      <c r="C147" s="122" t="s">
        <v>1596</v>
      </c>
      <c r="D147" s="123" t="s">
        <v>90</v>
      </c>
      <c r="E147" s="107">
        <v>2</v>
      </c>
      <c r="F147" s="108"/>
      <c r="G147" s="108">
        <f t="shared" si="16"/>
        <v>0</v>
      </c>
    </row>
    <row r="148" spans="1:7" s="109" customFormat="1" ht="15" hidden="1" outlineLevel="1">
      <c r="A148" s="227" t="str">
        <f t="shared" si="15"/>
        <v>A.1.2.2.1.S.1.35</v>
      </c>
      <c r="B148" s="99" t="s">
        <v>1593</v>
      </c>
      <c r="C148" s="122" t="s">
        <v>1598</v>
      </c>
      <c r="D148" s="123" t="s">
        <v>90</v>
      </c>
      <c r="E148" s="107">
        <v>5</v>
      </c>
      <c r="F148" s="108"/>
      <c r="G148" s="108">
        <f t="shared" si="16"/>
        <v>0</v>
      </c>
    </row>
    <row r="149" spans="1:7" s="109" customFormat="1" ht="15" hidden="1" outlineLevel="1">
      <c r="A149" s="227" t="str">
        <f t="shared" si="15"/>
        <v>A.1.2.2.1.S.1.36</v>
      </c>
      <c r="B149" s="99" t="s">
        <v>1595</v>
      </c>
      <c r="C149" s="122" t="s">
        <v>1600</v>
      </c>
      <c r="D149" s="123" t="s">
        <v>90</v>
      </c>
      <c r="E149" s="107">
        <v>1</v>
      </c>
      <c r="F149" s="108"/>
      <c r="G149" s="108">
        <f t="shared" si="16"/>
        <v>0</v>
      </c>
    </row>
    <row r="150" spans="1:7" s="109" customFormat="1" ht="15" hidden="1" outlineLevel="1">
      <c r="A150" s="227" t="str">
        <f t="shared" si="15"/>
        <v>A.1.2.2.1.S.1.37</v>
      </c>
      <c r="B150" s="99" t="s">
        <v>1597</v>
      </c>
      <c r="C150" s="122" t="s">
        <v>1602</v>
      </c>
      <c r="D150" s="123" t="s">
        <v>90</v>
      </c>
      <c r="E150" s="107">
        <v>1</v>
      </c>
      <c r="F150" s="108"/>
      <c r="G150" s="108">
        <f t="shared" si="16"/>
        <v>0</v>
      </c>
    </row>
    <row r="151" spans="1:7" s="109" customFormat="1" ht="25.5" hidden="1" outlineLevel="1">
      <c r="A151" s="227" t="str">
        <f t="shared" si="15"/>
        <v>A.1.2.2.1.S.1.38</v>
      </c>
      <c r="B151" s="99" t="s">
        <v>1599</v>
      </c>
      <c r="C151" s="122" t="s">
        <v>1604</v>
      </c>
      <c r="D151" s="123" t="s">
        <v>90</v>
      </c>
      <c r="E151" s="107">
        <v>1</v>
      </c>
      <c r="F151" s="108"/>
      <c r="G151" s="108">
        <f t="shared" si="16"/>
        <v>0</v>
      </c>
    </row>
    <row r="152" spans="1:7" s="109" customFormat="1" ht="15" hidden="1" outlineLevel="1">
      <c r="A152" s="227" t="str">
        <f t="shared" si="15"/>
        <v>A.1.2.2.1.S.1.39</v>
      </c>
      <c r="B152" s="99" t="s">
        <v>1601</v>
      </c>
      <c r="C152" s="122" t="s">
        <v>1606</v>
      </c>
      <c r="D152" s="123" t="s">
        <v>90</v>
      </c>
      <c r="E152" s="107">
        <v>2</v>
      </c>
      <c r="F152" s="108"/>
      <c r="G152" s="108">
        <f t="shared" si="16"/>
        <v>0</v>
      </c>
    </row>
    <row r="153" spans="1:7" s="109" customFormat="1" ht="15" hidden="1" outlineLevel="1">
      <c r="A153" s="227" t="str">
        <f t="shared" si="15"/>
        <v>A.1.2.2.1.S.1.40</v>
      </c>
      <c r="B153" s="99" t="s">
        <v>1603</v>
      </c>
      <c r="C153" s="122" t="s">
        <v>1608</v>
      </c>
      <c r="D153" s="123" t="s">
        <v>90</v>
      </c>
      <c r="E153" s="107">
        <v>1</v>
      </c>
      <c r="F153" s="108"/>
      <c r="G153" s="108">
        <f t="shared" si="16"/>
        <v>0</v>
      </c>
    </row>
    <row r="154" spans="1:7" s="109" customFormat="1" ht="25.5" hidden="1" outlineLevel="1">
      <c r="A154" s="227" t="str">
        <f t="shared" si="15"/>
        <v>A.1.2.2.1.S.1.41</v>
      </c>
      <c r="B154" s="99" t="s">
        <v>1605</v>
      </c>
      <c r="C154" s="122" t="s">
        <v>1610</v>
      </c>
      <c r="D154" s="123" t="s">
        <v>90</v>
      </c>
      <c r="E154" s="107">
        <v>1</v>
      </c>
      <c r="F154" s="108"/>
      <c r="G154" s="108">
        <f t="shared" si="16"/>
        <v>0</v>
      </c>
    </row>
    <row r="155" spans="1:7" s="109" customFormat="1" ht="15" hidden="1" outlineLevel="1">
      <c r="A155" s="227" t="str">
        <f t="shared" si="15"/>
        <v>A.1.2.2.1.S.1.42</v>
      </c>
      <c r="B155" s="99" t="s">
        <v>1607</v>
      </c>
      <c r="C155" s="122" t="s">
        <v>1612</v>
      </c>
      <c r="D155" s="123" t="s">
        <v>90</v>
      </c>
      <c r="E155" s="107">
        <v>1</v>
      </c>
      <c r="F155" s="108"/>
      <c r="G155" s="108">
        <f t="shared" si="16"/>
        <v>0</v>
      </c>
    </row>
    <row r="156" spans="1:7" s="109" customFormat="1" ht="25.5" hidden="1" outlineLevel="1">
      <c r="A156" s="227" t="str">
        <f t="shared" si="15"/>
        <v>A.1.2.2.1.S.1.43</v>
      </c>
      <c r="B156" s="99" t="s">
        <v>1609</v>
      </c>
      <c r="C156" s="122" t="s">
        <v>1614</v>
      </c>
      <c r="D156" s="123" t="s">
        <v>90</v>
      </c>
      <c r="E156" s="107">
        <v>1</v>
      </c>
      <c r="F156" s="108"/>
      <c r="G156" s="108">
        <f t="shared" si="16"/>
        <v>0</v>
      </c>
    </row>
    <row r="157" spans="1:7" s="109" customFormat="1" ht="15" hidden="1" outlineLevel="1">
      <c r="A157" s="227" t="str">
        <f t="shared" si="15"/>
        <v>A.1.2.2.1.S.1.44</v>
      </c>
      <c r="B157" s="99" t="s">
        <v>1611</v>
      </c>
      <c r="C157" s="122" t="s">
        <v>1616</v>
      </c>
      <c r="D157" s="123" t="s">
        <v>90</v>
      </c>
      <c r="E157" s="107">
        <v>1</v>
      </c>
      <c r="F157" s="108"/>
      <c r="G157" s="108">
        <f t="shared" si="16"/>
        <v>0</v>
      </c>
    </row>
    <row r="158" spans="1:7" s="109" customFormat="1" ht="15" hidden="1" outlineLevel="1">
      <c r="A158" s="227" t="str">
        <f t="shared" si="15"/>
        <v>A.1.2.2.1.S.1.45</v>
      </c>
      <c r="B158" s="99" t="s">
        <v>1613</v>
      </c>
      <c r="C158" s="122" t="s">
        <v>1618</v>
      </c>
      <c r="D158" s="123" t="s">
        <v>90</v>
      </c>
      <c r="E158" s="107">
        <v>1</v>
      </c>
      <c r="F158" s="108"/>
      <c r="G158" s="108">
        <f>E153*F158</f>
        <v>0</v>
      </c>
    </row>
    <row r="159" spans="1:7" s="109" customFormat="1" ht="15" hidden="1" outlineLevel="1">
      <c r="A159" s="227" t="str">
        <f t="shared" si="15"/>
        <v>A.1.2.2.1.S.1.46</v>
      </c>
      <c r="B159" s="99" t="s">
        <v>1615</v>
      </c>
      <c r="C159" s="122" t="s">
        <v>1620</v>
      </c>
      <c r="D159" s="123" t="s">
        <v>90</v>
      </c>
      <c r="E159" s="107">
        <v>1</v>
      </c>
      <c r="F159" s="108"/>
      <c r="G159" s="108">
        <f>E154*F159</f>
        <v>0</v>
      </c>
    </row>
    <row r="160" spans="1:7" s="109" customFormat="1" ht="15" hidden="1" outlineLevel="1">
      <c r="A160" s="227" t="str">
        <f t="shared" si="15"/>
        <v>A.1.2.2.1.S.1.47</v>
      </c>
      <c r="B160" s="99" t="s">
        <v>1617</v>
      </c>
      <c r="C160" s="122" t="s">
        <v>1622</v>
      </c>
      <c r="D160" s="123" t="s">
        <v>90</v>
      </c>
      <c r="E160" s="107">
        <v>1</v>
      </c>
      <c r="F160" s="108"/>
      <c r="G160" s="108">
        <f>E155*F160</f>
        <v>0</v>
      </c>
    </row>
    <row r="161" spans="1:7" s="109" customFormat="1" ht="15" hidden="1" outlineLevel="1">
      <c r="A161" s="227" t="str">
        <f t="shared" si="15"/>
        <v>A.1.2.2.1.S.1.48</v>
      </c>
      <c r="B161" s="99" t="s">
        <v>1619</v>
      </c>
      <c r="C161" s="228" t="s">
        <v>1624</v>
      </c>
      <c r="D161" s="123" t="s">
        <v>90</v>
      </c>
      <c r="E161" s="107">
        <v>1</v>
      </c>
      <c r="F161" s="108"/>
      <c r="G161" s="108">
        <f>E156*F161</f>
        <v>0</v>
      </c>
    </row>
    <row r="162" spans="1:7" s="109" customFormat="1" ht="25.5" hidden="1" outlineLevel="1">
      <c r="A162" s="227" t="str">
        <f t="shared" si="15"/>
        <v>A.1.2.2.1.S.1.49</v>
      </c>
      <c r="B162" s="99" t="s">
        <v>1621</v>
      </c>
      <c r="C162" s="228" t="s">
        <v>1626</v>
      </c>
      <c r="D162" s="123" t="s">
        <v>90</v>
      </c>
      <c r="E162" s="107">
        <v>1</v>
      </c>
      <c r="F162" s="108"/>
      <c r="G162" s="108">
        <f>E157*F162</f>
        <v>0</v>
      </c>
    </row>
    <row r="163" spans="1:7" s="109" customFormat="1" ht="25.5" hidden="1" outlineLevel="1">
      <c r="A163" s="227" t="str">
        <f t="shared" si="15"/>
        <v>A.1.2.2.1.S.1.50</v>
      </c>
      <c r="B163" s="99" t="s">
        <v>1623</v>
      </c>
      <c r="C163" s="230" t="s">
        <v>1628</v>
      </c>
      <c r="D163" s="123" t="s">
        <v>90</v>
      </c>
      <c r="E163" s="107">
        <v>2</v>
      </c>
      <c r="F163" s="108"/>
      <c r="G163" s="108">
        <f aca="true" t="shared" si="17" ref="G163:G179">E144*F163</f>
        <v>0</v>
      </c>
    </row>
    <row r="164" spans="1:7" s="109" customFormat="1" ht="51" hidden="1" outlineLevel="1">
      <c r="A164" s="227" t="str">
        <f t="shared" si="15"/>
        <v>A.1.2.2.1.S.1.51</v>
      </c>
      <c r="B164" s="99" t="s">
        <v>1625</v>
      </c>
      <c r="C164" s="228" t="s">
        <v>1630</v>
      </c>
      <c r="D164" s="123"/>
      <c r="E164" s="107"/>
      <c r="F164" s="108"/>
      <c r="G164" s="108"/>
    </row>
    <row r="165" spans="1:7" s="109" customFormat="1" ht="25.5" hidden="1" outlineLevel="1">
      <c r="A165" s="227" t="str">
        <f>""&amp;$B$112&amp;"."&amp;B165&amp;""</f>
        <v>A.1.2.2.1.S.1.51.1</v>
      </c>
      <c r="B165" s="99" t="s">
        <v>1700</v>
      </c>
      <c r="C165" s="230" t="s">
        <v>1632</v>
      </c>
      <c r="D165" s="123" t="s">
        <v>90</v>
      </c>
      <c r="E165" s="107">
        <v>1</v>
      </c>
      <c r="F165" s="108"/>
      <c r="G165" s="108">
        <f t="shared" si="17"/>
        <v>0</v>
      </c>
    </row>
    <row r="166" spans="1:7" s="109" customFormat="1" ht="15" hidden="1" outlineLevel="1">
      <c r="A166" s="227" t="str">
        <f aca="true" t="shared" si="18" ref="A166:A171">""&amp;$B$112&amp;"."&amp;B166&amp;""</f>
        <v>A.1.2.2.1.S.1.51.2</v>
      </c>
      <c r="B166" s="99" t="s">
        <v>1701</v>
      </c>
      <c r="C166" s="230" t="s">
        <v>1634</v>
      </c>
      <c r="D166" s="123" t="s">
        <v>90</v>
      </c>
      <c r="E166" s="107">
        <v>1</v>
      </c>
      <c r="F166" s="108"/>
      <c r="G166" s="108">
        <f t="shared" si="17"/>
        <v>0</v>
      </c>
    </row>
    <row r="167" spans="1:7" s="109" customFormat="1" ht="15" hidden="1" outlineLevel="1">
      <c r="A167" s="227" t="str">
        <f t="shared" si="18"/>
        <v>A.1.2.2.1.S.1.51.3</v>
      </c>
      <c r="B167" s="99" t="s">
        <v>1702</v>
      </c>
      <c r="C167" s="230" t="s">
        <v>1636</v>
      </c>
      <c r="D167" s="123" t="s">
        <v>90</v>
      </c>
      <c r="E167" s="107">
        <v>1</v>
      </c>
      <c r="F167" s="108"/>
      <c r="G167" s="108">
        <f t="shared" si="17"/>
        <v>0</v>
      </c>
    </row>
    <row r="168" spans="1:7" s="109" customFormat="1" ht="15" hidden="1" outlineLevel="1">
      <c r="A168" s="227" t="str">
        <f t="shared" si="18"/>
        <v>A.1.2.2.1.S.1.51.4</v>
      </c>
      <c r="B168" s="99" t="s">
        <v>1703</v>
      </c>
      <c r="C168" s="230" t="s">
        <v>1638</v>
      </c>
      <c r="D168" s="123" t="s">
        <v>90</v>
      </c>
      <c r="E168" s="107">
        <v>2</v>
      </c>
      <c r="F168" s="108"/>
      <c r="G168" s="108">
        <f t="shared" si="17"/>
        <v>0</v>
      </c>
    </row>
    <row r="169" spans="1:7" s="109" customFormat="1" ht="191.25" hidden="1" outlineLevel="1">
      <c r="A169" s="227" t="str">
        <f t="shared" si="18"/>
        <v>A.1.2.2.1.S.1.51.5</v>
      </c>
      <c r="B169" s="99" t="s">
        <v>1704</v>
      </c>
      <c r="C169" s="666" t="s">
        <v>3596</v>
      </c>
      <c r="D169" s="123" t="s">
        <v>1640</v>
      </c>
      <c r="E169" s="107">
        <v>1</v>
      </c>
      <c r="F169" s="108"/>
      <c r="G169" s="108">
        <f t="shared" si="17"/>
        <v>0</v>
      </c>
    </row>
    <row r="170" spans="1:7" s="109" customFormat="1" ht="38.25" hidden="1" outlineLevel="1">
      <c r="A170" s="227" t="str">
        <f t="shared" si="18"/>
        <v>A.1.2.2.1.S.1.51.6</v>
      </c>
      <c r="B170" s="99" t="s">
        <v>1705</v>
      </c>
      <c r="C170" s="230" t="s">
        <v>1642</v>
      </c>
      <c r="D170" s="123" t="s">
        <v>90</v>
      </c>
      <c r="E170" s="107">
        <v>1</v>
      </c>
      <c r="F170" s="108"/>
      <c r="G170" s="108">
        <f t="shared" si="17"/>
        <v>0</v>
      </c>
    </row>
    <row r="171" spans="1:7" s="109" customFormat="1" ht="15" hidden="1" outlineLevel="1">
      <c r="A171" s="227" t="str">
        <f t="shared" si="18"/>
        <v>A.1.2.2.1.S.1.51.7</v>
      </c>
      <c r="B171" s="99" t="s">
        <v>1706</v>
      </c>
      <c r="C171" s="230" t="s">
        <v>1644</v>
      </c>
      <c r="D171" s="123" t="s">
        <v>1640</v>
      </c>
      <c r="E171" s="107">
        <v>1</v>
      </c>
      <c r="F171" s="108"/>
      <c r="G171" s="108">
        <f t="shared" si="17"/>
        <v>0</v>
      </c>
    </row>
    <row r="172" spans="1:7" s="109" customFormat="1" ht="38.25" hidden="1" outlineLevel="1">
      <c r="A172" s="227" t="str">
        <f>""&amp;$B$112&amp;"."&amp;B172&amp;""</f>
        <v>A.1.2.2.1.S.1.52</v>
      </c>
      <c r="B172" s="99" t="s">
        <v>1627</v>
      </c>
      <c r="C172" s="228" t="s">
        <v>1646</v>
      </c>
      <c r="D172" s="123" t="s">
        <v>1640</v>
      </c>
      <c r="E172" s="107">
        <v>1</v>
      </c>
      <c r="F172" s="108"/>
      <c r="G172" s="108">
        <f t="shared" si="17"/>
        <v>0</v>
      </c>
    </row>
    <row r="173" spans="1:7" s="109" customFormat="1" ht="102" hidden="1" outlineLevel="1">
      <c r="A173" s="227" t="str">
        <f>""&amp;$B$112&amp;"."&amp;B173&amp;""</f>
        <v>A.1.2.2.1.S.2</v>
      </c>
      <c r="B173" s="99" t="s">
        <v>207</v>
      </c>
      <c r="C173" s="228" t="s">
        <v>1707</v>
      </c>
      <c r="D173" s="123" t="s">
        <v>1640</v>
      </c>
      <c r="E173" s="107">
        <v>1</v>
      </c>
      <c r="F173" s="108"/>
      <c r="G173" s="108">
        <f t="shared" si="17"/>
        <v>0</v>
      </c>
    </row>
    <row r="174" spans="1:7" s="109" customFormat="1" ht="25.5" hidden="1" outlineLevel="1">
      <c r="A174" s="227" t="str">
        <f aca="true" t="shared" si="19" ref="A174:A181">""&amp;$B$112&amp;"."&amp;B174&amp;""</f>
        <v>A.1.2.2.1.S.3</v>
      </c>
      <c r="B174" s="99" t="s">
        <v>208</v>
      </c>
      <c r="C174" s="228" t="s">
        <v>1648</v>
      </c>
      <c r="D174" s="123" t="s">
        <v>1640</v>
      </c>
      <c r="E174" s="107">
        <v>1</v>
      </c>
      <c r="F174" s="108"/>
      <c r="G174" s="108">
        <f t="shared" si="17"/>
        <v>0</v>
      </c>
    </row>
    <row r="175" spans="1:7" s="109" customFormat="1" ht="76.5" hidden="1" outlineLevel="1">
      <c r="A175" s="227" t="str">
        <f t="shared" si="19"/>
        <v>A.1.2.2.1.S.4</v>
      </c>
      <c r="B175" s="99" t="s">
        <v>209</v>
      </c>
      <c r="C175" s="122" t="s">
        <v>1708</v>
      </c>
      <c r="D175" s="123" t="s">
        <v>1640</v>
      </c>
      <c r="E175" s="107">
        <v>1</v>
      </c>
      <c r="F175" s="108"/>
      <c r="G175" s="108">
        <f t="shared" si="17"/>
        <v>0</v>
      </c>
    </row>
    <row r="176" spans="1:7" s="109" customFormat="1" ht="25.5" hidden="1" outlineLevel="1">
      <c r="A176" s="227" t="str">
        <f t="shared" si="19"/>
        <v>A.1.2.2.1.S.5</v>
      </c>
      <c r="B176" s="99" t="s">
        <v>213</v>
      </c>
      <c r="C176" s="122" t="s">
        <v>1650</v>
      </c>
      <c r="D176" s="123" t="s">
        <v>90</v>
      </c>
      <c r="E176" s="107">
        <v>3</v>
      </c>
      <c r="F176" s="108"/>
      <c r="G176" s="108">
        <f t="shared" si="17"/>
        <v>0</v>
      </c>
    </row>
    <row r="177" spans="1:7" s="109" customFormat="1" ht="15" hidden="1" outlineLevel="1">
      <c r="A177" s="227" t="str">
        <f t="shared" si="19"/>
        <v>A.1.2.2.1.S.6</v>
      </c>
      <c r="B177" s="99" t="s">
        <v>214</v>
      </c>
      <c r="C177" s="122" t="s">
        <v>1651</v>
      </c>
      <c r="D177" s="123" t="s">
        <v>1640</v>
      </c>
      <c r="E177" s="107">
        <v>2</v>
      </c>
      <c r="F177" s="108"/>
      <c r="G177" s="108">
        <f t="shared" si="17"/>
        <v>0</v>
      </c>
    </row>
    <row r="178" spans="1:7" s="109" customFormat="1" ht="51" hidden="1" outlineLevel="1">
      <c r="A178" s="227" t="str">
        <f t="shared" si="19"/>
        <v>A.1.2.2.1.S.7</v>
      </c>
      <c r="B178" s="99" t="s">
        <v>215</v>
      </c>
      <c r="C178" s="122" t="s">
        <v>1652</v>
      </c>
      <c r="D178" s="123" t="s">
        <v>1640</v>
      </c>
      <c r="E178" s="107">
        <v>1</v>
      </c>
      <c r="F178" s="108"/>
      <c r="G178" s="108">
        <f t="shared" si="17"/>
        <v>0</v>
      </c>
    </row>
    <row r="179" spans="1:7" s="109" customFormat="1" ht="25.5" hidden="1" outlineLevel="1">
      <c r="A179" s="227" t="str">
        <f t="shared" si="19"/>
        <v>A.1.2.2.1.S.8</v>
      </c>
      <c r="B179" s="99" t="s">
        <v>216</v>
      </c>
      <c r="C179" s="122" t="s">
        <v>1653</v>
      </c>
      <c r="D179" s="123" t="s">
        <v>1640</v>
      </c>
      <c r="E179" s="107">
        <v>2</v>
      </c>
      <c r="F179" s="108"/>
      <c r="G179" s="108">
        <f t="shared" si="17"/>
        <v>0</v>
      </c>
    </row>
    <row r="180" spans="1:7" s="109" customFormat="1" ht="25.5" hidden="1" outlineLevel="1">
      <c r="A180" s="227" t="str">
        <f t="shared" si="19"/>
        <v>A.1.2.2.1.S.9</v>
      </c>
      <c r="B180" s="99" t="s">
        <v>217</v>
      </c>
      <c r="C180" s="122" t="s">
        <v>1709</v>
      </c>
      <c r="D180" s="123" t="s">
        <v>1640</v>
      </c>
      <c r="E180" s="107">
        <v>2</v>
      </c>
      <c r="F180" s="108"/>
      <c r="G180" s="108">
        <f>E161*F180</f>
        <v>0</v>
      </c>
    </row>
    <row r="181" spans="1:7" s="109" customFormat="1" ht="38.25" hidden="1" outlineLevel="1">
      <c r="A181" s="227" t="str">
        <f t="shared" si="19"/>
        <v>A.1.2.2.1.S.10</v>
      </c>
      <c r="B181" s="99" t="s">
        <v>218</v>
      </c>
      <c r="C181" s="122" t="s">
        <v>1655</v>
      </c>
      <c r="D181" s="123"/>
      <c r="E181" s="107"/>
      <c r="F181" s="108"/>
      <c r="G181" s="108"/>
    </row>
    <row r="182" spans="1:7" s="109" customFormat="1" ht="15" hidden="1" outlineLevel="1">
      <c r="A182" s="227" t="str">
        <f>""&amp;$B$112&amp;"."&amp;B182&amp;""</f>
        <v>A.1.2.2.1.S.10.1</v>
      </c>
      <c r="B182" s="99" t="s">
        <v>312</v>
      </c>
      <c r="C182" s="230" t="s">
        <v>1656</v>
      </c>
      <c r="D182" s="123" t="s">
        <v>1657</v>
      </c>
      <c r="E182" s="107">
        <v>6</v>
      </c>
      <c r="F182" s="108"/>
      <c r="G182" s="108">
        <f>E163*F182</f>
        <v>0</v>
      </c>
    </row>
    <row r="183" spans="1:7" s="109" customFormat="1" ht="15" hidden="1" outlineLevel="1">
      <c r="A183" s="227" t="str">
        <f aca="true" t="shared" si="20" ref="A183:A187">""&amp;$B$112&amp;"."&amp;B183&amp;""</f>
        <v>A.1.2.2.1.S.10.2</v>
      </c>
      <c r="B183" s="99" t="s">
        <v>313</v>
      </c>
      <c r="C183" s="230" t="s">
        <v>1658</v>
      </c>
      <c r="D183" s="123" t="s">
        <v>1657</v>
      </c>
      <c r="E183" s="107">
        <v>16</v>
      </c>
      <c r="F183" s="108"/>
      <c r="G183" s="108"/>
    </row>
    <row r="184" spans="1:7" s="109" customFormat="1" ht="15" hidden="1" outlineLevel="1">
      <c r="A184" s="227" t="str">
        <f t="shared" si="20"/>
        <v>A.1.2.2.1.S.10.3</v>
      </c>
      <c r="B184" s="99" t="s">
        <v>314</v>
      </c>
      <c r="C184" s="230" t="s">
        <v>1659</v>
      </c>
      <c r="D184" s="123" t="s">
        <v>1657</v>
      </c>
      <c r="E184" s="107">
        <v>14</v>
      </c>
      <c r="F184" s="108"/>
      <c r="G184" s="108">
        <f aca="true" t="shared" si="21" ref="G184:G192">E165*F184</f>
        <v>0</v>
      </c>
    </row>
    <row r="185" spans="1:7" s="109" customFormat="1" ht="15" hidden="1" outlineLevel="1">
      <c r="A185" s="227" t="str">
        <f t="shared" si="20"/>
        <v>A.1.2.2.1.S.10.4</v>
      </c>
      <c r="B185" s="99" t="s">
        <v>609</v>
      </c>
      <c r="C185" s="230" t="s">
        <v>1660</v>
      </c>
      <c r="D185" s="123" t="s">
        <v>1657</v>
      </c>
      <c r="E185" s="107">
        <v>30</v>
      </c>
      <c r="F185" s="108"/>
      <c r="G185" s="108">
        <f t="shared" si="21"/>
        <v>0</v>
      </c>
    </row>
    <row r="186" spans="1:7" s="109" customFormat="1" ht="15" hidden="1" outlineLevel="1">
      <c r="A186" s="227" t="str">
        <f t="shared" si="20"/>
        <v>A.1.2.2.1.S.10.5</v>
      </c>
      <c r="B186" s="99" t="s">
        <v>612</v>
      </c>
      <c r="C186" s="230" t="s">
        <v>1661</v>
      </c>
      <c r="D186" s="123" t="s">
        <v>1657</v>
      </c>
      <c r="E186" s="107">
        <v>8</v>
      </c>
      <c r="F186" s="108"/>
      <c r="G186" s="108">
        <f t="shared" si="21"/>
        <v>0</v>
      </c>
    </row>
    <row r="187" spans="1:7" s="109" customFormat="1" ht="15" hidden="1" outlineLevel="1">
      <c r="A187" s="227" t="str">
        <f t="shared" si="20"/>
        <v>A.1.2.2.1.S.10.6</v>
      </c>
      <c r="B187" s="99" t="s">
        <v>615</v>
      </c>
      <c r="C187" s="230" t="s">
        <v>1662</v>
      </c>
      <c r="D187" s="123" t="s">
        <v>1657</v>
      </c>
      <c r="E187" s="107">
        <v>8</v>
      </c>
      <c r="F187" s="108"/>
      <c r="G187" s="108">
        <f t="shared" si="21"/>
        <v>0</v>
      </c>
    </row>
    <row r="188" spans="1:7" s="109" customFormat="1" ht="25.5" hidden="1" outlineLevel="1">
      <c r="A188" s="227" t="str">
        <f>""&amp;$B$112&amp;"."&amp;B188&amp;""</f>
        <v>A.1.2.2.1.S.11</v>
      </c>
      <c r="B188" s="99" t="s">
        <v>219</v>
      </c>
      <c r="C188" s="122" t="s">
        <v>1663</v>
      </c>
      <c r="D188" s="123" t="s">
        <v>1657</v>
      </c>
      <c r="E188" s="107">
        <v>6</v>
      </c>
      <c r="F188" s="108"/>
      <c r="G188" s="108">
        <f t="shared" si="21"/>
        <v>0</v>
      </c>
    </row>
    <row r="189" spans="1:7" s="109" customFormat="1" ht="25.5" hidden="1" outlineLevel="1">
      <c r="A189" s="227" t="str">
        <f aca="true" t="shared" si="22" ref="A189:A193">""&amp;$B$112&amp;"."&amp;B189&amp;""</f>
        <v>A.1.2.2.1.S.12</v>
      </c>
      <c r="B189" s="99" t="s">
        <v>220</v>
      </c>
      <c r="C189" s="122" t="s">
        <v>1664</v>
      </c>
      <c r="D189" s="123" t="s">
        <v>1657</v>
      </c>
      <c r="E189" s="107">
        <v>2</v>
      </c>
      <c r="F189" s="108"/>
      <c r="G189" s="108">
        <f t="shared" si="21"/>
        <v>0</v>
      </c>
    </row>
    <row r="190" spans="1:7" s="109" customFormat="1" ht="25.5" hidden="1" outlineLevel="1">
      <c r="A190" s="227" t="str">
        <f t="shared" si="22"/>
        <v>A.1.2.2.1.S.13</v>
      </c>
      <c r="B190" s="99" t="s">
        <v>221</v>
      </c>
      <c r="C190" s="122" t="s">
        <v>1665</v>
      </c>
      <c r="D190" s="123" t="s">
        <v>90</v>
      </c>
      <c r="E190" s="107">
        <v>2</v>
      </c>
      <c r="F190" s="108"/>
      <c r="G190" s="108">
        <f t="shared" si="21"/>
        <v>0</v>
      </c>
    </row>
    <row r="191" spans="1:7" s="109" customFormat="1" ht="76.5" hidden="1" outlineLevel="1">
      <c r="A191" s="227" t="str">
        <f t="shared" si="22"/>
        <v>A.1.2.2.1.S.14</v>
      </c>
      <c r="B191" s="99" t="s">
        <v>222</v>
      </c>
      <c r="C191" s="122" t="s">
        <v>1666</v>
      </c>
      <c r="D191" s="123" t="s">
        <v>1640</v>
      </c>
      <c r="E191" s="107">
        <v>4</v>
      </c>
      <c r="F191" s="108"/>
      <c r="G191" s="108">
        <f t="shared" si="21"/>
        <v>0</v>
      </c>
    </row>
    <row r="192" spans="1:7" s="109" customFormat="1" ht="25.5" hidden="1" outlineLevel="1">
      <c r="A192" s="227" t="str">
        <f t="shared" si="22"/>
        <v>A.1.2.2.1.S.15</v>
      </c>
      <c r="B192" s="99" t="s">
        <v>223</v>
      </c>
      <c r="C192" s="122" t="s">
        <v>1710</v>
      </c>
      <c r="D192" s="123" t="s">
        <v>90</v>
      </c>
      <c r="E192" s="107">
        <v>2</v>
      </c>
      <c r="F192" s="108"/>
      <c r="G192" s="108">
        <f t="shared" si="21"/>
        <v>0</v>
      </c>
    </row>
    <row r="193" spans="1:7" s="109" customFormat="1" ht="15" hidden="1" outlineLevel="1">
      <c r="A193" s="227" t="str">
        <f t="shared" si="22"/>
        <v>A.1.2.2.1.S.16</v>
      </c>
      <c r="B193" s="99" t="s">
        <v>224</v>
      </c>
      <c r="C193" s="122" t="s">
        <v>1668</v>
      </c>
      <c r="D193" s="123" t="s">
        <v>1640</v>
      </c>
      <c r="E193" s="107">
        <v>2</v>
      </c>
      <c r="F193" s="108"/>
      <c r="G193" s="108">
        <f>E174*F193</f>
        <v>0</v>
      </c>
    </row>
    <row r="194" spans="1:7" s="109" customFormat="1" ht="89.25" hidden="1" outlineLevel="1">
      <c r="A194" s="227" t="str">
        <f aca="true" t="shared" si="23" ref="A194">""&amp;$B$4&amp;"."&amp;B194&amp;""</f>
        <v>A.1.2.1.1.S.17</v>
      </c>
      <c r="B194" s="99" t="s">
        <v>225</v>
      </c>
      <c r="C194" s="122" t="s">
        <v>2346</v>
      </c>
      <c r="D194" s="123" t="s">
        <v>1640</v>
      </c>
      <c r="E194" s="107">
        <v>1</v>
      </c>
      <c r="F194" s="108"/>
      <c r="G194" s="108">
        <f>E175*F194</f>
        <v>0</v>
      </c>
    </row>
    <row r="195" spans="1:7" s="109" customFormat="1" ht="15" collapsed="1">
      <c r="A195" s="90" t="str">
        <f>B195</f>
        <v>A.1.2.2.2</v>
      </c>
      <c r="B195" s="91" t="s">
        <v>1711</v>
      </c>
      <c r="C195" s="92" t="s">
        <v>1670</v>
      </c>
      <c r="D195" s="93"/>
      <c r="E195" s="124"/>
      <c r="F195" s="125"/>
      <c r="G195" s="96"/>
    </row>
    <row r="196" spans="1:7" s="109" customFormat="1" ht="25.5" hidden="1" outlineLevel="1">
      <c r="A196" s="227" t="str">
        <f>""&amp;$B$195&amp;"."&amp;B196&amp;""</f>
        <v>A.1.2.2.2.S.1</v>
      </c>
      <c r="B196" s="99" t="s">
        <v>206</v>
      </c>
      <c r="C196" s="231" t="s">
        <v>1671</v>
      </c>
      <c r="D196" s="128" t="s">
        <v>1657</v>
      </c>
      <c r="E196" s="107">
        <v>35</v>
      </c>
      <c r="F196" s="108"/>
      <c r="G196" s="108">
        <f aca="true" t="shared" si="24" ref="G196:G203">E196*F196</f>
        <v>0</v>
      </c>
    </row>
    <row r="197" spans="1:7" s="109" customFormat="1" ht="38.25" hidden="1" outlineLevel="1">
      <c r="A197" s="227" t="str">
        <f aca="true" t="shared" si="25" ref="A197:A199">""&amp;$B$195&amp;"."&amp;B197&amp;""</f>
        <v>A.1.2.2.2.S.2</v>
      </c>
      <c r="B197" s="99" t="s">
        <v>207</v>
      </c>
      <c r="C197" s="231" t="s">
        <v>1672</v>
      </c>
      <c r="D197" s="128" t="s">
        <v>1657</v>
      </c>
      <c r="E197" s="107">
        <v>10</v>
      </c>
      <c r="F197" s="108"/>
      <c r="G197" s="108">
        <f t="shared" si="24"/>
        <v>0</v>
      </c>
    </row>
    <row r="198" spans="1:7" s="109" customFormat="1" ht="25.5" hidden="1" outlineLevel="1">
      <c r="A198" s="227" t="str">
        <f t="shared" si="25"/>
        <v>A.1.2.2.2.S.3</v>
      </c>
      <c r="B198" s="99" t="s">
        <v>208</v>
      </c>
      <c r="C198" s="231" t="s">
        <v>1673</v>
      </c>
      <c r="D198" s="128" t="s">
        <v>90</v>
      </c>
      <c r="E198" s="107">
        <v>10</v>
      </c>
      <c r="F198" s="108"/>
      <c r="G198" s="108">
        <f t="shared" si="24"/>
        <v>0</v>
      </c>
    </row>
    <row r="199" spans="1:7" s="109" customFormat="1" ht="25.5" hidden="1" outlineLevel="1">
      <c r="A199" s="227" t="str">
        <f t="shared" si="25"/>
        <v>A.1.2.2.2.S.4</v>
      </c>
      <c r="B199" s="99" t="s">
        <v>209</v>
      </c>
      <c r="C199" s="231" t="s">
        <v>1674</v>
      </c>
      <c r="D199" s="128"/>
      <c r="E199" s="107"/>
      <c r="F199" s="108"/>
      <c r="G199" s="108">
        <f t="shared" si="24"/>
        <v>0</v>
      </c>
    </row>
    <row r="200" spans="1:7" s="109" customFormat="1" ht="15" hidden="1" outlineLevel="1">
      <c r="A200" s="227" t="str">
        <f>""&amp;$B$195&amp;"."&amp;B200&amp;""</f>
        <v>A.1.2.2.2.S.4.1</v>
      </c>
      <c r="B200" s="99" t="s">
        <v>240</v>
      </c>
      <c r="C200" s="232" t="s">
        <v>1675</v>
      </c>
      <c r="D200" s="128" t="s">
        <v>1657</v>
      </c>
      <c r="E200" s="107">
        <v>15</v>
      </c>
      <c r="F200" s="108"/>
      <c r="G200" s="108">
        <f t="shared" si="24"/>
        <v>0</v>
      </c>
    </row>
    <row r="201" spans="1:7" s="109" customFormat="1" ht="15" hidden="1" outlineLevel="1">
      <c r="A201" s="227" t="str">
        <f>""&amp;$B$195&amp;"."&amp;B201&amp;""</f>
        <v>A.1.2.2.2.S.4.2</v>
      </c>
      <c r="B201" s="99" t="s">
        <v>260</v>
      </c>
      <c r="C201" s="232" t="s">
        <v>1676</v>
      </c>
      <c r="D201" s="128" t="s">
        <v>1657</v>
      </c>
      <c r="E201" s="107">
        <v>10</v>
      </c>
      <c r="F201" s="108"/>
      <c r="G201" s="108">
        <f t="shared" si="24"/>
        <v>0</v>
      </c>
    </row>
    <row r="202" spans="1:7" s="109" customFormat="1" ht="38.25" hidden="1" outlineLevel="1">
      <c r="A202" s="227" t="str">
        <f aca="true" t="shared" si="26" ref="A202:A203">""&amp;$B$195&amp;"."&amp;B202&amp;""</f>
        <v>A.1.2.2.2.S.5</v>
      </c>
      <c r="B202" s="99" t="s">
        <v>213</v>
      </c>
      <c r="C202" s="231" t="s">
        <v>1677</v>
      </c>
      <c r="D202" s="128" t="s">
        <v>90</v>
      </c>
      <c r="E202" s="107">
        <v>20</v>
      </c>
      <c r="F202" s="108"/>
      <c r="G202" s="108">
        <f t="shared" si="24"/>
        <v>0</v>
      </c>
    </row>
    <row r="203" spans="1:7" s="109" customFormat="1" ht="25.5" hidden="1" outlineLevel="1">
      <c r="A203" s="227" t="str">
        <f t="shared" si="26"/>
        <v>A.1.2.2.2.S.6</v>
      </c>
      <c r="B203" s="99" t="s">
        <v>214</v>
      </c>
      <c r="C203" s="231" t="s">
        <v>1678</v>
      </c>
      <c r="D203" s="128" t="s">
        <v>90</v>
      </c>
      <c r="E203" s="107">
        <v>15</v>
      </c>
      <c r="F203" s="108"/>
      <c r="G203" s="108">
        <f t="shared" si="24"/>
        <v>0</v>
      </c>
    </row>
    <row r="204" spans="1:7" s="109" customFormat="1" ht="15" collapsed="1">
      <c r="A204" s="90" t="str">
        <f>B204</f>
        <v>A.1.2.2.3</v>
      </c>
      <c r="B204" s="91" t="s">
        <v>1712</v>
      </c>
      <c r="C204" s="92" t="s">
        <v>1680</v>
      </c>
      <c r="D204" s="93"/>
      <c r="E204" s="94"/>
      <c r="F204" s="95"/>
      <c r="G204" s="96"/>
    </row>
    <row r="205" spans="1:7" s="109" customFormat="1" ht="89.25" hidden="1" outlineLevel="1">
      <c r="A205" s="227" t="str">
        <f>""&amp;$B$204&amp;"."&amp;B205&amp;""</f>
        <v>A.1.2.2.3.S.1</v>
      </c>
      <c r="B205" s="99" t="s">
        <v>206</v>
      </c>
      <c r="C205" s="122" t="s">
        <v>1681</v>
      </c>
      <c r="D205" s="143" t="s">
        <v>1640</v>
      </c>
      <c r="E205" s="107">
        <v>1</v>
      </c>
      <c r="F205" s="108"/>
      <c r="G205" s="108">
        <f aca="true" t="shared" si="27" ref="G205:G216">E205*F205</f>
        <v>0</v>
      </c>
    </row>
    <row r="206" spans="1:7" s="109" customFormat="1" ht="25.5" hidden="1" outlineLevel="1">
      <c r="A206" s="227" t="str">
        <f>""&amp;$B$204&amp;"."&amp;B206&amp;""</f>
        <v>A.1.2.2.3.S.2</v>
      </c>
      <c r="B206" s="99" t="s">
        <v>207</v>
      </c>
      <c r="C206" s="122" t="s">
        <v>1682</v>
      </c>
      <c r="D206" s="143"/>
      <c r="E206" s="107"/>
      <c r="F206" s="108"/>
      <c r="G206" s="108"/>
    </row>
    <row r="207" spans="1:7" s="109" customFormat="1" ht="38.25" hidden="1" outlineLevel="1">
      <c r="A207" s="227" t="str">
        <f>""&amp;$B$204&amp;"."&amp;B207&amp;""</f>
        <v>A.1.2.2.3.S.2.1</v>
      </c>
      <c r="B207" s="99" t="s">
        <v>228</v>
      </c>
      <c r="C207" s="207" t="s">
        <v>1683</v>
      </c>
      <c r="D207" s="143" t="s">
        <v>90</v>
      </c>
      <c r="E207" s="107">
        <v>1</v>
      </c>
      <c r="F207" s="108"/>
      <c r="G207" s="108">
        <f t="shared" si="27"/>
        <v>0</v>
      </c>
    </row>
    <row r="208" spans="1:7" s="109" customFormat="1" ht="25.5" hidden="1" outlineLevel="1">
      <c r="A208" s="227" t="str">
        <f aca="true" t="shared" si="28" ref="A208:A216">""&amp;$B$204&amp;"."&amp;B208&amp;""</f>
        <v>A.1.2.2.3.S.2.2</v>
      </c>
      <c r="B208" s="99" t="s">
        <v>261</v>
      </c>
      <c r="C208" s="207" t="s">
        <v>1684</v>
      </c>
      <c r="D208" s="143" t="s">
        <v>90</v>
      </c>
      <c r="E208" s="107">
        <v>1</v>
      </c>
      <c r="F208" s="108"/>
      <c r="G208" s="108">
        <f t="shared" si="27"/>
        <v>0</v>
      </c>
    </row>
    <row r="209" spans="1:7" s="109" customFormat="1" ht="15" hidden="1" outlineLevel="1">
      <c r="A209" s="227" t="str">
        <f t="shared" si="28"/>
        <v>A.1.2.2.3.S.2.3</v>
      </c>
      <c r="B209" s="99" t="s">
        <v>367</v>
      </c>
      <c r="C209" s="207" t="s">
        <v>1685</v>
      </c>
      <c r="D209" s="143" t="s">
        <v>90</v>
      </c>
      <c r="E209" s="107">
        <v>1</v>
      </c>
      <c r="F209" s="108"/>
      <c r="G209" s="108">
        <f t="shared" si="27"/>
        <v>0</v>
      </c>
    </row>
    <row r="210" spans="1:7" s="109" customFormat="1" ht="15" hidden="1" outlineLevel="1">
      <c r="A210" s="227" t="str">
        <f t="shared" si="28"/>
        <v>A.1.2.2.3.S.2.4</v>
      </c>
      <c r="B210" s="99" t="s">
        <v>400</v>
      </c>
      <c r="C210" s="207" t="s">
        <v>1686</v>
      </c>
      <c r="D210" s="143" t="s">
        <v>90</v>
      </c>
      <c r="E210" s="107">
        <v>1</v>
      </c>
      <c r="F210" s="108"/>
      <c r="G210" s="108">
        <f t="shared" si="27"/>
        <v>0</v>
      </c>
    </row>
    <row r="211" spans="1:7" s="109" customFormat="1" ht="15" hidden="1" outlineLevel="1">
      <c r="A211" s="227" t="str">
        <f t="shared" si="28"/>
        <v>A.1.2.2.3.S.2.5</v>
      </c>
      <c r="B211" s="99" t="s">
        <v>1687</v>
      </c>
      <c r="C211" s="207" t="s">
        <v>1688</v>
      </c>
      <c r="D211" s="143" t="s">
        <v>90</v>
      </c>
      <c r="E211" s="107">
        <v>1</v>
      </c>
      <c r="F211" s="108"/>
      <c r="G211" s="108">
        <f t="shared" si="27"/>
        <v>0</v>
      </c>
    </row>
    <row r="212" spans="1:7" s="109" customFormat="1" ht="25.5" hidden="1" outlineLevel="1">
      <c r="A212" s="227" t="str">
        <f t="shared" si="28"/>
        <v>A.1.2.2.3.S.2.6</v>
      </c>
      <c r="B212" s="99" t="s">
        <v>1689</v>
      </c>
      <c r="C212" s="207" t="s">
        <v>1690</v>
      </c>
      <c r="D212" s="143" t="s">
        <v>90</v>
      </c>
      <c r="E212" s="107">
        <v>1</v>
      </c>
      <c r="F212" s="108"/>
      <c r="G212" s="108">
        <f t="shared" si="27"/>
        <v>0</v>
      </c>
    </row>
    <row r="213" spans="1:7" s="109" customFormat="1" ht="15" hidden="1" outlineLevel="1">
      <c r="A213" s="227" t="str">
        <f t="shared" si="28"/>
        <v>A.1.2.2.3.S.2.7</v>
      </c>
      <c r="B213" s="99" t="s">
        <v>1691</v>
      </c>
      <c r="C213" s="207" t="s">
        <v>1692</v>
      </c>
      <c r="D213" s="143" t="s">
        <v>90</v>
      </c>
      <c r="E213" s="107">
        <v>1</v>
      </c>
      <c r="F213" s="108"/>
      <c r="G213" s="108">
        <f t="shared" si="27"/>
        <v>0</v>
      </c>
    </row>
    <row r="214" spans="1:7" s="109" customFormat="1" ht="15" hidden="1" outlineLevel="1">
      <c r="A214" s="227" t="str">
        <f t="shared" si="28"/>
        <v>A.1.2.2.3.S.3</v>
      </c>
      <c r="B214" s="99" t="s">
        <v>208</v>
      </c>
      <c r="C214" s="122" t="s">
        <v>1693</v>
      </c>
      <c r="D214" s="143" t="s">
        <v>90</v>
      </c>
      <c r="E214" s="107">
        <v>1</v>
      </c>
      <c r="F214" s="108"/>
      <c r="G214" s="108">
        <f t="shared" si="27"/>
        <v>0</v>
      </c>
    </row>
    <row r="215" spans="1:7" s="109" customFormat="1" ht="15" hidden="1" outlineLevel="1">
      <c r="A215" s="227" t="str">
        <f t="shared" si="28"/>
        <v>A.1.2.2.3.S.4</v>
      </c>
      <c r="B215" s="99" t="s">
        <v>209</v>
      </c>
      <c r="C215" s="122" t="s">
        <v>1694</v>
      </c>
      <c r="D215" s="143" t="s">
        <v>90</v>
      </c>
      <c r="E215" s="107">
        <v>1</v>
      </c>
      <c r="F215" s="108"/>
      <c r="G215" s="108">
        <f t="shared" si="27"/>
        <v>0</v>
      </c>
    </row>
    <row r="216" spans="1:7" s="109" customFormat="1" ht="63.75" hidden="1" outlineLevel="1">
      <c r="A216" s="227" t="str">
        <f t="shared" si="28"/>
        <v>A.1.2.2.3.S.5</v>
      </c>
      <c r="B216" s="99" t="s">
        <v>213</v>
      </c>
      <c r="C216" s="122" t="s">
        <v>1695</v>
      </c>
      <c r="D216" s="143" t="s">
        <v>1640</v>
      </c>
      <c r="E216" s="107">
        <v>1</v>
      </c>
      <c r="F216" s="108"/>
      <c r="G216" s="108">
        <f t="shared" si="27"/>
        <v>0</v>
      </c>
    </row>
    <row r="217" spans="1:7" s="89" customFormat="1" ht="15" collapsed="1">
      <c r="A217" s="82" t="str">
        <f>B217</f>
        <v>A.1.2.3</v>
      </c>
      <c r="B217" s="83" t="s">
        <v>1713</v>
      </c>
      <c r="C217" s="84" t="s">
        <v>2161</v>
      </c>
      <c r="D217" s="85"/>
      <c r="E217" s="86"/>
      <c r="F217" s="87"/>
      <c r="G217" s="88"/>
    </row>
    <row r="218" spans="1:7" s="97" customFormat="1" ht="15">
      <c r="A218" s="90" t="str">
        <f>B218</f>
        <v>A.1.2.3.1</v>
      </c>
      <c r="B218" s="91" t="s">
        <v>1714</v>
      </c>
      <c r="C218" s="92" t="s">
        <v>1528</v>
      </c>
      <c r="D218" s="93"/>
      <c r="E218" s="94"/>
      <c r="F218" s="95"/>
      <c r="G218" s="96"/>
    </row>
    <row r="219" spans="1:7" s="109" customFormat="1" ht="38.25" hidden="1" outlineLevel="1">
      <c r="A219" s="227" t="str">
        <f>""&amp;$B$218&amp;"."&amp;B219&amp;""</f>
        <v>A.1.2.3.1.S.1</v>
      </c>
      <c r="B219" s="99" t="s">
        <v>206</v>
      </c>
      <c r="C219" s="122" t="s">
        <v>1715</v>
      </c>
      <c r="D219" s="123"/>
      <c r="E219" s="107"/>
      <c r="F219" s="108"/>
      <c r="G219" s="108"/>
    </row>
    <row r="220" spans="1:7" s="109" customFormat="1" ht="63.75" hidden="1" outlineLevel="1">
      <c r="A220" s="227" t="str">
        <f>""&amp;$B$218&amp;"."&amp;B220&amp;""</f>
        <v>A.1.2.3.1.S.1.1</v>
      </c>
      <c r="B220" s="99" t="s">
        <v>226</v>
      </c>
      <c r="C220" s="122" t="s">
        <v>1699</v>
      </c>
      <c r="D220" s="123" t="s">
        <v>90</v>
      </c>
      <c r="E220" s="107">
        <v>1</v>
      </c>
      <c r="F220" s="108"/>
      <c r="G220" s="108">
        <f aca="true" t="shared" si="29" ref="G220:G243">E215*F220</f>
        <v>0</v>
      </c>
    </row>
    <row r="221" spans="1:7" s="109" customFormat="1" ht="63.75" hidden="1" outlineLevel="1">
      <c r="A221" s="227" t="str">
        <f aca="true" t="shared" si="30" ref="A221:A270">""&amp;$B$218&amp;"."&amp;B221&amp;""</f>
        <v>A.1.2.3.1.S.1.2</v>
      </c>
      <c r="B221" s="99" t="s">
        <v>227</v>
      </c>
      <c r="C221" s="122" t="s">
        <v>1531</v>
      </c>
      <c r="D221" s="123" t="s">
        <v>90</v>
      </c>
      <c r="E221" s="107">
        <v>1</v>
      </c>
      <c r="F221" s="108"/>
      <c r="G221" s="108">
        <f t="shared" si="29"/>
        <v>0</v>
      </c>
    </row>
    <row r="222" spans="1:7" s="109" customFormat="1" ht="15" hidden="1" outlineLevel="1">
      <c r="A222" s="227" t="str">
        <f t="shared" si="30"/>
        <v>A.1.2.3.1.S.1.3</v>
      </c>
      <c r="B222" s="99" t="s">
        <v>265</v>
      </c>
      <c r="C222" s="122" t="s">
        <v>1532</v>
      </c>
      <c r="D222" s="123" t="s">
        <v>90</v>
      </c>
      <c r="E222" s="107">
        <v>1</v>
      </c>
      <c r="F222" s="108"/>
      <c r="G222" s="108">
        <f t="shared" si="29"/>
        <v>0</v>
      </c>
    </row>
    <row r="223" spans="1:7" s="109" customFormat="1" ht="15" hidden="1" outlineLevel="1">
      <c r="A223" s="227" t="str">
        <f t="shared" si="30"/>
        <v>A.1.2.3.1.S.1.4</v>
      </c>
      <c r="B223" s="99" t="s">
        <v>627</v>
      </c>
      <c r="C223" s="122" t="s">
        <v>1533</v>
      </c>
      <c r="D223" s="123" t="s">
        <v>90</v>
      </c>
      <c r="E223" s="107">
        <v>2</v>
      </c>
      <c r="F223" s="108"/>
      <c r="G223" s="108">
        <f t="shared" si="29"/>
        <v>0</v>
      </c>
    </row>
    <row r="224" spans="1:7" s="109" customFormat="1" ht="15" hidden="1" outlineLevel="1">
      <c r="A224" s="227" t="str">
        <f t="shared" si="30"/>
        <v>A.1.2.3.1.S.1.5</v>
      </c>
      <c r="B224" s="99" t="s">
        <v>630</v>
      </c>
      <c r="C224" s="122" t="s">
        <v>1534</v>
      </c>
      <c r="D224" s="123" t="s">
        <v>90</v>
      </c>
      <c r="E224" s="107">
        <v>1</v>
      </c>
      <c r="F224" s="108"/>
      <c r="G224" s="108">
        <f t="shared" si="29"/>
        <v>0</v>
      </c>
    </row>
    <row r="225" spans="1:7" s="109" customFormat="1" ht="25.5" hidden="1" outlineLevel="1">
      <c r="A225" s="227" t="str">
        <f t="shared" si="30"/>
        <v>A.1.2.3.1.S.1.6</v>
      </c>
      <c r="B225" s="99" t="s">
        <v>1535</v>
      </c>
      <c r="C225" s="122" t="s">
        <v>1536</v>
      </c>
      <c r="D225" s="123" t="s">
        <v>90</v>
      </c>
      <c r="E225" s="107">
        <v>2</v>
      </c>
      <c r="F225" s="108"/>
      <c r="G225" s="108">
        <f t="shared" si="29"/>
        <v>0</v>
      </c>
    </row>
    <row r="226" spans="1:7" s="109" customFormat="1" ht="25.5" hidden="1" outlineLevel="1">
      <c r="A226" s="227" t="str">
        <f t="shared" si="30"/>
        <v>A.1.2.3.1.S.1.7</v>
      </c>
      <c r="B226" s="99" t="s">
        <v>1537</v>
      </c>
      <c r="C226" s="122" t="s">
        <v>1538</v>
      </c>
      <c r="D226" s="123" t="s">
        <v>90</v>
      </c>
      <c r="E226" s="107">
        <v>2</v>
      </c>
      <c r="F226" s="108"/>
      <c r="G226" s="108">
        <f t="shared" si="29"/>
        <v>0</v>
      </c>
    </row>
    <row r="227" spans="1:7" s="109" customFormat="1" ht="25.5" hidden="1" outlineLevel="1">
      <c r="A227" s="227" t="str">
        <f t="shared" si="30"/>
        <v>A.1.2.3.1.S.1.8</v>
      </c>
      <c r="B227" s="99" t="s">
        <v>1539</v>
      </c>
      <c r="C227" s="122" t="s">
        <v>1540</v>
      </c>
      <c r="D227" s="123" t="s">
        <v>90</v>
      </c>
      <c r="E227" s="107">
        <v>1</v>
      </c>
      <c r="F227" s="108"/>
      <c r="G227" s="108">
        <f t="shared" si="29"/>
        <v>0</v>
      </c>
    </row>
    <row r="228" spans="1:7" s="109" customFormat="1" ht="25.5" hidden="1" outlineLevel="1">
      <c r="A228" s="227" t="str">
        <f t="shared" si="30"/>
        <v>A.1.2.3.1.S.1.9</v>
      </c>
      <c r="B228" s="99" t="s">
        <v>1541</v>
      </c>
      <c r="C228" s="122" t="s">
        <v>1542</v>
      </c>
      <c r="D228" s="123" t="s">
        <v>90</v>
      </c>
      <c r="E228" s="107">
        <v>1</v>
      </c>
      <c r="F228" s="108"/>
      <c r="G228" s="108">
        <f t="shared" si="29"/>
        <v>0</v>
      </c>
    </row>
    <row r="229" spans="1:7" s="109" customFormat="1" ht="15" hidden="1" outlineLevel="1">
      <c r="A229" s="227" t="str">
        <f t="shared" si="30"/>
        <v>A.1.2.3.1.S.1.10</v>
      </c>
      <c r="B229" s="99" t="s">
        <v>1543</v>
      </c>
      <c r="C229" s="122" t="s">
        <v>1544</v>
      </c>
      <c r="D229" s="123" t="s">
        <v>90</v>
      </c>
      <c r="E229" s="107">
        <v>6</v>
      </c>
      <c r="F229" s="108"/>
      <c r="G229" s="108">
        <f t="shared" si="29"/>
        <v>0</v>
      </c>
    </row>
    <row r="230" spans="1:7" s="109" customFormat="1" ht="15" hidden="1" outlineLevel="1">
      <c r="A230" s="227" t="str">
        <f t="shared" si="30"/>
        <v>A.1.2.3.1.S.1.11</v>
      </c>
      <c r="B230" s="99" t="s">
        <v>1545</v>
      </c>
      <c r="C230" s="122" t="s">
        <v>1546</v>
      </c>
      <c r="D230" s="123" t="s">
        <v>90</v>
      </c>
      <c r="E230" s="107">
        <v>2</v>
      </c>
      <c r="F230" s="108"/>
      <c r="G230" s="108">
        <f t="shared" si="29"/>
        <v>0</v>
      </c>
    </row>
    <row r="231" spans="1:7" s="109" customFormat="1" ht="15" hidden="1" outlineLevel="1">
      <c r="A231" s="227" t="str">
        <f t="shared" si="30"/>
        <v>A.1.2.3.1.S.1.12</v>
      </c>
      <c r="B231" s="99" t="s">
        <v>1547</v>
      </c>
      <c r="C231" s="122" t="s">
        <v>1548</v>
      </c>
      <c r="D231" s="123" t="s">
        <v>90</v>
      </c>
      <c r="E231" s="107">
        <v>1</v>
      </c>
      <c r="F231" s="108"/>
      <c r="G231" s="108">
        <f t="shared" si="29"/>
        <v>0</v>
      </c>
    </row>
    <row r="232" spans="1:7" s="109" customFormat="1" ht="15" hidden="1" outlineLevel="1">
      <c r="A232" s="227" t="str">
        <f t="shared" si="30"/>
        <v>A.1.2.3.1.S.1.13</v>
      </c>
      <c r="B232" s="99" t="s">
        <v>1549</v>
      </c>
      <c r="C232" s="122" t="s">
        <v>1550</v>
      </c>
      <c r="D232" s="123" t="s">
        <v>90</v>
      </c>
      <c r="E232" s="107">
        <v>2</v>
      </c>
      <c r="F232" s="108"/>
      <c r="G232" s="108">
        <f t="shared" si="29"/>
        <v>0</v>
      </c>
    </row>
    <row r="233" spans="1:7" s="109" customFormat="1" ht="15" hidden="1" outlineLevel="1">
      <c r="A233" s="227" t="str">
        <f t="shared" si="30"/>
        <v>A.1.2.3.1.S.1.14</v>
      </c>
      <c r="B233" s="99" t="s">
        <v>1551</v>
      </c>
      <c r="C233" s="122" t="s">
        <v>1552</v>
      </c>
      <c r="D233" s="123" t="s">
        <v>90</v>
      </c>
      <c r="E233" s="107">
        <v>2</v>
      </c>
      <c r="F233" s="108"/>
      <c r="G233" s="108">
        <f t="shared" si="29"/>
        <v>0</v>
      </c>
    </row>
    <row r="234" spans="1:7" s="109" customFormat="1" ht="15" hidden="1" outlineLevel="1">
      <c r="A234" s="227" t="str">
        <f t="shared" si="30"/>
        <v>A.1.2.3.1.S.1.15</v>
      </c>
      <c r="B234" s="99" t="s">
        <v>1553</v>
      </c>
      <c r="C234" s="122" t="s">
        <v>1556</v>
      </c>
      <c r="D234" s="123" t="s">
        <v>90</v>
      </c>
      <c r="E234" s="107">
        <v>1</v>
      </c>
      <c r="F234" s="108"/>
      <c r="G234" s="108">
        <f t="shared" si="29"/>
        <v>0</v>
      </c>
    </row>
    <row r="235" spans="1:7" s="109" customFormat="1" ht="15" hidden="1" outlineLevel="1">
      <c r="A235" s="227" t="str">
        <f t="shared" si="30"/>
        <v>A.1.2.3.1.S.1.16</v>
      </c>
      <c r="B235" s="99" t="s">
        <v>1555</v>
      </c>
      <c r="C235" s="122" t="s">
        <v>1558</v>
      </c>
      <c r="D235" s="123" t="s">
        <v>90</v>
      </c>
      <c r="E235" s="107">
        <v>1</v>
      </c>
      <c r="F235" s="108"/>
      <c r="G235" s="108">
        <f t="shared" si="29"/>
        <v>0</v>
      </c>
    </row>
    <row r="236" spans="1:7" s="109" customFormat="1" ht="15" hidden="1" outlineLevel="1">
      <c r="A236" s="227" t="str">
        <f t="shared" si="30"/>
        <v>A.1.2.3.1.S.1.17</v>
      </c>
      <c r="B236" s="99" t="s">
        <v>1557</v>
      </c>
      <c r="C236" s="122" t="s">
        <v>1560</v>
      </c>
      <c r="D236" s="123" t="s">
        <v>90</v>
      </c>
      <c r="E236" s="107">
        <v>3</v>
      </c>
      <c r="F236" s="108"/>
      <c r="G236" s="108">
        <f t="shared" si="29"/>
        <v>0</v>
      </c>
    </row>
    <row r="237" spans="1:7" s="109" customFormat="1" ht="15" hidden="1" outlineLevel="1">
      <c r="A237" s="227" t="str">
        <f t="shared" si="30"/>
        <v>A.1.2.3.1.S.1.18</v>
      </c>
      <c r="B237" s="99" t="s">
        <v>1559</v>
      </c>
      <c r="C237" s="122" t="s">
        <v>1562</v>
      </c>
      <c r="D237" s="123" t="s">
        <v>90</v>
      </c>
      <c r="E237" s="107">
        <v>4</v>
      </c>
      <c r="F237" s="108"/>
      <c r="G237" s="108">
        <f t="shared" si="29"/>
        <v>0</v>
      </c>
    </row>
    <row r="238" spans="1:7" s="109" customFormat="1" ht="38.25" hidden="1" outlineLevel="1">
      <c r="A238" s="227" t="str">
        <f t="shared" si="30"/>
        <v>A.1.2.3.1.S.1.19</v>
      </c>
      <c r="B238" s="99" t="s">
        <v>1561</v>
      </c>
      <c r="C238" s="122" t="s">
        <v>1716</v>
      </c>
      <c r="D238" s="123" t="s">
        <v>90</v>
      </c>
      <c r="E238" s="107">
        <v>2</v>
      </c>
      <c r="F238" s="108"/>
      <c r="G238" s="108">
        <f t="shared" si="29"/>
        <v>0</v>
      </c>
    </row>
    <row r="239" spans="1:7" s="109" customFormat="1" ht="38.25" hidden="1" outlineLevel="1">
      <c r="A239" s="227" t="str">
        <f t="shared" si="30"/>
        <v>A.1.2.3.1.S.1.20</v>
      </c>
      <c r="B239" s="99" t="s">
        <v>1563</v>
      </c>
      <c r="C239" s="122" t="s">
        <v>1568</v>
      </c>
      <c r="D239" s="123" t="s">
        <v>90</v>
      </c>
      <c r="E239" s="107">
        <v>2</v>
      </c>
      <c r="F239" s="108"/>
      <c r="G239" s="108">
        <f t="shared" si="29"/>
        <v>0</v>
      </c>
    </row>
    <row r="240" spans="1:7" s="109" customFormat="1" ht="25.5" hidden="1" outlineLevel="1">
      <c r="A240" s="227" t="str">
        <f t="shared" si="30"/>
        <v>A.1.2.3.1.S.1.21</v>
      </c>
      <c r="B240" s="99" t="s">
        <v>1565</v>
      </c>
      <c r="C240" s="122" t="s">
        <v>1570</v>
      </c>
      <c r="D240" s="123" t="s">
        <v>90</v>
      </c>
      <c r="E240" s="107">
        <v>9</v>
      </c>
      <c r="F240" s="108"/>
      <c r="G240" s="108">
        <f t="shared" si="29"/>
        <v>0</v>
      </c>
    </row>
    <row r="241" spans="1:7" s="109" customFormat="1" ht="15" hidden="1" outlineLevel="1">
      <c r="A241" s="227" t="str">
        <f t="shared" si="30"/>
        <v>A.1.2.3.1.S.1.22</v>
      </c>
      <c r="B241" s="99" t="s">
        <v>1567</v>
      </c>
      <c r="C241" s="122" t="s">
        <v>1572</v>
      </c>
      <c r="D241" s="123" t="s">
        <v>90</v>
      </c>
      <c r="E241" s="107">
        <v>10</v>
      </c>
      <c r="F241" s="108"/>
      <c r="G241" s="108">
        <f t="shared" si="29"/>
        <v>0</v>
      </c>
    </row>
    <row r="242" spans="1:7" s="109" customFormat="1" ht="25.5" hidden="1" outlineLevel="1">
      <c r="A242" s="227" t="str">
        <f t="shared" si="30"/>
        <v>A.1.2.3.1.S.1.23</v>
      </c>
      <c r="B242" s="99" t="s">
        <v>1569</v>
      </c>
      <c r="C242" s="122" t="s">
        <v>1574</v>
      </c>
      <c r="D242" s="123" t="s">
        <v>90</v>
      </c>
      <c r="E242" s="107">
        <v>1</v>
      </c>
      <c r="F242" s="108"/>
      <c r="G242" s="108">
        <f t="shared" si="29"/>
        <v>0</v>
      </c>
    </row>
    <row r="243" spans="1:7" s="109" customFormat="1" ht="38.25" hidden="1" outlineLevel="1">
      <c r="A243" s="227" t="str">
        <f t="shared" si="30"/>
        <v>A.1.2.3.1.S.1.24</v>
      </c>
      <c r="B243" s="99" t="s">
        <v>1571</v>
      </c>
      <c r="C243" s="122" t="s">
        <v>1576</v>
      </c>
      <c r="D243" s="123" t="s">
        <v>90</v>
      </c>
      <c r="E243" s="107">
        <v>2</v>
      </c>
      <c r="F243" s="108"/>
      <c r="G243" s="108">
        <f t="shared" si="29"/>
        <v>0</v>
      </c>
    </row>
    <row r="244" spans="1:7" s="109" customFormat="1" ht="15" hidden="1" outlineLevel="1">
      <c r="A244" s="227" t="str">
        <f t="shared" si="30"/>
        <v>A.1.2.3.1.S.1.25</v>
      </c>
      <c r="B244" s="99" t="s">
        <v>1573</v>
      </c>
      <c r="C244" s="216" t="s">
        <v>1578</v>
      </c>
      <c r="D244" s="123" t="s">
        <v>90</v>
      </c>
      <c r="E244" s="107">
        <v>2</v>
      </c>
      <c r="F244" s="108"/>
      <c r="G244" s="108">
        <f>E239*F244</f>
        <v>0</v>
      </c>
    </row>
    <row r="245" spans="1:7" s="109" customFormat="1" ht="25.5" hidden="1" outlineLevel="1">
      <c r="A245" s="227" t="str">
        <f t="shared" si="30"/>
        <v>A.1.2.3.1.S.1.26</v>
      </c>
      <c r="B245" s="99" t="s">
        <v>1575</v>
      </c>
      <c r="C245" s="122" t="s">
        <v>1580</v>
      </c>
      <c r="D245" s="123" t="s">
        <v>90</v>
      </c>
      <c r="E245" s="107">
        <v>2</v>
      </c>
      <c r="F245" s="108"/>
      <c r="G245" s="108">
        <f>E240*F245</f>
        <v>0</v>
      </c>
    </row>
    <row r="246" spans="1:7" s="109" customFormat="1" ht="38.25" hidden="1" outlineLevel="1">
      <c r="A246" s="227" t="str">
        <f t="shared" si="30"/>
        <v>A.1.2.3.1.S.1.27</v>
      </c>
      <c r="B246" s="99" t="s">
        <v>1577</v>
      </c>
      <c r="C246" s="122" t="s">
        <v>1582</v>
      </c>
      <c r="D246" s="123" t="s">
        <v>90</v>
      </c>
      <c r="E246" s="107">
        <v>1</v>
      </c>
      <c r="F246" s="108"/>
      <c r="G246" s="108">
        <f>E241*F246</f>
        <v>0</v>
      </c>
    </row>
    <row r="247" spans="1:7" s="109" customFormat="1" ht="38.25" hidden="1" outlineLevel="1">
      <c r="A247" s="227" t="str">
        <f t="shared" si="30"/>
        <v>A.1.2.3.1.S.1.28</v>
      </c>
      <c r="B247" s="99" t="s">
        <v>1579</v>
      </c>
      <c r="C247" s="122" t="s">
        <v>1584</v>
      </c>
      <c r="D247" s="123" t="s">
        <v>90</v>
      </c>
      <c r="E247" s="107">
        <v>2</v>
      </c>
      <c r="F247" s="108"/>
      <c r="G247" s="108">
        <f>E242*F247</f>
        <v>0</v>
      </c>
    </row>
    <row r="248" spans="1:7" s="109" customFormat="1" ht="15" hidden="1" outlineLevel="1">
      <c r="A248" s="227" t="str">
        <f t="shared" si="30"/>
        <v>A.1.2.3.1.S.1.29</v>
      </c>
      <c r="B248" s="99" t="s">
        <v>1581</v>
      </c>
      <c r="C248" s="122" t="s">
        <v>1586</v>
      </c>
      <c r="D248" s="123" t="s">
        <v>90</v>
      </c>
      <c r="E248" s="107">
        <v>2</v>
      </c>
      <c r="F248" s="108"/>
      <c r="G248" s="108">
        <f>E243*F248</f>
        <v>0</v>
      </c>
    </row>
    <row r="249" spans="1:7" s="109" customFormat="1" ht="25.5" hidden="1" outlineLevel="1">
      <c r="A249" s="227" t="str">
        <f t="shared" si="30"/>
        <v>A.1.2.3.1.S.1.30</v>
      </c>
      <c r="B249" s="99" t="s">
        <v>1583</v>
      </c>
      <c r="C249" s="122" t="s">
        <v>1588</v>
      </c>
      <c r="D249" s="123" t="s">
        <v>90</v>
      </c>
      <c r="E249" s="107">
        <v>2</v>
      </c>
      <c r="F249" s="108"/>
      <c r="G249" s="108">
        <f aca="true" t="shared" si="31" ref="G249:G262">E245*F249</f>
        <v>0</v>
      </c>
    </row>
    <row r="250" spans="1:7" s="109" customFormat="1" ht="51" hidden="1" outlineLevel="1">
      <c r="A250" s="227" t="str">
        <f t="shared" si="30"/>
        <v>A.1.2.3.1.S.1.31</v>
      </c>
      <c r="B250" s="99" t="s">
        <v>1585</v>
      </c>
      <c r="C250" s="122" t="s">
        <v>1590</v>
      </c>
      <c r="D250" s="123" t="s">
        <v>90</v>
      </c>
      <c r="E250" s="107">
        <v>1</v>
      </c>
      <c r="F250" s="108"/>
      <c r="G250" s="108">
        <f t="shared" si="31"/>
        <v>0</v>
      </c>
    </row>
    <row r="251" spans="1:7" s="109" customFormat="1" ht="15" hidden="1" outlineLevel="1">
      <c r="A251" s="227" t="str">
        <f t="shared" si="30"/>
        <v>A.1.2.3.1.S.1.32</v>
      </c>
      <c r="B251" s="99" t="s">
        <v>1587</v>
      </c>
      <c r="C251" s="122" t="s">
        <v>1592</v>
      </c>
      <c r="D251" s="123" t="s">
        <v>90</v>
      </c>
      <c r="E251" s="107">
        <v>1</v>
      </c>
      <c r="F251" s="108"/>
      <c r="G251" s="108">
        <f t="shared" si="31"/>
        <v>0</v>
      </c>
    </row>
    <row r="252" spans="1:7" s="109" customFormat="1" ht="25.5" hidden="1" outlineLevel="1">
      <c r="A252" s="227" t="str">
        <f t="shared" si="30"/>
        <v>A.1.2.3.1.S.1.33</v>
      </c>
      <c r="B252" s="99" t="s">
        <v>1589</v>
      </c>
      <c r="C252" s="122" t="s">
        <v>1594</v>
      </c>
      <c r="D252" s="123" t="s">
        <v>90</v>
      </c>
      <c r="E252" s="107">
        <v>1</v>
      </c>
      <c r="F252" s="108"/>
      <c r="G252" s="108">
        <f t="shared" si="31"/>
        <v>0</v>
      </c>
    </row>
    <row r="253" spans="1:7" s="109" customFormat="1" ht="15" hidden="1" outlineLevel="1">
      <c r="A253" s="227" t="str">
        <f t="shared" si="30"/>
        <v>A.1.2.3.1.S.1.34</v>
      </c>
      <c r="B253" s="99" t="s">
        <v>1591</v>
      </c>
      <c r="C253" s="122" t="s">
        <v>1596</v>
      </c>
      <c r="D253" s="123" t="s">
        <v>90</v>
      </c>
      <c r="E253" s="107">
        <v>2</v>
      </c>
      <c r="F253" s="108"/>
      <c r="G253" s="108">
        <f t="shared" si="31"/>
        <v>0</v>
      </c>
    </row>
    <row r="254" spans="1:7" s="109" customFormat="1" ht="15" hidden="1" outlineLevel="1">
      <c r="A254" s="227" t="str">
        <f t="shared" si="30"/>
        <v>A.1.2.3.1.S.1.35</v>
      </c>
      <c r="B254" s="99" t="s">
        <v>1593</v>
      </c>
      <c r="C254" s="122" t="s">
        <v>1598</v>
      </c>
      <c r="D254" s="123" t="s">
        <v>90</v>
      </c>
      <c r="E254" s="107">
        <v>5</v>
      </c>
      <c r="F254" s="108"/>
      <c r="G254" s="108">
        <f t="shared" si="31"/>
        <v>0</v>
      </c>
    </row>
    <row r="255" spans="1:7" s="109" customFormat="1" ht="15" hidden="1" outlineLevel="1">
      <c r="A255" s="227" t="str">
        <f t="shared" si="30"/>
        <v>A.1.2.3.1.S.1.36</v>
      </c>
      <c r="B255" s="99" t="s">
        <v>1595</v>
      </c>
      <c r="C255" s="122" t="s">
        <v>1600</v>
      </c>
      <c r="D255" s="123" t="s">
        <v>90</v>
      </c>
      <c r="E255" s="107">
        <v>1</v>
      </c>
      <c r="F255" s="108"/>
      <c r="G255" s="108">
        <f t="shared" si="31"/>
        <v>0</v>
      </c>
    </row>
    <row r="256" spans="1:7" s="109" customFormat="1" ht="15" hidden="1" outlineLevel="1">
      <c r="A256" s="227" t="str">
        <f t="shared" si="30"/>
        <v>A.1.2.3.1.S.1.37</v>
      </c>
      <c r="B256" s="99" t="s">
        <v>1597</v>
      </c>
      <c r="C256" s="122" t="s">
        <v>1602</v>
      </c>
      <c r="D256" s="123" t="s">
        <v>90</v>
      </c>
      <c r="E256" s="107">
        <v>1</v>
      </c>
      <c r="F256" s="108"/>
      <c r="G256" s="108">
        <f t="shared" si="31"/>
        <v>0</v>
      </c>
    </row>
    <row r="257" spans="1:7" s="109" customFormat="1" ht="25.5" hidden="1" outlineLevel="1">
      <c r="A257" s="227" t="str">
        <f t="shared" si="30"/>
        <v>A.1.2.3.1.S.1.38</v>
      </c>
      <c r="B257" s="99" t="s">
        <v>1599</v>
      </c>
      <c r="C257" s="122" t="s">
        <v>1604</v>
      </c>
      <c r="D257" s="123" t="s">
        <v>90</v>
      </c>
      <c r="E257" s="107">
        <v>1</v>
      </c>
      <c r="F257" s="108"/>
      <c r="G257" s="108">
        <f t="shared" si="31"/>
        <v>0</v>
      </c>
    </row>
    <row r="258" spans="1:7" s="109" customFormat="1" ht="15" hidden="1" outlineLevel="1">
      <c r="A258" s="227" t="str">
        <f t="shared" si="30"/>
        <v>A.1.2.3.1.S.1.39</v>
      </c>
      <c r="B258" s="99" t="s">
        <v>1601</v>
      </c>
      <c r="C258" s="122" t="s">
        <v>1606</v>
      </c>
      <c r="D258" s="123" t="s">
        <v>90</v>
      </c>
      <c r="E258" s="107">
        <v>2</v>
      </c>
      <c r="F258" s="108"/>
      <c r="G258" s="108">
        <f t="shared" si="31"/>
        <v>0</v>
      </c>
    </row>
    <row r="259" spans="1:7" s="109" customFormat="1" ht="15" hidden="1" outlineLevel="1">
      <c r="A259" s="227" t="str">
        <f t="shared" si="30"/>
        <v>A.1.2.3.1.S.1.40</v>
      </c>
      <c r="B259" s="99" t="s">
        <v>1603</v>
      </c>
      <c r="C259" s="122" t="s">
        <v>1608</v>
      </c>
      <c r="D259" s="123" t="s">
        <v>90</v>
      </c>
      <c r="E259" s="107">
        <v>1</v>
      </c>
      <c r="F259" s="108"/>
      <c r="G259" s="108">
        <f t="shared" si="31"/>
        <v>0</v>
      </c>
    </row>
    <row r="260" spans="1:7" s="109" customFormat="1" ht="25.5" hidden="1" outlineLevel="1">
      <c r="A260" s="227" t="str">
        <f t="shared" si="30"/>
        <v>A.1.2.3.1.S.1.41</v>
      </c>
      <c r="B260" s="99" t="s">
        <v>1605</v>
      </c>
      <c r="C260" s="122" t="s">
        <v>1610</v>
      </c>
      <c r="D260" s="123" t="s">
        <v>90</v>
      </c>
      <c r="E260" s="107">
        <v>1</v>
      </c>
      <c r="F260" s="108"/>
      <c r="G260" s="108">
        <f t="shared" si="31"/>
        <v>0</v>
      </c>
    </row>
    <row r="261" spans="1:7" s="109" customFormat="1" ht="15" hidden="1" outlineLevel="1">
      <c r="A261" s="227" t="str">
        <f t="shared" si="30"/>
        <v>A.1.2.3.1.S.1.42</v>
      </c>
      <c r="B261" s="99" t="s">
        <v>1607</v>
      </c>
      <c r="C261" s="122" t="s">
        <v>1612</v>
      </c>
      <c r="D261" s="123" t="s">
        <v>90</v>
      </c>
      <c r="E261" s="107">
        <v>1</v>
      </c>
      <c r="F261" s="108"/>
      <c r="G261" s="108">
        <f t="shared" si="31"/>
        <v>0</v>
      </c>
    </row>
    <row r="262" spans="1:7" s="109" customFormat="1" ht="25.5" hidden="1" outlineLevel="1">
      <c r="A262" s="227" t="str">
        <f t="shared" si="30"/>
        <v>A.1.2.3.1.S.1.43</v>
      </c>
      <c r="B262" s="99" t="s">
        <v>1609</v>
      </c>
      <c r="C262" s="122" t="s">
        <v>1614</v>
      </c>
      <c r="D262" s="123" t="s">
        <v>90</v>
      </c>
      <c r="E262" s="107">
        <v>1</v>
      </c>
      <c r="F262" s="108"/>
      <c r="G262" s="108">
        <f t="shared" si="31"/>
        <v>0</v>
      </c>
    </row>
    <row r="263" spans="1:7" s="109" customFormat="1" ht="15" hidden="1" outlineLevel="1">
      <c r="A263" s="227" t="str">
        <f t="shared" si="30"/>
        <v>A.1.2.3.1.S.1.44</v>
      </c>
      <c r="B263" s="99" t="s">
        <v>1611</v>
      </c>
      <c r="C263" s="122" t="s">
        <v>1616</v>
      </c>
      <c r="D263" s="123" t="s">
        <v>90</v>
      </c>
      <c r="E263" s="107">
        <v>1</v>
      </c>
      <c r="F263" s="108"/>
      <c r="G263" s="108">
        <f aca="true" t="shared" si="32" ref="G263:G285">E244*F263</f>
        <v>0</v>
      </c>
    </row>
    <row r="264" spans="1:7" s="109" customFormat="1" ht="15" hidden="1" outlineLevel="1">
      <c r="A264" s="227" t="str">
        <f t="shared" si="30"/>
        <v>A.1.2.3.1.S.1.45</v>
      </c>
      <c r="B264" s="99" t="s">
        <v>1613</v>
      </c>
      <c r="C264" s="122" t="s">
        <v>1618</v>
      </c>
      <c r="D264" s="123" t="s">
        <v>90</v>
      </c>
      <c r="E264" s="107">
        <v>1</v>
      </c>
      <c r="F264" s="108"/>
      <c r="G264" s="108">
        <f t="shared" si="32"/>
        <v>0</v>
      </c>
    </row>
    <row r="265" spans="1:7" s="109" customFormat="1" ht="15" hidden="1" outlineLevel="1">
      <c r="A265" s="227" t="str">
        <f t="shared" si="30"/>
        <v>A.1.2.3.1.S.1.46</v>
      </c>
      <c r="B265" s="99" t="s">
        <v>1615</v>
      </c>
      <c r="C265" s="122" t="s">
        <v>1620</v>
      </c>
      <c r="D265" s="123" t="s">
        <v>90</v>
      </c>
      <c r="E265" s="107">
        <v>1</v>
      </c>
      <c r="F265" s="108"/>
      <c r="G265" s="108">
        <f t="shared" si="32"/>
        <v>0</v>
      </c>
    </row>
    <row r="266" spans="1:7" s="109" customFormat="1" ht="15" hidden="1" outlineLevel="1">
      <c r="A266" s="227" t="str">
        <f t="shared" si="30"/>
        <v>A.1.2.3.1.S.1.47</v>
      </c>
      <c r="B266" s="99" t="s">
        <v>1617</v>
      </c>
      <c r="C266" s="122" t="s">
        <v>1622</v>
      </c>
      <c r="D266" s="123" t="s">
        <v>90</v>
      </c>
      <c r="E266" s="107">
        <v>1</v>
      </c>
      <c r="F266" s="108"/>
      <c r="G266" s="108">
        <f t="shared" si="32"/>
        <v>0</v>
      </c>
    </row>
    <row r="267" spans="1:7" s="109" customFormat="1" ht="15" hidden="1" outlineLevel="1">
      <c r="A267" s="227" t="str">
        <f t="shared" si="30"/>
        <v>A.1.2.3.1.S.1.48</v>
      </c>
      <c r="B267" s="99" t="s">
        <v>1619</v>
      </c>
      <c r="C267" s="228" t="s">
        <v>1624</v>
      </c>
      <c r="D267" s="123" t="s">
        <v>90</v>
      </c>
      <c r="E267" s="107">
        <v>1</v>
      </c>
      <c r="F267" s="108"/>
      <c r="G267" s="108">
        <f t="shared" si="32"/>
        <v>0</v>
      </c>
    </row>
    <row r="268" spans="1:7" s="109" customFormat="1" ht="25.5" hidden="1" outlineLevel="1">
      <c r="A268" s="227" t="str">
        <f t="shared" si="30"/>
        <v>A.1.2.3.1.S.1.49</v>
      </c>
      <c r="B268" s="99" t="s">
        <v>1621</v>
      </c>
      <c r="C268" s="228" t="s">
        <v>1626</v>
      </c>
      <c r="D268" s="123" t="s">
        <v>90</v>
      </c>
      <c r="E268" s="107">
        <v>1</v>
      </c>
      <c r="F268" s="108"/>
      <c r="G268" s="108">
        <f t="shared" si="32"/>
        <v>0</v>
      </c>
    </row>
    <row r="269" spans="1:7" s="109" customFormat="1" ht="25.5" hidden="1" outlineLevel="1">
      <c r="A269" s="227" t="str">
        <f t="shared" si="30"/>
        <v>A.1.2.3.1.S.1.50</v>
      </c>
      <c r="B269" s="99" t="s">
        <v>1623</v>
      </c>
      <c r="C269" s="230" t="s">
        <v>1628</v>
      </c>
      <c r="D269" s="123" t="s">
        <v>90</v>
      </c>
      <c r="E269" s="107">
        <v>2</v>
      </c>
      <c r="F269" s="108"/>
      <c r="G269" s="108">
        <f t="shared" si="32"/>
        <v>0</v>
      </c>
    </row>
    <row r="270" spans="1:7" s="109" customFormat="1" ht="51" hidden="1" outlineLevel="1">
      <c r="A270" s="227" t="str">
        <f t="shared" si="30"/>
        <v>A.1.2.3.1.S.1.51</v>
      </c>
      <c r="B270" s="99" t="s">
        <v>1625</v>
      </c>
      <c r="C270" s="228" t="s">
        <v>1630</v>
      </c>
      <c r="D270" s="123"/>
      <c r="E270" s="107"/>
      <c r="F270" s="108"/>
      <c r="G270" s="108"/>
    </row>
    <row r="271" spans="1:7" s="109" customFormat="1" ht="25.5" hidden="1" outlineLevel="1">
      <c r="A271" s="227" t="str">
        <f>""&amp;$B$218&amp;"."&amp;B271&amp;""</f>
        <v>A.1.2.3.1.S.1.51.1</v>
      </c>
      <c r="B271" s="99" t="s">
        <v>1700</v>
      </c>
      <c r="C271" s="230" t="s">
        <v>1632</v>
      </c>
      <c r="D271" s="123" t="s">
        <v>90</v>
      </c>
      <c r="E271" s="107">
        <v>1</v>
      </c>
      <c r="F271" s="108"/>
      <c r="G271" s="108">
        <f t="shared" si="32"/>
        <v>0</v>
      </c>
    </row>
    <row r="272" spans="1:7" s="109" customFormat="1" ht="15" hidden="1" outlineLevel="1">
      <c r="A272" s="227" t="str">
        <f aca="true" t="shared" si="33" ref="A272:A277">""&amp;$B$218&amp;"."&amp;B272&amp;""</f>
        <v>A.1.2.3.1.S.1.51.2</v>
      </c>
      <c r="B272" s="99" t="s">
        <v>1701</v>
      </c>
      <c r="C272" s="230" t="s">
        <v>1634</v>
      </c>
      <c r="D272" s="123" t="s">
        <v>90</v>
      </c>
      <c r="E272" s="107">
        <v>1</v>
      </c>
      <c r="F272" s="108"/>
      <c r="G272" s="108">
        <f t="shared" si="32"/>
        <v>0</v>
      </c>
    </row>
    <row r="273" spans="1:7" s="109" customFormat="1" ht="15" hidden="1" outlineLevel="1">
      <c r="A273" s="227" t="str">
        <f t="shared" si="33"/>
        <v>A.1.2.3.1.S.1.51.3</v>
      </c>
      <c r="B273" s="99" t="s">
        <v>1702</v>
      </c>
      <c r="C273" s="230" t="s">
        <v>1636</v>
      </c>
      <c r="D273" s="123" t="s">
        <v>90</v>
      </c>
      <c r="E273" s="107">
        <v>1</v>
      </c>
      <c r="F273" s="108"/>
      <c r="G273" s="108">
        <f t="shared" si="32"/>
        <v>0</v>
      </c>
    </row>
    <row r="274" spans="1:7" s="109" customFormat="1" ht="15" hidden="1" outlineLevel="1">
      <c r="A274" s="227" t="str">
        <f t="shared" si="33"/>
        <v>A.1.2.3.1.S.1.51.4</v>
      </c>
      <c r="B274" s="99" t="s">
        <v>1703</v>
      </c>
      <c r="C274" s="230" t="s">
        <v>1638</v>
      </c>
      <c r="D274" s="123" t="s">
        <v>90</v>
      </c>
      <c r="E274" s="107">
        <v>2</v>
      </c>
      <c r="F274" s="108"/>
      <c r="G274" s="108">
        <f t="shared" si="32"/>
        <v>0</v>
      </c>
    </row>
    <row r="275" spans="1:7" s="109" customFormat="1" ht="191.25" hidden="1" outlineLevel="1">
      <c r="A275" s="227" t="str">
        <f t="shared" si="33"/>
        <v>A.1.2.3.1.S.1.51.5</v>
      </c>
      <c r="B275" s="99" t="s">
        <v>1704</v>
      </c>
      <c r="C275" s="666" t="s">
        <v>3596</v>
      </c>
      <c r="D275" s="123" t="s">
        <v>1640</v>
      </c>
      <c r="E275" s="107">
        <v>1</v>
      </c>
      <c r="F275" s="108"/>
      <c r="G275" s="108">
        <f t="shared" si="32"/>
        <v>0</v>
      </c>
    </row>
    <row r="276" spans="1:7" s="109" customFormat="1" ht="38.25" hidden="1" outlineLevel="1">
      <c r="A276" s="227" t="str">
        <f t="shared" si="33"/>
        <v>A.1.2.3.1.S.1.51.6</v>
      </c>
      <c r="B276" s="99" t="s">
        <v>1705</v>
      </c>
      <c r="C276" s="230" t="s">
        <v>1642</v>
      </c>
      <c r="D276" s="123" t="s">
        <v>90</v>
      </c>
      <c r="E276" s="107">
        <v>1</v>
      </c>
      <c r="F276" s="108"/>
      <c r="G276" s="108">
        <f t="shared" si="32"/>
        <v>0</v>
      </c>
    </row>
    <row r="277" spans="1:7" s="109" customFormat="1" ht="15" hidden="1" outlineLevel="1">
      <c r="A277" s="227" t="str">
        <f t="shared" si="33"/>
        <v>A.1.2.3.1.S.1.51.7</v>
      </c>
      <c r="B277" s="99" t="s">
        <v>1706</v>
      </c>
      <c r="C277" s="230" t="s">
        <v>1644</v>
      </c>
      <c r="D277" s="123" t="s">
        <v>1640</v>
      </c>
      <c r="E277" s="107">
        <v>1</v>
      </c>
      <c r="F277" s="108"/>
      <c r="G277" s="108">
        <f t="shared" si="32"/>
        <v>0</v>
      </c>
    </row>
    <row r="278" spans="1:7" s="109" customFormat="1" ht="38.25" hidden="1" outlineLevel="1">
      <c r="A278" s="227" t="str">
        <f>""&amp;$B$218&amp;"."&amp;B278&amp;""</f>
        <v>A.1.2.3.1.S.1.52</v>
      </c>
      <c r="B278" s="99" t="s">
        <v>1627</v>
      </c>
      <c r="C278" s="228" t="s">
        <v>1646</v>
      </c>
      <c r="D278" s="123" t="s">
        <v>1640</v>
      </c>
      <c r="E278" s="107">
        <v>1</v>
      </c>
      <c r="F278" s="108"/>
      <c r="G278" s="108">
        <f t="shared" si="32"/>
        <v>0</v>
      </c>
    </row>
    <row r="279" spans="1:7" s="109" customFormat="1" ht="102" hidden="1" outlineLevel="1">
      <c r="A279" s="227" t="str">
        <f>""&amp;$B$218&amp;"."&amp;B279&amp;""</f>
        <v>A.1.2.3.1.S.2</v>
      </c>
      <c r="B279" s="99" t="s">
        <v>207</v>
      </c>
      <c r="C279" s="228" t="s">
        <v>1717</v>
      </c>
      <c r="D279" s="123" t="s">
        <v>1640</v>
      </c>
      <c r="E279" s="107">
        <v>1</v>
      </c>
      <c r="F279" s="108"/>
      <c r="G279" s="108">
        <f t="shared" si="32"/>
        <v>0</v>
      </c>
    </row>
    <row r="280" spans="1:7" s="109" customFormat="1" ht="25.5" hidden="1" outlineLevel="1">
      <c r="A280" s="227" t="str">
        <f aca="true" t="shared" si="34" ref="A280:A287">""&amp;$B$218&amp;"."&amp;B280&amp;""</f>
        <v>A.1.2.3.1.S.3</v>
      </c>
      <c r="B280" s="99" t="s">
        <v>208</v>
      </c>
      <c r="C280" s="228" t="s">
        <v>1648</v>
      </c>
      <c r="D280" s="123" t="s">
        <v>1640</v>
      </c>
      <c r="E280" s="107">
        <v>1</v>
      </c>
      <c r="F280" s="108"/>
      <c r="G280" s="108">
        <f t="shared" si="32"/>
        <v>0</v>
      </c>
    </row>
    <row r="281" spans="1:7" s="109" customFormat="1" ht="76.5" hidden="1" outlineLevel="1">
      <c r="A281" s="227" t="str">
        <f t="shared" si="34"/>
        <v>A.1.2.3.1.S.4</v>
      </c>
      <c r="B281" s="99" t="s">
        <v>209</v>
      </c>
      <c r="C281" s="122" t="s">
        <v>1708</v>
      </c>
      <c r="D281" s="123" t="s">
        <v>1640</v>
      </c>
      <c r="E281" s="107">
        <v>1</v>
      </c>
      <c r="F281" s="108"/>
      <c r="G281" s="108">
        <f t="shared" si="32"/>
        <v>0</v>
      </c>
    </row>
    <row r="282" spans="1:7" s="109" customFormat="1" ht="25.5" hidden="1" outlineLevel="1">
      <c r="A282" s="227" t="str">
        <f t="shared" si="34"/>
        <v>A.1.2.3.1.S.5</v>
      </c>
      <c r="B282" s="99" t="s">
        <v>213</v>
      </c>
      <c r="C282" s="122" t="s">
        <v>1650</v>
      </c>
      <c r="D282" s="123" t="s">
        <v>90</v>
      </c>
      <c r="E282" s="107">
        <v>3</v>
      </c>
      <c r="F282" s="108"/>
      <c r="G282" s="108">
        <f t="shared" si="32"/>
        <v>0</v>
      </c>
    </row>
    <row r="283" spans="1:7" s="109" customFormat="1" ht="15" hidden="1" outlineLevel="1">
      <c r="A283" s="227" t="str">
        <f t="shared" si="34"/>
        <v>A.1.2.3.1.S.6</v>
      </c>
      <c r="B283" s="99" t="s">
        <v>214</v>
      </c>
      <c r="C283" s="122" t="s">
        <v>1651</v>
      </c>
      <c r="D283" s="123" t="s">
        <v>1640</v>
      </c>
      <c r="E283" s="107">
        <v>2</v>
      </c>
      <c r="F283" s="108"/>
      <c r="G283" s="108">
        <f t="shared" si="32"/>
        <v>0</v>
      </c>
    </row>
    <row r="284" spans="1:7" s="109" customFormat="1" ht="51" hidden="1" outlineLevel="1">
      <c r="A284" s="227" t="str">
        <f t="shared" si="34"/>
        <v>A.1.2.3.1.S.7</v>
      </c>
      <c r="B284" s="99" t="s">
        <v>215</v>
      </c>
      <c r="C284" s="122" t="s">
        <v>1652</v>
      </c>
      <c r="D284" s="123" t="s">
        <v>1640</v>
      </c>
      <c r="E284" s="107">
        <v>1</v>
      </c>
      <c r="F284" s="108"/>
      <c r="G284" s="108">
        <f t="shared" si="32"/>
        <v>0</v>
      </c>
    </row>
    <row r="285" spans="1:7" s="109" customFormat="1" ht="25.5" hidden="1" outlineLevel="1">
      <c r="A285" s="227" t="str">
        <f t="shared" si="34"/>
        <v>A.1.2.3.1.S.8</v>
      </c>
      <c r="B285" s="99" t="s">
        <v>216</v>
      </c>
      <c r="C285" s="122" t="s">
        <v>1653</v>
      </c>
      <c r="D285" s="123" t="s">
        <v>1640</v>
      </c>
      <c r="E285" s="107">
        <v>2</v>
      </c>
      <c r="F285" s="108"/>
      <c r="G285" s="108">
        <f t="shared" si="32"/>
        <v>0</v>
      </c>
    </row>
    <row r="286" spans="1:7" s="109" customFormat="1" ht="25.5" hidden="1" outlineLevel="1">
      <c r="A286" s="227" t="str">
        <f t="shared" si="34"/>
        <v>A.1.2.3.1.S.9</v>
      </c>
      <c r="B286" s="99" t="s">
        <v>217</v>
      </c>
      <c r="C286" s="122" t="s">
        <v>1709</v>
      </c>
      <c r="D286" s="123" t="s">
        <v>1640</v>
      </c>
      <c r="E286" s="107">
        <v>2</v>
      </c>
      <c r="F286" s="108"/>
      <c r="G286" s="108">
        <f>E267*F286</f>
        <v>0</v>
      </c>
    </row>
    <row r="287" spans="1:7" s="109" customFormat="1" ht="38.25" hidden="1" outlineLevel="1">
      <c r="A287" s="227" t="str">
        <f t="shared" si="34"/>
        <v>A.1.2.3.1.S.10</v>
      </c>
      <c r="B287" s="99" t="s">
        <v>218</v>
      </c>
      <c r="C287" s="122" t="s">
        <v>1655</v>
      </c>
      <c r="D287" s="123"/>
      <c r="E287" s="107"/>
      <c r="F287" s="108"/>
      <c r="G287" s="108"/>
    </row>
    <row r="288" spans="1:7" s="109" customFormat="1" ht="15" hidden="1" outlineLevel="1">
      <c r="A288" s="227" t="str">
        <f>""&amp;$B$218&amp;"."&amp;B288&amp;""</f>
        <v>A.1.2.3.1.S.10.1</v>
      </c>
      <c r="B288" s="99" t="s">
        <v>312</v>
      </c>
      <c r="C288" s="230" t="s">
        <v>1656</v>
      </c>
      <c r="D288" s="123" t="s">
        <v>1657</v>
      </c>
      <c r="E288" s="107">
        <v>6</v>
      </c>
      <c r="F288" s="108"/>
      <c r="G288" s="108">
        <f>E269*F288</f>
        <v>0</v>
      </c>
    </row>
    <row r="289" spans="1:7" s="109" customFormat="1" ht="15" hidden="1" outlineLevel="1">
      <c r="A289" s="227" t="str">
        <f aca="true" t="shared" si="35" ref="A289:A293">""&amp;$B$218&amp;"."&amp;B289&amp;""</f>
        <v>A.1.2.3.1.S.10.2</v>
      </c>
      <c r="B289" s="99" t="s">
        <v>313</v>
      </c>
      <c r="C289" s="230" t="s">
        <v>1658</v>
      </c>
      <c r="D289" s="123" t="s">
        <v>1657</v>
      </c>
      <c r="E289" s="107">
        <v>20</v>
      </c>
      <c r="F289" s="108"/>
      <c r="G289" s="108"/>
    </row>
    <row r="290" spans="1:7" s="109" customFormat="1" ht="15" hidden="1" outlineLevel="1">
      <c r="A290" s="227" t="str">
        <f t="shared" si="35"/>
        <v>A.1.2.3.1.S.10.3</v>
      </c>
      <c r="B290" s="99" t="s">
        <v>314</v>
      </c>
      <c r="C290" s="230" t="s">
        <v>1659</v>
      </c>
      <c r="D290" s="123" t="s">
        <v>1657</v>
      </c>
      <c r="E290" s="107">
        <v>16</v>
      </c>
      <c r="F290" s="108"/>
      <c r="G290" s="108">
        <f aca="true" t="shared" si="36" ref="G290:G300">E271*F290</f>
        <v>0</v>
      </c>
    </row>
    <row r="291" spans="1:7" s="109" customFormat="1" ht="15" hidden="1" outlineLevel="1">
      <c r="A291" s="227" t="str">
        <f t="shared" si="35"/>
        <v>A.1.2.3.1.S.10.4</v>
      </c>
      <c r="B291" s="99" t="s">
        <v>609</v>
      </c>
      <c r="C291" s="230" t="s">
        <v>1660</v>
      </c>
      <c r="D291" s="123" t="s">
        <v>1657</v>
      </c>
      <c r="E291" s="107">
        <v>36</v>
      </c>
      <c r="F291" s="108"/>
      <c r="G291" s="108">
        <f t="shared" si="36"/>
        <v>0</v>
      </c>
    </row>
    <row r="292" spans="1:7" s="109" customFormat="1" ht="15" hidden="1" outlineLevel="1">
      <c r="A292" s="227" t="str">
        <f t="shared" si="35"/>
        <v>A.1.2.3.1.S.10.5</v>
      </c>
      <c r="B292" s="99" t="s">
        <v>612</v>
      </c>
      <c r="C292" s="230" t="s">
        <v>1661</v>
      </c>
      <c r="D292" s="123" t="s">
        <v>1657</v>
      </c>
      <c r="E292" s="107">
        <v>10</v>
      </c>
      <c r="F292" s="108"/>
      <c r="G292" s="108">
        <f t="shared" si="36"/>
        <v>0</v>
      </c>
    </row>
    <row r="293" spans="1:7" s="109" customFormat="1" ht="15" hidden="1" outlineLevel="1">
      <c r="A293" s="227" t="str">
        <f t="shared" si="35"/>
        <v>A.1.2.3.1.S.10.6</v>
      </c>
      <c r="B293" s="99" t="s">
        <v>615</v>
      </c>
      <c r="C293" s="230" t="s">
        <v>1662</v>
      </c>
      <c r="D293" s="123" t="s">
        <v>1657</v>
      </c>
      <c r="E293" s="107">
        <v>10</v>
      </c>
      <c r="F293" s="108"/>
      <c r="G293" s="108">
        <f t="shared" si="36"/>
        <v>0</v>
      </c>
    </row>
    <row r="294" spans="1:7" s="109" customFormat="1" ht="25.5" hidden="1" outlineLevel="1">
      <c r="A294" s="227" t="str">
        <f>""&amp;$B$218&amp;"."&amp;B294&amp;""</f>
        <v>A.1.2.3.1.S.11</v>
      </c>
      <c r="B294" s="99" t="s">
        <v>219</v>
      </c>
      <c r="C294" s="122" t="s">
        <v>1663</v>
      </c>
      <c r="D294" s="123" t="s">
        <v>1657</v>
      </c>
      <c r="E294" s="107">
        <v>6</v>
      </c>
      <c r="F294" s="108"/>
      <c r="G294" s="108">
        <f t="shared" si="36"/>
        <v>0</v>
      </c>
    </row>
    <row r="295" spans="1:7" s="109" customFormat="1" ht="25.5" hidden="1" outlineLevel="1">
      <c r="A295" s="227" t="str">
        <f aca="true" t="shared" si="37" ref="A295:A299">""&amp;$B$218&amp;"."&amp;B295&amp;""</f>
        <v>A.1.2.3.1.S.12</v>
      </c>
      <c r="B295" s="99" t="s">
        <v>220</v>
      </c>
      <c r="C295" s="122" t="s">
        <v>1664</v>
      </c>
      <c r="D295" s="123" t="s">
        <v>1657</v>
      </c>
      <c r="E295" s="107">
        <v>2</v>
      </c>
      <c r="F295" s="108"/>
      <c r="G295" s="108">
        <f t="shared" si="36"/>
        <v>0</v>
      </c>
    </row>
    <row r="296" spans="1:7" s="109" customFormat="1" ht="25.5" hidden="1" outlineLevel="1">
      <c r="A296" s="227" t="str">
        <f t="shared" si="37"/>
        <v>A.1.2.3.1.S.13</v>
      </c>
      <c r="B296" s="99" t="s">
        <v>221</v>
      </c>
      <c r="C296" s="122" t="s">
        <v>1665</v>
      </c>
      <c r="D296" s="123" t="s">
        <v>90</v>
      </c>
      <c r="E296" s="107">
        <v>2</v>
      </c>
      <c r="F296" s="108"/>
      <c r="G296" s="108">
        <f t="shared" si="36"/>
        <v>0</v>
      </c>
    </row>
    <row r="297" spans="1:7" s="109" customFormat="1" ht="76.5" hidden="1" outlineLevel="1">
      <c r="A297" s="227" t="str">
        <f t="shared" si="37"/>
        <v>A.1.2.3.1.S.14</v>
      </c>
      <c r="B297" s="99" t="s">
        <v>222</v>
      </c>
      <c r="C297" s="122" t="s">
        <v>1666</v>
      </c>
      <c r="D297" s="123" t="s">
        <v>1640</v>
      </c>
      <c r="E297" s="107">
        <v>4</v>
      </c>
      <c r="F297" s="108"/>
      <c r="G297" s="108">
        <f t="shared" si="36"/>
        <v>0</v>
      </c>
    </row>
    <row r="298" spans="1:7" s="109" customFormat="1" ht="25.5" hidden="1" outlineLevel="1">
      <c r="A298" s="227" t="str">
        <f t="shared" si="37"/>
        <v>A.1.2.3.1.S.15</v>
      </c>
      <c r="B298" s="99" t="s">
        <v>223</v>
      </c>
      <c r="C298" s="122" t="s">
        <v>1710</v>
      </c>
      <c r="D298" s="123" t="s">
        <v>90</v>
      </c>
      <c r="E298" s="107">
        <v>2</v>
      </c>
      <c r="F298" s="108"/>
      <c r="G298" s="108">
        <f t="shared" si="36"/>
        <v>0</v>
      </c>
    </row>
    <row r="299" spans="1:7" s="109" customFormat="1" ht="15" hidden="1" outlineLevel="1">
      <c r="A299" s="227" t="str">
        <f t="shared" si="37"/>
        <v>A.1.2.3.1.S.16</v>
      </c>
      <c r="B299" s="99" t="s">
        <v>224</v>
      </c>
      <c r="C299" s="122" t="s">
        <v>1668</v>
      </c>
      <c r="D299" s="123" t="s">
        <v>1640</v>
      </c>
      <c r="E299" s="107">
        <v>2</v>
      </c>
      <c r="F299" s="108"/>
      <c r="G299" s="108">
        <f t="shared" si="36"/>
        <v>0</v>
      </c>
    </row>
    <row r="300" spans="1:7" s="109" customFormat="1" ht="89.25" hidden="1" outlineLevel="1">
      <c r="A300" s="227" t="str">
        <f aca="true" t="shared" si="38" ref="A300">""&amp;$B$4&amp;"."&amp;B300&amp;""</f>
        <v>A.1.2.1.1.S.17</v>
      </c>
      <c r="B300" s="99" t="s">
        <v>225</v>
      </c>
      <c r="C300" s="122" t="s">
        <v>2346</v>
      </c>
      <c r="D300" s="123" t="s">
        <v>1640</v>
      </c>
      <c r="E300" s="107">
        <v>1</v>
      </c>
      <c r="F300" s="108"/>
      <c r="G300" s="108">
        <f t="shared" si="36"/>
        <v>0</v>
      </c>
    </row>
    <row r="301" spans="1:7" s="109" customFormat="1" ht="15" collapsed="1">
      <c r="A301" s="90" t="str">
        <f>B301</f>
        <v>A.1.2.3.2</v>
      </c>
      <c r="B301" s="91" t="s">
        <v>1718</v>
      </c>
      <c r="C301" s="92" t="s">
        <v>1670</v>
      </c>
      <c r="D301" s="93"/>
      <c r="E301" s="124"/>
      <c r="F301" s="125"/>
      <c r="G301" s="96"/>
    </row>
    <row r="302" spans="1:7" s="109" customFormat="1" ht="25.5" hidden="1" outlineLevel="1">
      <c r="A302" s="227" t="str">
        <f>""&amp;$B$301&amp;"."&amp;B302&amp;""</f>
        <v>A.1.2.3.2.S.1</v>
      </c>
      <c r="B302" s="99" t="s">
        <v>206</v>
      </c>
      <c r="C302" s="231" t="s">
        <v>1671</v>
      </c>
      <c r="D302" s="128" t="s">
        <v>1657</v>
      </c>
      <c r="E302" s="107">
        <v>40</v>
      </c>
      <c r="F302" s="108"/>
      <c r="G302" s="108">
        <f aca="true" t="shared" si="39" ref="G302:G309">E302*F302</f>
        <v>0</v>
      </c>
    </row>
    <row r="303" spans="1:7" s="109" customFormat="1" ht="38.25" hidden="1" outlineLevel="1">
      <c r="A303" s="227" t="str">
        <f aca="true" t="shared" si="40" ref="A303:A305">""&amp;$B$301&amp;"."&amp;B303&amp;""</f>
        <v>A.1.2.3.2.S.2</v>
      </c>
      <c r="B303" s="99" t="s">
        <v>207</v>
      </c>
      <c r="C303" s="231" t="s">
        <v>1672</v>
      </c>
      <c r="D303" s="128" t="s">
        <v>1657</v>
      </c>
      <c r="E303" s="107">
        <v>10</v>
      </c>
      <c r="F303" s="108"/>
      <c r="G303" s="108">
        <f t="shared" si="39"/>
        <v>0</v>
      </c>
    </row>
    <row r="304" spans="1:7" s="109" customFormat="1" ht="25.5" hidden="1" outlineLevel="1">
      <c r="A304" s="227" t="str">
        <f t="shared" si="40"/>
        <v>A.1.2.3.2.S.3</v>
      </c>
      <c r="B304" s="99" t="s">
        <v>208</v>
      </c>
      <c r="C304" s="231" t="s">
        <v>1673</v>
      </c>
      <c r="D304" s="128" t="s">
        <v>90</v>
      </c>
      <c r="E304" s="107">
        <v>10</v>
      </c>
      <c r="F304" s="108"/>
      <c r="G304" s="108">
        <f t="shared" si="39"/>
        <v>0</v>
      </c>
    </row>
    <row r="305" spans="1:7" s="109" customFormat="1" ht="25.5" hidden="1" outlineLevel="1">
      <c r="A305" s="227" t="str">
        <f t="shared" si="40"/>
        <v>A.1.2.3.2.S.4</v>
      </c>
      <c r="B305" s="99" t="s">
        <v>209</v>
      </c>
      <c r="C305" s="231" t="s">
        <v>1674</v>
      </c>
      <c r="D305" s="128"/>
      <c r="E305" s="107"/>
      <c r="F305" s="108"/>
      <c r="G305" s="108">
        <f t="shared" si="39"/>
        <v>0</v>
      </c>
    </row>
    <row r="306" spans="1:7" s="109" customFormat="1" ht="15" hidden="1" outlineLevel="1">
      <c r="A306" s="227" t="str">
        <f>""&amp;$B$301&amp;"."&amp;B306&amp;""</f>
        <v>A.1.2.3.2.S.4.1</v>
      </c>
      <c r="B306" s="99" t="s">
        <v>240</v>
      </c>
      <c r="C306" s="232" t="s">
        <v>1675</v>
      </c>
      <c r="D306" s="128" t="s">
        <v>1657</v>
      </c>
      <c r="E306" s="107">
        <v>15</v>
      </c>
      <c r="F306" s="108"/>
      <c r="G306" s="108">
        <f t="shared" si="39"/>
        <v>0</v>
      </c>
    </row>
    <row r="307" spans="1:7" s="109" customFormat="1" ht="15" hidden="1" outlineLevel="1">
      <c r="A307" s="227" t="str">
        <f>""&amp;$B$301&amp;"."&amp;B307&amp;""</f>
        <v>A.1.2.3.2.S.4.2</v>
      </c>
      <c r="B307" s="99" t="s">
        <v>260</v>
      </c>
      <c r="C307" s="232" t="s">
        <v>1676</v>
      </c>
      <c r="D307" s="128" t="s">
        <v>1657</v>
      </c>
      <c r="E307" s="107">
        <v>10</v>
      </c>
      <c r="F307" s="108"/>
      <c r="G307" s="108">
        <f t="shared" si="39"/>
        <v>0</v>
      </c>
    </row>
    <row r="308" spans="1:7" s="109" customFormat="1" ht="38.25" hidden="1" outlineLevel="1">
      <c r="A308" s="227" t="str">
        <f>""&amp;$B$301&amp;"."&amp;B308&amp;""</f>
        <v>A.1.2.3.2.S.5</v>
      </c>
      <c r="B308" s="99" t="s">
        <v>213</v>
      </c>
      <c r="C308" s="231" t="s">
        <v>1677</v>
      </c>
      <c r="D308" s="128" t="s">
        <v>90</v>
      </c>
      <c r="E308" s="107">
        <v>20</v>
      </c>
      <c r="F308" s="108"/>
      <c r="G308" s="108">
        <f t="shared" si="39"/>
        <v>0</v>
      </c>
    </row>
    <row r="309" spans="1:7" s="109" customFormat="1" ht="25.5" hidden="1" outlineLevel="1">
      <c r="A309" s="227" t="str">
        <f>""&amp;$B$301&amp;"."&amp;B309&amp;""</f>
        <v>A.1.2.3.2.S.6</v>
      </c>
      <c r="B309" s="99" t="s">
        <v>214</v>
      </c>
      <c r="C309" s="231" t="s">
        <v>1678</v>
      </c>
      <c r="D309" s="128" t="s">
        <v>90</v>
      </c>
      <c r="E309" s="107">
        <v>15</v>
      </c>
      <c r="F309" s="108"/>
      <c r="G309" s="108">
        <f t="shared" si="39"/>
        <v>0</v>
      </c>
    </row>
    <row r="310" spans="1:7" s="109" customFormat="1" ht="15" collapsed="1">
      <c r="A310" s="90" t="str">
        <f>B310</f>
        <v>A.1.2.3.3</v>
      </c>
      <c r="B310" s="91" t="s">
        <v>1719</v>
      </c>
      <c r="C310" s="92" t="s">
        <v>1680</v>
      </c>
      <c r="D310" s="93"/>
      <c r="E310" s="94"/>
      <c r="F310" s="95"/>
      <c r="G310" s="96"/>
    </row>
    <row r="311" spans="1:7" s="109" customFormat="1" ht="89.25" hidden="1" outlineLevel="1">
      <c r="A311" s="227" t="str">
        <f>""&amp;$B$310&amp;"."&amp;B311&amp;""</f>
        <v>A.1.2.3.3.S.1</v>
      </c>
      <c r="B311" s="99" t="s">
        <v>206</v>
      </c>
      <c r="C311" s="122" t="s">
        <v>1681</v>
      </c>
      <c r="D311" s="143" t="s">
        <v>1640</v>
      </c>
      <c r="E311" s="107">
        <v>1</v>
      </c>
      <c r="F311" s="108"/>
      <c r="G311" s="108">
        <f aca="true" t="shared" si="41" ref="G311:G322">E311*F311</f>
        <v>0</v>
      </c>
    </row>
    <row r="312" spans="1:7" s="109" customFormat="1" ht="25.5" hidden="1" outlineLevel="1">
      <c r="A312" s="227" t="str">
        <f>""&amp;$B$310&amp;"."&amp;B312&amp;""</f>
        <v>A.1.2.3.3.S.2</v>
      </c>
      <c r="B312" s="99" t="s">
        <v>207</v>
      </c>
      <c r="C312" s="122" t="s">
        <v>1682</v>
      </c>
      <c r="D312" s="143"/>
      <c r="E312" s="107"/>
      <c r="F312" s="108"/>
      <c r="G312" s="108"/>
    </row>
    <row r="313" spans="1:7" s="109" customFormat="1" ht="38.25" hidden="1" outlineLevel="1">
      <c r="A313" s="227" t="str">
        <f>""&amp;$B$310&amp;"."&amp;B313&amp;""</f>
        <v>A.1.2.3.3.S.2.1</v>
      </c>
      <c r="B313" s="99" t="s">
        <v>228</v>
      </c>
      <c r="C313" s="207" t="s">
        <v>1683</v>
      </c>
      <c r="D313" s="143" t="s">
        <v>90</v>
      </c>
      <c r="E313" s="107">
        <v>1</v>
      </c>
      <c r="F313" s="108"/>
      <c r="G313" s="108">
        <f t="shared" si="41"/>
        <v>0</v>
      </c>
    </row>
    <row r="314" spans="1:7" s="109" customFormat="1" ht="25.5" hidden="1" outlineLevel="1">
      <c r="A314" s="227" t="str">
        <f aca="true" t="shared" si="42" ref="A314:A319">""&amp;$B$310&amp;"."&amp;B314&amp;""</f>
        <v>A.1.2.3.3.S.2.2</v>
      </c>
      <c r="B314" s="99" t="s">
        <v>261</v>
      </c>
      <c r="C314" s="207" t="s">
        <v>1684</v>
      </c>
      <c r="D314" s="143" t="s">
        <v>90</v>
      </c>
      <c r="E314" s="107">
        <v>1</v>
      </c>
      <c r="F314" s="108"/>
      <c r="G314" s="108">
        <f t="shared" si="41"/>
        <v>0</v>
      </c>
    </row>
    <row r="315" spans="1:7" s="109" customFormat="1" ht="15" hidden="1" outlineLevel="1">
      <c r="A315" s="227" t="str">
        <f t="shared" si="42"/>
        <v>A.1.2.3.3.S.2.3</v>
      </c>
      <c r="B315" s="99" t="s">
        <v>367</v>
      </c>
      <c r="C315" s="207" t="s">
        <v>1685</v>
      </c>
      <c r="D315" s="143" t="s">
        <v>90</v>
      </c>
      <c r="E315" s="107">
        <v>1</v>
      </c>
      <c r="F315" s="108"/>
      <c r="G315" s="108">
        <f t="shared" si="41"/>
        <v>0</v>
      </c>
    </row>
    <row r="316" spans="1:7" s="109" customFormat="1" ht="15" hidden="1" outlineLevel="1">
      <c r="A316" s="227" t="str">
        <f t="shared" si="42"/>
        <v>A.1.2.3.3.S.2.4</v>
      </c>
      <c r="B316" s="99" t="s">
        <v>400</v>
      </c>
      <c r="C316" s="207" t="s">
        <v>1686</v>
      </c>
      <c r="D316" s="143" t="s">
        <v>90</v>
      </c>
      <c r="E316" s="107">
        <v>1</v>
      </c>
      <c r="F316" s="108"/>
      <c r="G316" s="108">
        <f t="shared" si="41"/>
        <v>0</v>
      </c>
    </row>
    <row r="317" spans="1:7" s="109" customFormat="1" ht="15" hidden="1" outlineLevel="1">
      <c r="A317" s="227" t="str">
        <f t="shared" si="42"/>
        <v>A.1.2.3.3.S.2.5</v>
      </c>
      <c r="B317" s="99" t="s">
        <v>1687</v>
      </c>
      <c r="C317" s="207" t="s">
        <v>1688</v>
      </c>
      <c r="D317" s="143" t="s">
        <v>90</v>
      </c>
      <c r="E317" s="107">
        <v>1</v>
      </c>
      <c r="F317" s="108"/>
      <c r="G317" s="108">
        <f t="shared" si="41"/>
        <v>0</v>
      </c>
    </row>
    <row r="318" spans="1:7" s="109" customFormat="1" ht="25.5" hidden="1" outlineLevel="1">
      <c r="A318" s="227" t="str">
        <f t="shared" si="42"/>
        <v>A.1.2.3.3.S.2.6</v>
      </c>
      <c r="B318" s="99" t="s">
        <v>1689</v>
      </c>
      <c r="C318" s="207" t="s">
        <v>1690</v>
      </c>
      <c r="D318" s="143" t="s">
        <v>90</v>
      </c>
      <c r="E318" s="107">
        <v>1</v>
      </c>
      <c r="F318" s="108"/>
      <c r="G318" s="108">
        <f t="shared" si="41"/>
        <v>0</v>
      </c>
    </row>
    <row r="319" spans="1:7" s="109" customFormat="1" ht="15" hidden="1" outlineLevel="1">
      <c r="A319" s="227" t="str">
        <f t="shared" si="42"/>
        <v>A.1.2.3.3.S.2.7</v>
      </c>
      <c r="B319" s="99" t="s">
        <v>1691</v>
      </c>
      <c r="C319" s="207" t="s">
        <v>1692</v>
      </c>
      <c r="D319" s="143" t="s">
        <v>90</v>
      </c>
      <c r="E319" s="107">
        <v>1</v>
      </c>
      <c r="F319" s="108"/>
      <c r="G319" s="108">
        <f t="shared" si="41"/>
        <v>0</v>
      </c>
    </row>
    <row r="320" spans="1:7" s="109" customFormat="1" ht="15" hidden="1" outlineLevel="1">
      <c r="A320" s="227" t="str">
        <f>""&amp;$B$310&amp;"."&amp;B320&amp;""</f>
        <v>A.1.2.3.3.S.3</v>
      </c>
      <c r="B320" s="99" t="s">
        <v>208</v>
      </c>
      <c r="C320" s="122" t="s">
        <v>1693</v>
      </c>
      <c r="D320" s="143" t="s">
        <v>90</v>
      </c>
      <c r="E320" s="107">
        <v>1</v>
      </c>
      <c r="F320" s="108"/>
      <c r="G320" s="108">
        <f t="shared" si="41"/>
        <v>0</v>
      </c>
    </row>
    <row r="321" spans="1:7" s="109" customFormat="1" ht="15" hidden="1" outlineLevel="1">
      <c r="A321" s="227" t="str">
        <f aca="true" t="shared" si="43" ref="A321:A322">""&amp;$B$310&amp;"."&amp;B321&amp;""</f>
        <v>A.1.2.3.3.S.4</v>
      </c>
      <c r="B321" s="99" t="s">
        <v>209</v>
      </c>
      <c r="C321" s="122" t="s">
        <v>1694</v>
      </c>
      <c r="D321" s="143" t="s">
        <v>90</v>
      </c>
      <c r="E321" s="107">
        <v>1</v>
      </c>
      <c r="F321" s="108"/>
      <c r="G321" s="108">
        <f t="shared" si="41"/>
        <v>0</v>
      </c>
    </row>
    <row r="322" spans="1:7" s="109" customFormat="1" ht="63.75" hidden="1" outlineLevel="1">
      <c r="A322" s="227" t="str">
        <f t="shared" si="43"/>
        <v>A.1.2.3.3.S.5</v>
      </c>
      <c r="B322" s="99" t="s">
        <v>213</v>
      </c>
      <c r="C322" s="122" t="s">
        <v>1695</v>
      </c>
      <c r="D322" s="143" t="s">
        <v>1640</v>
      </c>
      <c r="E322" s="107">
        <v>1</v>
      </c>
      <c r="F322" s="108"/>
      <c r="G322" s="108">
        <f t="shared" si="41"/>
        <v>0</v>
      </c>
    </row>
    <row r="323" spans="1:7" s="214" customFormat="1" ht="15" collapsed="1">
      <c r="A323" s="352"/>
      <c r="B323" s="209"/>
      <c r="C323" s="210"/>
      <c r="D323" s="211"/>
      <c r="E323" s="212"/>
      <c r="F323" s="213"/>
      <c r="G323"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623"/>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A.2.1</v>
      </c>
      <c r="B2" s="358" t="s">
        <v>466</v>
      </c>
      <c r="C2" s="365" t="s">
        <v>799</v>
      </c>
      <c r="D2" s="359"/>
      <c r="E2" s="360"/>
      <c r="F2" s="361"/>
      <c r="G2" s="362">
        <f>SUM(G3:G598)</f>
        <v>0</v>
      </c>
    </row>
    <row r="3" spans="1:7" s="89" customFormat="1" ht="15" collapsed="1">
      <c r="A3" s="82" t="str">
        <f aca="true" t="shared" si="0" ref="A3:A4">B3</f>
        <v>A.2.1.1</v>
      </c>
      <c r="B3" s="83" t="s">
        <v>539</v>
      </c>
      <c r="C3" s="84" t="s">
        <v>135</v>
      </c>
      <c r="D3" s="85"/>
      <c r="E3" s="86"/>
      <c r="F3" s="87"/>
      <c r="G3" s="88"/>
    </row>
    <row r="4" spans="1:7" s="97" customFormat="1" ht="15">
      <c r="A4" s="90" t="str">
        <f t="shared" si="0"/>
        <v>A.2.1.1.1</v>
      </c>
      <c r="B4" s="91" t="s">
        <v>540</v>
      </c>
      <c r="C4" s="92" t="s">
        <v>17</v>
      </c>
      <c r="D4" s="93"/>
      <c r="E4" s="94"/>
      <c r="F4" s="95"/>
      <c r="G4" s="96"/>
    </row>
    <row r="5" spans="1:7" s="104" customFormat="1" ht="15" hidden="1" outlineLevel="1">
      <c r="A5" s="98" t="str">
        <f>""&amp;$B$4&amp;"."&amp;B5&amp;""</f>
        <v>A.2.1.1.1.S.1</v>
      </c>
      <c r="B5" s="99" t="s">
        <v>206</v>
      </c>
      <c r="C5" s="100" t="s">
        <v>193</v>
      </c>
      <c r="D5" s="101"/>
      <c r="E5" s="102"/>
      <c r="F5" s="103"/>
      <c r="G5" s="103"/>
    </row>
    <row r="6" spans="1:7" s="109" customFormat="1" ht="89.25" hidden="1" outlineLevel="1">
      <c r="A6" s="98" t="str">
        <f>""&amp;$B$4&amp;"."&amp;B6&amp;""</f>
        <v>A.2.1.1.1.S.2</v>
      </c>
      <c r="B6" s="99" t="s">
        <v>207</v>
      </c>
      <c r="C6" s="105" t="s">
        <v>3597</v>
      </c>
      <c r="D6" s="106" t="s">
        <v>90</v>
      </c>
      <c r="E6" s="107">
        <v>1</v>
      </c>
      <c r="F6" s="108"/>
      <c r="G6" s="108">
        <f aca="true" t="shared" si="1" ref="G6:G63">E6*F6</f>
        <v>0</v>
      </c>
    </row>
    <row r="7" spans="1:7" s="109" customFormat="1" ht="140.25" hidden="1" outlineLevel="1">
      <c r="A7" s="98" t="str">
        <f>""&amp;$B$4&amp;"."&amp;B7&amp;""</f>
        <v>A.2.1.1.1.S.3</v>
      </c>
      <c r="B7" s="99" t="s">
        <v>208</v>
      </c>
      <c r="C7" s="105" t="s">
        <v>3134</v>
      </c>
      <c r="D7" s="106" t="s">
        <v>90</v>
      </c>
      <c r="E7" s="107">
        <v>1</v>
      </c>
      <c r="F7" s="108"/>
      <c r="G7" s="108">
        <f t="shared" si="1"/>
        <v>0</v>
      </c>
    </row>
    <row r="8" spans="1:7" s="109" customFormat="1" ht="102" hidden="1" outlineLevel="1">
      <c r="A8" s="98" t="str">
        <f aca="true" t="shared" si="2" ref="A8:A31">""&amp;$B$4&amp;"."&amp;B8&amp;""</f>
        <v>A.2.1.1.1.S.4</v>
      </c>
      <c r="B8" s="99" t="s">
        <v>209</v>
      </c>
      <c r="C8" s="105" t="s">
        <v>3135</v>
      </c>
      <c r="D8" s="106" t="s">
        <v>90</v>
      </c>
      <c r="E8" s="107">
        <v>1</v>
      </c>
      <c r="F8" s="108"/>
      <c r="G8" s="108">
        <f t="shared" si="1"/>
        <v>0</v>
      </c>
    </row>
    <row r="9" spans="1:7" s="109" customFormat="1" ht="165.75" hidden="1" outlineLevel="1">
      <c r="A9" s="98" t="str">
        <f t="shared" si="2"/>
        <v>A.2.1.1.1.S.5</v>
      </c>
      <c r="B9" s="99" t="s">
        <v>213</v>
      </c>
      <c r="C9" s="488" t="s">
        <v>3229</v>
      </c>
      <c r="D9" s="106" t="s">
        <v>91</v>
      </c>
      <c r="E9" s="107">
        <v>1</v>
      </c>
      <c r="F9" s="108"/>
      <c r="G9" s="108">
        <f t="shared" si="1"/>
        <v>0</v>
      </c>
    </row>
    <row r="10" spans="1:7" s="109" customFormat="1" ht="165.75" hidden="1" outlineLevel="1">
      <c r="A10" s="98" t="str">
        <f t="shared" si="2"/>
        <v>A.2.1.1.1.S.6</v>
      </c>
      <c r="B10" s="99" t="s">
        <v>214</v>
      </c>
      <c r="C10" s="111" t="s">
        <v>3528</v>
      </c>
      <c r="D10" s="106" t="s">
        <v>91</v>
      </c>
      <c r="E10" s="107">
        <v>1</v>
      </c>
      <c r="F10" s="108"/>
      <c r="G10" s="108">
        <f t="shared" si="1"/>
        <v>0</v>
      </c>
    </row>
    <row r="11" spans="1:7" s="109" customFormat="1" ht="76.5" hidden="1" outlineLevel="1">
      <c r="A11" s="98" t="str">
        <f t="shared" si="2"/>
        <v>A.2.1.1.1.S.7</v>
      </c>
      <c r="B11" s="99" t="s">
        <v>215</v>
      </c>
      <c r="C11" s="111" t="s">
        <v>3529</v>
      </c>
      <c r="D11" s="106" t="s">
        <v>91</v>
      </c>
      <c r="E11" s="107">
        <v>1</v>
      </c>
      <c r="F11" s="108"/>
      <c r="G11" s="108">
        <f t="shared" si="1"/>
        <v>0</v>
      </c>
    </row>
    <row r="12" spans="1:7" s="109" customFormat="1" ht="89.25" hidden="1" outlineLevel="1">
      <c r="A12" s="98" t="str">
        <f t="shared" si="2"/>
        <v>A.2.1.1.1.S.8</v>
      </c>
      <c r="B12" s="99" t="s">
        <v>216</v>
      </c>
      <c r="C12" s="112" t="s">
        <v>175</v>
      </c>
      <c r="D12" s="113"/>
      <c r="E12" s="107"/>
      <c r="F12" s="108"/>
      <c r="G12" s="108"/>
    </row>
    <row r="13" spans="1:7" s="109" customFormat="1" ht="15" hidden="1" outlineLevel="1">
      <c r="A13" s="98" t="str">
        <f t="shared" si="2"/>
        <v>A.2.1.1.1.S.8.1</v>
      </c>
      <c r="B13" s="99" t="s">
        <v>250</v>
      </c>
      <c r="C13" s="112" t="s">
        <v>190</v>
      </c>
      <c r="D13" s="113" t="s">
        <v>22</v>
      </c>
      <c r="E13" s="107">
        <v>3810</v>
      </c>
      <c r="F13" s="108"/>
      <c r="G13" s="108">
        <f aca="true" t="shared" si="3" ref="G13:G15">E13*F13</f>
        <v>0</v>
      </c>
    </row>
    <row r="14" spans="1:7" s="109" customFormat="1" ht="15" hidden="1" outlineLevel="1">
      <c r="A14" s="98" t="str">
        <f t="shared" si="2"/>
        <v>A.2.1.1.1.S.8.2</v>
      </c>
      <c r="B14" s="99" t="s">
        <v>251</v>
      </c>
      <c r="C14" s="112" t="s">
        <v>191</v>
      </c>
      <c r="D14" s="113" t="s">
        <v>22</v>
      </c>
      <c r="E14" s="107">
        <v>958</v>
      </c>
      <c r="F14" s="108"/>
      <c r="G14" s="108">
        <f t="shared" si="3"/>
        <v>0</v>
      </c>
    </row>
    <row r="15" spans="1:7" s="109" customFormat="1" ht="15" hidden="1" outlineLevel="1">
      <c r="A15" s="98" t="str">
        <f t="shared" si="2"/>
        <v>A.2.1.1.1.S.8.3</v>
      </c>
      <c r="B15" s="99" t="s">
        <v>252</v>
      </c>
      <c r="C15" s="112" t="s">
        <v>192</v>
      </c>
      <c r="D15" s="113" t="s">
        <v>22</v>
      </c>
      <c r="E15" s="107">
        <v>1666</v>
      </c>
      <c r="F15" s="108"/>
      <c r="G15" s="108">
        <f t="shared" si="3"/>
        <v>0</v>
      </c>
    </row>
    <row r="16" spans="1:7" s="109" customFormat="1" ht="140.25" hidden="1" outlineLevel="1">
      <c r="A16" s="98" t="str">
        <f t="shared" si="2"/>
        <v>A.2.1.1.1.S.9</v>
      </c>
      <c r="B16" s="99" t="s">
        <v>217</v>
      </c>
      <c r="C16" s="489" t="s">
        <v>3230</v>
      </c>
      <c r="D16" s="114" t="s">
        <v>91</v>
      </c>
      <c r="E16" s="107">
        <v>1</v>
      </c>
      <c r="F16" s="108"/>
      <c r="G16" s="108">
        <f t="shared" si="1"/>
        <v>0</v>
      </c>
    </row>
    <row r="17" spans="1:7" s="109" customFormat="1" ht="63.75" hidden="1" outlineLevel="1">
      <c r="A17" s="98" t="str">
        <f t="shared" si="2"/>
        <v>A.2.1.1.1.S.10</v>
      </c>
      <c r="B17" s="99" t="s">
        <v>218</v>
      </c>
      <c r="C17" s="115" t="s">
        <v>92</v>
      </c>
      <c r="D17" s="113" t="s">
        <v>22</v>
      </c>
      <c r="E17" s="107">
        <v>4315</v>
      </c>
      <c r="F17" s="108"/>
      <c r="G17" s="108">
        <f t="shared" si="1"/>
        <v>0</v>
      </c>
    </row>
    <row r="18" spans="1:7" s="109" customFormat="1" ht="63.75" hidden="1" outlineLevel="1">
      <c r="A18" s="98" t="str">
        <f t="shared" si="2"/>
        <v>A.2.1.1.1.S.11</v>
      </c>
      <c r="B18" s="99" t="s">
        <v>219</v>
      </c>
      <c r="C18" s="105" t="s">
        <v>168</v>
      </c>
      <c r="D18" s="114" t="s">
        <v>90</v>
      </c>
      <c r="E18" s="107">
        <v>55</v>
      </c>
      <c r="F18" s="108"/>
      <c r="G18" s="108">
        <f t="shared" si="1"/>
        <v>0</v>
      </c>
    </row>
    <row r="19" spans="1:7" s="109" customFormat="1" ht="63.75" hidden="1" outlineLevel="1">
      <c r="A19" s="98" t="str">
        <f t="shared" si="2"/>
        <v>A.2.1.1.1.S.12</v>
      </c>
      <c r="B19" s="99" t="s">
        <v>220</v>
      </c>
      <c r="C19" s="112" t="s">
        <v>3530</v>
      </c>
      <c r="D19" s="113" t="s">
        <v>22</v>
      </c>
      <c r="E19" s="107">
        <v>8630</v>
      </c>
      <c r="F19" s="108"/>
      <c r="G19" s="108">
        <f t="shared" si="1"/>
        <v>0</v>
      </c>
    </row>
    <row r="20" spans="1:7" s="109" customFormat="1" ht="76.5" hidden="1" outlineLevel="1">
      <c r="A20" s="98" t="str">
        <f t="shared" si="2"/>
        <v>A.2.1.1.1.S.13</v>
      </c>
      <c r="B20" s="99" t="s">
        <v>221</v>
      </c>
      <c r="C20" s="105" t="s">
        <v>174</v>
      </c>
      <c r="D20" s="114"/>
      <c r="E20" s="107"/>
      <c r="F20" s="108"/>
      <c r="G20" s="108"/>
    </row>
    <row r="21" spans="1:7" s="109" customFormat="1" ht="15" hidden="1" outlineLevel="1">
      <c r="A21" s="98" t="str">
        <f t="shared" si="2"/>
        <v>A.2.1.1.1.S.13.1</v>
      </c>
      <c r="B21" s="99" t="s">
        <v>253</v>
      </c>
      <c r="C21" s="105" t="s">
        <v>276</v>
      </c>
      <c r="D21" s="114" t="s">
        <v>90</v>
      </c>
      <c r="E21" s="107">
        <v>195</v>
      </c>
      <c r="F21" s="108"/>
      <c r="G21" s="108">
        <f t="shared" si="1"/>
        <v>0</v>
      </c>
    </row>
    <row r="22" spans="1:7" s="109" customFormat="1" ht="15" hidden="1" outlineLevel="1">
      <c r="A22" s="98" t="str">
        <f t="shared" si="2"/>
        <v>A.2.1.1.1.S.13.2</v>
      </c>
      <c r="B22" s="99" t="s">
        <v>254</v>
      </c>
      <c r="C22" s="105" t="s">
        <v>277</v>
      </c>
      <c r="D22" s="114" t="s">
        <v>90</v>
      </c>
      <c r="E22" s="107">
        <v>85</v>
      </c>
      <c r="F22" s="108"/>
      <c r="G22" s="108">
        <f t="shared" si="1"/>
        <v>0</v>
      </c>
    </row>
    <row r="23" spans="1:7" s="109" customFormat="1" ht="51" hidden="1" outlineLevel="1">
      <c r="A23" s="98" t="str">
        <f t="shared" si="2"/>
        <v>A.2.1.1.1.S.14</v>
      </c>
      <c r="B23" s="99" t="s">
        <v>222</v>
      </c>
      <c r="C23" s="105" t="s">
        <v>411</v>
      </c>
      <c r="D23" s="114" t="s">
        <v>90</v>
      </c>
      <c r="E23" s="107">
        <v>10</v>
      </c>
      <c r="F23" s="108"/>
      <c r="G23" s="108">
        <f t="shared" si="1"/>
        <v>0</v>
      </c>
    </row>
    <row r="24" spans="1:7" s="109" customFormat="1" ht="63.75" hidden="1" outlineLevel="1">
      <c r="A24" s="98" t="str">
        <f t="shared" si="2"/>
        <v>A.2.1.1.1.S.15</v>
      </c>
      <c r="B24" s="99" t="s">
        <v>223</v>
      </c>
      <c r="C24" s="105" t="s">
        <v>3532</v>
      </c>
      <c r="D24" s="114" t="s">
        <v>90</v>
      </c>
      <c r="E24" s="107">
        <v>55</v>
      </c>
      <c r="F24" s="108"/>
      <c r="G24" s="108">
        <f t="shared" si="1"/>
        <v>0</v>
      </c>
    </row>
    <row r="25" spans="1:7" s="109" customFormat="1" ht="165.75" hidden="1" outlineLevel="1">
      <c r="A25" s="98" t="str">
        <f t="shared" si="2"/>
        <v>A.2.1.1.1.S.16</v>
      </c>
      <c r="B25" s="99" t="s">
        <v>224</v>
      </c>
      <c r="C25" s="112" t="s">
        <v>3533</v>
      </c>
      <c r="D25" s="113"/>
      <c r="E25" s="107"/>
      <c r="F25" s="108"/>
      <c r="G25" s="108"/>
    </row>
    <row r="26" spans="1:7" s="109" customFormat="1" ht="15" hidden="1" outlineLevel="1">
      <c r="A26" s="98" t="str">
        <f t="shared" si="2"/>
        <v>A.2.1.1.1.S.16.1</v>
      </c>
      <c r="B26" s="99" t="s">
        <v>255</v>
      </c>
      <c r="C26" s="116" t="s">
        <v>278</v>
      </c>
      <c r="D26" s="117" t="s">
        <v>25</v>
      </c>
      <c r="E26" s="107">
        <v>60</v>
      </c>
      <c r="F26" s="108"/>
      <c r="G26" s="108">
        <f t="shared" si="1"/>
        <v>0</v>
      </c>
    </row>
    <row r="27" spans="1:7" s="109" customFormat="1" ht="15" hidden="1" outlineLevel="1">
      <c r="A27" s="98" t="str">
        <f t="shared" si="2"/>
        <v>A.2.1.1.1.S.16.2</v>
      </c>
      <c r="B27" s="99" t="s">
        <v>256</v>
      </c>
      <c r="C27" s="116" t="s">
        <v>279</v>
      </c>
      <c r="D27" s="117" t="s">
        <v>25</v>
      </c>
      <c r="E27" s="107">
        <v>10</v>
      </c>
      <c r="F27" s="108"/>
      <c r="G27" s="108">
        <f t="shared" si="1"/>
        <v>0</v>
      </c>
    </row>
    <row r="28" spans="1:7" s="109" customFormat="1" ht="15" hidden="1" outlineLevel="1">
      <c r="A28" s="98" t="str">
        <f t="shared" si="2"/>
        <v>A.2.1.1.1.S.16.3</v>
      </c>
      <c r="B28" s="99" t="s">
        <v>257</v>
      </c>
      <c r="C28" s="118" t="s">
        <v>280</v>
      </c>
      <c r="D28" s="119" t="s">
        <v>90</v>
      </c>
      <c r="E28" s="107">
        <v>5</v>
      </c>
      <c r="F28" s="108"/>
      <c r="G28" s="108">
        <f t="shared" si="1"/>
        <v>0</v>
      </c>
    </row>
    <row r="29" spans="1:7" s="109" customFormat="1" ht="15" hidden="1" outlineLevel="1">
      <c r="A29" s="98" t="str">
        <f t="shared" si="2"/>
        <v>A.2.1.1.1.S.16.4</v>
      </c>
      <c r="B29" s="99" t="s">
        <v>258</v>
      </c>
      <c r="C29" s="118" t="s">
        <v>281</v>
      </c>
      <c r="D29" s="119" t="s">
        <v>90</v>
      </c>
      <c r="E29" s="107">
        <v>3</v>
      </c>
      <c r="F29" s="108"/>
      <c r="G29" s="108">
        <f t="shared" si="1"/>
        <v>0</v>
      </c>
    </row>
    <row r="30" spans="1:7" s="109" customFormat="1" ht="76.5" hidden="1" outlineLevel="1">
      <c r="A30" s="98" t="str">
        <f t="shared" si="2"/>
        <v>A.2.1.1.1.S.17</v>
      </c>
      <c r="B30" s="99" t="s">
        <v>225</v>
      </c>
      <c r="C30" s="120" t="s">
        <v>3136</v>
      </c>
      <c r="D30" s="121" t="s">
        <v>91</v>
      </c>
      <c r="E30" s="107">
        <v>1</v>
      </c>
      <c r="F30" s="108"/>
      <c r="G30" s="108">
        <f t="shared" si="1"/>
        <v>0</v>
      </c>
    </row>
    <row r="31" spans="1:7" s="109" customFormat="1" ht="102" hidden="1" outlineLevel="1">
      <c r="A31" s="98" t="str">
        <f t="shared" si="2"/>
        <v>A.2.1.1.1.S.18</v>
      </c>
      <c r="B31" s="99" t="s">
        <v>259</v>
      </c>
      <c r="C31" s="122" t="s">
        <v>3534</v>
      </c>
      <c r="D31" s="123" t="s">
        <v>24</v>
      </c>
      <c r="E31" s="107">
        <v>15</v>
      </c>
      <c r="F31" s="108"/>
      <c r="G31" s="108">
        <f t="shared" si="1"/>
        <v>0</v>
      </c>
    </row>
    <row r="32" spans="1:7" s="97" customFormat="1" ht="15" collapsed="1">
      <c r="A32" s="90" t="str">
        <f aca="true" t="shared" si="4" ref="A32">B32</f>
        <v>A.2.1.1.2</v>
      </c>
      <c r="B32" s="91" t="s">
        <v>541</v>
      </c>
      <c r="C32" s="92" t="s">
        <v>18</v>
      </c>
      <c r="D32" s="93"/>
      <c r="E32" s="124"/>
      <c r="F32" s="125"/>
      <c r="G32" s="96"/>
    </row>
    <row r="33" spans="1:7" s="109" customFormat="1" ht="76.5" hidden="1" outlineLevel="1">
      <c r="A33" s="98" t="str">
        <f>""&amp;$B$32&amp;"."&amp;B33&amp;""</f>
        <v>A.2.1.1.2.S.1</v>
      </c>
      <c r="B33" s="126" t="s">
        <v>206</v>
      </c>
      <c r="C33" s="115" t="s">
        <v>198</v>
      </c>
      <c r="D33" s="113"/>
      <c r="E33" s="107"/>
      <c r="F33" s="108"/>
      <c r="G33" s="108"/>
    </row>
    <row r="34" spans="1:7" s="109" customFormat="1" ht="15" hidden="1" outlineLevel="1">
      <c r="A34" s="98" t="str">
        <f aca="true" t="shared" si="5" ref="A34:A63">""&amp;$B$32&amp;"."&amp;B34&amp;""</f>
        <v>A.2.1.1.2.S.1.1</v>
      </c>
      <c r="B34" s="126" t="s">
        <v>226</v>
      </c>
      <c r="C34" s="115" t="s">
        <v>196</v>
      </c>
      <c r="D34" s="113" t="s">
        <v>22</v>
      </c>
      <c r="E34" s="107">
        <v>10240</v>
      </c>
      <c r="F34" s="108"/>
      <c r="G34" s="108">
        <f aca="true" t="shared" si="6" ref="G34">E34*F34</f>
        <v>0</v>
      </c>
    </row>
    <row r="35" spans="1:7" s="109" customFormat="1" ht="153" hidden="1" outlineLevel="1">
      <c r="A35" s="98" t="str">
        <f t="shared" si="5"/>
        <v>A.2.1.1.2.S.2</v>
      </c>
      <c r="B35" s="126" t="s">
        <v>207</v>
      </c>
      <c r="C35" s="115" t="s">
        <v>425</v>
      </c>
      <c r="D35" s="113"/>
      <c r="E35" s="107"/>
      <c r="F35" s="108"/>
      <c r="G35" s="108"/>
    </row>
    <row r="36" spans="1:7" s="109" customFormat="1" ht="15" hidden="1" outlineLevel="1">
      <c r="A36" s="98" t="str">
        <f t="shared" si="5"/>
        <v>A.2.1.1.2.S.2.1</v>
      </c>
      <c r="B36" s="126" t="s">
        <v>228</v>
      </c>
      <c r="C36" s="115" t="s">
        <v>282</v>
      </c>
      <c r="D36" s="113"/>
      <c r="E36" s="107"/>
      <c r="F36" s="108"/>
      <c r="G36" s="108"/>
    </row>
    <row r="37" spans="1:7" s="109" customFormat="1" ht="15" hidden="1" outlineLevel="1">
      <c r="A37" s="98" t="str">
        <f t="shared" si="5"/>
        <v>A.2.1.1.2.S.2.1.1</v>
      </c>
      <c r="B37" s="126" t="s">
        <v>229</v>
      </c>
      <c r="C37" s="115" t="s">
        <v>194</v>
      </c>
      <c r="D37" s="113" t="s">
        <v>25</v>
      </c>
      <c r="E37" s="107">
        <v>10700</v>
      </c>
      <c r="F37" s="108"/>
      <c r="G37" s="108">
        <f aca="true" t="shared" si="7" ref="G37:G39">E37*F37</f>
        <v>0</v>
      </c>
    </row>
    <row r="38" spans="1:7" s="109" customFormat="1" ht="15" hidden="1" outlineLevel="1">
      <c r="A38" s="98" t="str">
        <f t="shared" si="5"/>
        <v>A.2.1.1.2.S.2.1.2</v>
      </c>
      <c r="B38" s="126" t="s">
        <v>230</v>
      </c>
      <c r="C38" s="115" t="s">
        <v>192</v>
      </c>
      <c r="D38" s="113" t="s">
        <v>25</v>
      </c>
      <c r="E38" s="107">
        <v>2000</v>
      </c>
      <c r="F38" s="108"/>
      <c r="G38" s="108">
        <f t="shared" si="7"/>
        <v>0</v>
      </c>
    </row>
    <row r="39" spans="1:7" s="109" customFormat="1" ht="15" hidden="1" outlineLevel="1">
      <c r="A39" s="98" t="str">
        <f t="shared" si="5"/>
        <v>A.2.1.1.2.S.2.2</v>
      </c>
      <c r="B39" s="126" t="s">
        <v>261</v>
      </c>
      <c r="C39" s="115" t="s">
        <v>283</v>
      </c>
      <c r="D39" s="113" t="s">
        <v>25</v>
      </c>
      <c r="E39" s="107">
        <v>1680</v>
      </c>
      <c r="F39" s="108"/>
      <c r="G39" s="108">
        <f t="shared" si="7"/>
        <v>0</v>
      </c>
    </row>
    <row r="40" spans="1:7" s="109" customFormat="1" ht="63.75" hidden="1" outlineLevel="1">
      <c r="A40" s="98" t="str">
        <f t="shared" si="5"/>
        <v>A.2.1.1.2.S.3</v>
      </c>
      <c r="B40" s="126" t="s">
        <v>208</v>
      </c>
      <c r="C40" s="127" t="s">
        <v>3535</v>
      </c>
      <c r="D40" s="113" t="s">
        <v>22</v>
      </c>
      <c r="E40" s="107">
        <v>50</v>
      </c>
      <c r="F40" s="108"/>
      <c r="G40" s="108">
        <f t="shared" si="1"/>
        <v>0</v>
      </c>
    </row>
    <row r="41" spans="1:7" s="109" customFormat="1" ht="178.5" hidden="1" outlineLevel="1">
      <c r="A41" s="98" t="str">
        <f t="shared" si="5"/>
        <v>A.2.1.1.2.S.4</v>
      </c>
      <c r="B41" s="126" t="s">
        <v>209</v>
      </c>
      <c r="C41" s="115" t="s">
        <v>427</v>
      </c>
      <c r="D41" s="128" t="s">
        <v>24</v>
      </c>
      <c r="E41" s="107">
        <v>6390</v>
      </c>
      <c r="F41" s="108"/>
      <c r="G41" s="108">
        <f t="shared" si="1"/>
        <v>0</v>
      </c>
    </row>
    <row r="42" spans="1:7" s="109" customFormat="1" ht="89.25" hidden="1" outlineLevel="1">
      <c r="A42" s="98" t="str">
        <f t="shared" si="5"/>
        <v>A.2.1.1.2.S.5</v>
      </c>
      <c r="B42" s="126" t="s">
        <v>213</v>
      </c>
      <c r="C42" s="115" t="s">
        <v>428</v>
      </c>
      <c r="D42" s="128" t="s">
        <v>24</v>
      </c>
      <c r="E42" s="107">
        <v>29</v>
      </c>
      <c r="F42" s="108"/>
      <c r="G42" s="108">
        <f t="shared" si="1"/>
        <v>0</v>
      </c>
    </row>
    <row r="43" spans="1:7" s="109" customFormat="1" ht="191.25" hidden="1" outlineLevel="1">
      <c r="A43" s="98" t="str">
        <f t="shared" si="5"/>
        <v>A.2.1.1.2.S.6</v>
      </c>
      <c r="B43" s="126" t="s">
        <v>214</v>
      </c>
      <c r="C43" s="115" t="s">
        <v>426</v>
      </c>
      <c r="D43" s="128" t="s">
        <v>24</v>
      </c>
      <c r="E43" s="107">
        <v>540</v>
      </c>
      <c r="F43" s="108"/>
      <c r="G43" s="108">
        <f t="shared" si="1"/>
        <v>0</v>
      </c>
    </row>
    <row r="44" spans="1:7" s="109" customFormat="1" ht="76.5" hidden="1" outlineLevel="1">
      <c r="A44" s="98" t="str">
        <f t="shared" si="5"/>
        <v>A.2.1.1.2.S.7</v>
      </c>
      <c r="B44" s="126" t="s">
        <v>215</v>
      </c>
      <c r="C44" s="115" t="s">
        <v>542</v>
      </c>
      <c r="D44" s="128" t="s">
        <v>24</v>
      </c>
      <c r="E44" s="107">
        <v>608</v>
      </c>
      <c r="F44" s="108"/>
      <c r="G44" s="108">
        <f t="shared" si="1"/>
        <v>0</v>
      </c>
    </row>
    <row r="45" spans="1:7" s="109" customFormat="1" ht="89.25" hidden="1" outlineLevel="1">
      <c r="A45" s="98" t="str">
        <f t="shared" si="5"/>
        <v>A.2.1.1.2.S.8</v>
      </c>
      <c r="B45" s="126" t="s">
        <v>216</v>
      </c>
      <c r="C45" s="129" t="s">
        <v>199</v>
      </c>
      <c r="D45" s="128"/>
      <c r="E45" s="107"/>
      <c r="F45" s="108"/>
      <c r="G45" s="108"/>
    </row>
    <row r="46" spans="1:7" s="109" customFormat="1" ht="15" hidden="1" outlineLevel="1">
      <c r="A46" s="98" t="str">
        <f t="shared" si="5"/>
        <v>A.2.1.1.2.S.8.1</v>
      </c>
      <c r="B46" s="126" t="s">
        <v>250</v>
      </c>
      <c r="C46" s="115" t="s">
        <v>196</v>
      </c>
      <c r="D46" s="128" t="s">
        <v>24</v>
      </c>
      <c r="E46" s="107">
        <v>450</v>
      </c>
      <c r="F46" s="108"/>
      <c r="G46" s="108">
        <f aca="true" t="shared" si="8" ref="G46">E46*F46</f>
        <v>0</v>
      </c>
    </row>
    <row r="47" spans="1:7" s="109" customFormat="1" ht="127.5" hidden="1" outlineLevel="1">
      <c r="A47" s="98" t="str">
        <f t="shared" si="5"/>
        <v>A.2.1.1.2.S.9</v>
      </c>
      <c r="B47" s="126" t="s">
        <v>217</v>
      </c>
      <c r="C47" s="129" t="s">
        <v>3537</v>
      </c>
      <c r="D47" s="128" t="s">
        <v>25</v>
      </c>
      <c r="E47" s="107">
        <v>20</v>
      </c>
      <c r="F47" s="108"/>
      <c r="G47" s="108">
        <f t="shared" si="1"/>
        <v>0</v>
      </c>
    </row>
    <row r="48" spans="1:7" s="109" customFormat="1" ht="51" hidden="1" outlineLevel="1">
      <c r="A48" s="98" t="str">
        <f t="shared" si="5"/>
        <v>A.2.1.1.2.S.10</v>
      </c>
      <c r="B48" s="126" t="s">
        <v>218</v>
      </c>
      <c r="C48" s="112" t="s">
        <v>2845</v>
      </c>
      <c r="D48" s="128" t="s">
        <v>24</v>
      </c>
      <c r="E48" s="107">
        <v>573</v>
      </c>
      <c r="F48" s="108"/>
      <c r="G48" s="108">
        <f t="shared" si="1"/>
        <v>0</v>
      </c>
    </row>
    <row r="49" spans="1:7" s="109" customFormat="1" ht="51" hidden="1" outlineLevel="1">
      <c r="A49" s="98" t="str">
        <f t="shared" si="5"/>
        <v>A.2.1.1.2.S.11</v>
      </c>
      <c r="B49" s="126" t="s">
        <v>219</v>
      </c>
      <c r="C49" s="127" t="s">
        <v>3137</v>
      </c>
      <c r="D49" s="128" t="s">
        <v>24</v>
      </c>
      <c r="E49" s="107">
        <v>1995</v>
      </c>
      <c r="F49" s="108"/>
      <c r="G49" s="108">
        <f t="shared" si="1"/>
        <v>0</v>
      </c>
    </row>
    <row r="50" spans="1:7" s="109" customFormat="1" ht="63.75" hidden="1" outlineLevel="1">
      <c r="A50" s="98" t="str">
        <f t="shared" si="5"/>
        <v>A.2.1.1.2.S.12</v>
      </c>
      <c r="B50" s="126" t="s">
        <v>220</v>
      </c>
      <c r="C50" s="112" t="s">
        <v>2869</v>
      </c>
      <c r="D50" s="128" t="s">
        <v>24</v>
      </c>
      <c r="E50" s="107">
        <v>2</v>
      </c>
      <c r="F50" s="108"/>
      <c r="G50" s="108">
        <f t="shared" si="1"/>
        <v>0</v>
      </c>
    </row>
    <row r="51" spans="1:7" s="109" customFormat="1" ht="76.5" hidden="1" outlineLevel="1">
      <c r="A51" s="98" t="str">
        <f t="shared" si="5"/>
        <v>A.2.1.1.2.S.13</v>
      </c>
      <c r="B51" s="126" t="s">
        <v>221</v>
      </c>
      <c r="C51" s="112" t="s">
        <v>2880</v>
      </c>
      <c r="D51" s="128" t="s">
        <v>24</v>
      </c>
      <c r="E51" s="107">
        <v>8</v>
      </c>
      <c r="F51" s="108"/>
      <c r="G51" s="108">
        <f t="shared" si="1"/>
        <v>0</v>
      </c>
    </row>
    <row r="52" spans="1:7" s="109" customFormat="1" ht="114.75" hidden="1" outlineLevel="1">
      <c r="A52" s="98" t="str">
        <f t="shared" si="5"/>
        <v>A.2.1.1.2.S.14</v>
      </c>
      <c r="B52" s="126" t="s">
        <v>222</v>
      </c>
      <c r="C52" s="112" t="s">
        <v>2878</v>
      </c>
      <c r="D52" s="128" t="s">
        <v>25</v>
      </c>
      <c r="E52" s="107">
        <v>17</v>
      </c>
      <c r="F52" s="108"/>
      <c r="G52" s="108">
        <f t="shared" si="1"/>
        <v>0</v>
      </c>
    </row>
    <row r="53" spans="1:7" s="109" customFormat="1" ht="63.75" hidden="1" outlineLevel="1">
      <c r="A53" s="98" t="str">
        <f t="shared" si="5"/>
        <v>A.2.1.1.2.S.15</v>
      </c>
      <c r="B53" s="126" t="s">
        <v>223</v>
      </c>
      <c r="C53" s="112" t="s">
        <v>2861</v>
      </c>
      <c r="D53" s="128" t="s">
        <v>24</v>
      </c>
      <c r="E53" s="107">
        <v>54</v>
      </c>
      <c r="F53" s="108"/>
      <c r="G53" s="108">
        <f t="shared" si="1"/>
        <v>0</v>
      </c>
    </row>
    <row r="54" spans="1:7" s="109" customFormat="1" ht="63.75" hidden="1" outlineLevel="1">
      <c r="A54" s="98" t="str">
        <f t="shared" si="5"/>
        <v>A.2.1.1.2.S.16</v>
      </c>
      <c r="B54" s="126" t="s">
        <v>224</v>
      </c>
      <c r="C54" s="127" t="s">
        <v>2862</v>
      </c>
      <c r="D54" s="128" t="s">
        <v>24</v>
      </c>
      <c r="E54" s="107">
        <v>5</v>
      </c>
      <c r="F54" s="108"/>
      <c r="G54" s="108">
        <f t="shared" si="1"/>
        <v>0</v>
      </c>
    </row>
    <row r="55" spans="1:7" s="109" customFormat="1" ht="63.75" hidden="1" outlineLevel="1">
      <c r="A55" s="98" t="str">
        <f t="shared" si="5"/>
        <v>A.2.1.1.2.S.17</v>
      </c>
      <c r="B55" s="126" t="s">
        <v>225</v>
      </c>
      <c r="C55" s="129" t="s">
        <v>3562</v>
      </c>
      <c r="D55" s="128" t="s">
        <v>24</v>
      </c>
      <c r="E55" s="107">
        <v>286</v>
      </c>
      <c r="F55" s="108"/>
      <c r="G55" s="108">
        <f t="shared" si="1"/>
        <v>0</v>
      </c>
    </row>
    <row r="56" spans="1:7" s="109" customFormat="1" ht="89.25" hidden="1" outlineLevel="1">
      <c r="A56" s="98" t="str">
        <f t="shared" si="5"/>
        <v>A.2.1.1.2.S.18</v>
      </c>
      <c r="B56" s="126" t="s">
        <v>259</v>
      </c>
      <c r="C56" s="129" t="s">
        <v>3556</v>
      </c>
      <c r="D56" s="128"/>
      <c r="E56" s="130"/>
      <c r="F56" s="108"/>
      <c r="G56" s="108"/>
    </row>
    <row r="57" spans="1:7" s="109" customFormat="1" ht="15" hidden="1" outlineLevel="1">
      <c r="A57" s="98" t="str">
        <f t="shared" si="5"/>
        <v>A.2.1.1.2.S.18.1</v>
      </c>
      <c r="B57" s="126" t="s">
        <v>370</v>
      </c>
      <c r="C57" s="112" t="s">
        <v>176</v>
      </c>
      <c r="D57" s="128" t="s">
        <v>24</v>
      </c>
      <c r="E57" s="107">
        <v>2908</v>
      </c>
      <c r="F57" s="108"/>
      <c r="G57" s="108">
        <f t="shared" si="1"/>
        <v>0</v>
      </c>
    </row>
    <row r="58" spans="1:7" s="109" customFormat="1" ht="76.5" hidden="1" outlineLevel="1">
      <c r="A58" s="98" t="str">
        <f t="shared" si="5"/>
        <v>A.2.1.1.2.S.19</v>
      </c>
      <c r="B58" s="126" t="s">
        <v>332</v>
      </c>
      <c r="C58" s="112" t="s">
        <v>2896</v>
      </c>
      <c r="D58" s="128" t="s">
        <v>24</v>
      </c>
      <c r="E58" s="107">
        <v>12</v>
      </c>
      <c r="F58" s="108"/>
      <c r="G58" s="108">
        <f t="shared" si="1"/>
        <v>0</v>
      </c>
    </row>
    <row r="59" spans="1:7" s="109" customFormat="1" ht="114.75" hidden="1" outlineLevel="1">
      <c r="A59" s="98" t="str">
        <f t="shared" si="5"/>
        <v>A.2.1.1.2.S.20</v>
      </c>
      <c r="B59" s="126" t="s">
        <v>333</v>
      </c>
      <c r="C59" s="112" t="s">
        <v>3560</v>
      </c>
      <c r="D59" s="128"/>
      <c r="E59" s="130"/>
      <c r="F59" s="108"/>
      <c r="G59" s="108"/>
    </row>
    <row r="60" spans="1:7" s="109" customFormat="1" ht="15" hidden="1" outlineLevel="1">
      <c r="A60" s="98" t="str">
        <f t="shared" si="5"/>
        <v>A.2.1.1.2.S.20.1</v>
      </c>
      <c r="B60" s="126" t="s">
        <v>334</v>
      </c>
      <c r="C60" s="112" t="s">
        <v>170</v>
      </c>
      <c r="D60" s="128" t="s">
        <v>24</v>
      </c>
      <c r="E60" s="107">
        <v>2140</v>
      </c>
      <c r="F60" s="108"/>
      <c r="G60" s="108">
        <f t="shared" si="1"/>
        <v>0</v>
      </c>
    </row>
    <row r="61" spans="1:7" s="109" customFormat="1" ht="76.5" hidden="1" outlineLevel="1">
      <c r="A61" s="98" t="str">
        <f t="shared" si="5"/>
        <v>A.2.1.1.2.S.21</v>
      </c>
      <c r="B61" s="126" t="s">
        <v>335</v>
      </c>
      <c r="C61" s="122" t="s">
        <v>409</v>
      </c>
      <c r="D61" s="123" t="s">
        <v>24</v>
      </c>
      <c r="E61" s="107">
        <v>5</v>
      </c>
      <c r="F61" s="108"/>
      <c r="G61" s="108">
        <f t="shared" si="1"/>
        <v>0</v>
      </c>
    </row>
    <row r="62" spans="1:7" s="109" customFormat="1" ht="51" hidden="1" outlineLevel="1">
      <c r="A62" s="98" t="str">
        <f t="shared" si="5"/>
        <v>A.2.1.1.2.S.22</v>
      </c>
      <c r="B62" s="126" t="s">
        <v>371</v>
      </c>
      <c r="C62" s="129" t="s">
        <v>212</v>
      </c>
      <c r="D62" s="128" t="s">
        <v>25</v>
      </c>
      <c r="E62" s="107">
        <v>50</v>
      </c>
      <c r="F62" s="108"/>
      <c r="G62" s="108">
        <f t="shared" si="1"/>
        <v>0</v>
      </c>
    </row>
    <row r="63" spans="1:7" s="109" customFormat="1" ht="153" hidden="1" outlineLevel="1">
      <c r="A63" s="98" t="str">
        <f t="shared" si="5"/>
        <v>A.2.1.1.2.S.23</v>
      </c>
      <c r="B63" s="126" t="s">
        <v>372</v>
      </c>
      <c r="C63" s="129" t="s">
        <v>211</v>
      </c>
      <c r="D63" s="128" t="s">
        <v>24</v>
      </c>
      <c r="E63" s="107">
        <v>7282</v>
      </c>
      <c r="F63" s="131"/>
      <c r="G63" s="108">
        <f t="shared" si="1"/>
        <v>0</v>
      </c>
    </row>
    <row r="64" spans="1:7" s="97" customFormat="1" ht="15" collapsed="1">
      <c r="A64" s="90" t="str">
        <f aca="true" t="shared" si="9" ref="A64">B64</f>
        <v>A.2.1.1.3</v>
      </c>
      <c r="B64" s="91" t="s">
        <v>543</v>
      </c>
      <c r="C64" s="92" t="s">
        <v>19</v>
      </c>
      <c r="D64" s="93"/>
      <c r="E64" s="94"/>
      <c r="F64" s="95"/>
      <c r="G64" s="96"/>
    </row>
    <row r="65" spans="1:7" s="109" customFormat="1" ht="178.5" hidden="1" outlineLevel="1">
      <c r="A65" s="98" t="str">
        <f>""&amp;$B$64&amp;"."&amp;B65&amp;""</f>
        <v>A.2.1.1.3.S.1</v>
      </c>
      <c r="B65" s="126" t="s">
        <v>206</v>
      </c>
      <c r="C65" s="120" t="s">
        <v>3118</v>
      </c>
      <c r="D65" s="119"/>
      <c r="E65" s="132"/>
      <c r="F65" s="108"/>
      <c r="G65" s="108"/>
    </row>
    <row r="66" spans="1:7" s="109" customFormat="1" ht="15" hidden="1" outlineLevel="1">
      <c r="A66" s="98" t="str">
        <f aca="true" t="shared" si="10" ref="A66:A100">""&amp;$B$64&amp;"."&amp;B66&amp;""</f>
        <v>A.2.1.1.3.S.1.1</v>
      </c>
      <c r="B66" s="126" t="s">
        <v>226</v>
      </c>
      <c r="C66" s="120" t="s">
        <v>452</v>
      </c>
      <c r="D66" s="119"/>
      <c r="E66" s="132"/>
      <c r="F66" s="108"/>
      <c r="G66" s="108"/>
    </row>
    <row r="67" spans="1:7" s="109" customFormat="1" ht="25.5" hidden="1" outlineLevel="1">
      <c r="A67" s="98" t="str">
        <f t="shared" si="10"/>
        <v>A.2.1.1.3.S.1.1.1</v>
      </c>
      <c r="B67" s="126" t="s">
        <v>237</v>
      </c>
      <c r="C67" s="112" t="s">
        <v>418</v>
      </c>
      <c r="D67" s="119" t="s">
        <v>90</v>
      </c>
      <c r="E67" s="107">
        <v>21</v>
      </c>
      <c r="F67" s="108"/>
      <c r="G67" s="108">
        <f aca="true" t="shared" si="11" ref="G67:G71">E67*F67</f>
        <v>0</v>
      </c>
    </row>
    <row r="68" spans="1:7" s="109" customFormat="1" ht="25.5" hidden="1" outlineLevel="1">
      <c r="A68" s="98" t="str">
        <f t="shared" si="10"/>
        <v>A.2.1.1.3.S.1.1.2</v>
      </c>
      <c r="B68" s="126" t="s">
        <v>238</v>
      </c>
      <c r="C68" s="112" t="s">
        <v>417</v>
      </c>
      <c r="D68" s="119" t="s">
        <v>90</v>
      </c>
      <c r="E68" s="107">
        <v>77</v>
      </c>
      <c r="F68" s="108"/>
      <c r="G68" s="108">
        <f t="shared" si="11"/>
        <v>0</v>
      </c>
    </row>
    <row r="69" spans="1:7" s="109" customFormat="1" ht="38.25" hidden="1" outlineLevel="1">
      <c r="A69" s="98" t="str">
        <f t="shared" si="10"/>
        <v>A.2.1.1.3.S.1.1.3</v>
      </c>
      <c r="B69" s="126" t="s">
        <v>239</v>
      </c>
      <c r="C69" s="112" t="s">
        <v>419</v>
      </c>
      <c r="D69" s="119" t="s">
        <v>90</v>
      </c>
      <c r="E69" s="107">
        <v>5</v>
      </c>
      <c r="F69" s="108"/>
      <c r="G69" s="108">
        <f t="shared" si="11"/>
        <v>0</v>
      </c>
    </row>
    <row r="70" spans="1:7" s="109" customFormat="1" ht="38.25" hidden="1" outlineLevel="1">
      <c r="A70" s="98" t="str">
        <f t="shared" si="10"/>
        <v>A.2.1.1.3.S.1.1.4</v>
      </c>
      <c r="B70" s="126" t="s">
        <v>420</v>
      </c>
      <c r="C70" s="112" t="s">
        <v>1521</v>
      </c>
      <c r="D70" s="119" t="s">
        <v>90</v>
      </c>
      <c r="E70" s="107">
        <v>1</v>
      </c>
      <c r="F70" s="108"/>
      <c r="G70" s="108">
        <f t="shared" si="11"/>
        <v>0</v>
      </c>
    </row>
    <row r="71" spans="1:7" s="109" customFormat="1" ht="38.25" hidden="1" outlineLevel="1">
      <c r="A71" s="98" t="str">
        <f>""&amp;$B$64&amp;"."&amp;B71&amp;""</f>
        <v>A.2.1.1.3.S.1.1.5</v>
      </c>
      <c r="B71" s="126" t="s">
        <v>544</v>
      </c>
      <c r="C71" s="112" t="s">
        <v>545</v>
      </c>
      <c r="D71" s="119" t="s">
        <v>90</v>
      </c>
      <c r="E71" s="107">
        <v>1</v>
      </c>
      <c r="F71" s="108"/>
      <c r="G71" s="108">
        <f t="shared" si="11"/>
        <v>0</v>
      </c>
    </row>
    <row r="72" spans="1:7" s="109" customFormat="1" ht="25.5" hidden="1" outlineLevel="1">
      <c r="A72" s="98" t="str">
        <f t="shared" si="10"/>
        <v>A.2.1.1.3.S.1.2</v>
      </c>
      <c r="B72" s="126" t="s">
        <v>227</v>
      </c>
      <c r="C72" s="120" t="s">
        <v>453</v>
      </c>
      <c r="D72" s="119"/>
      <c r="E72" s="132"/>
      <c r="F72" s="108"/>
      <c r="G72" s="108"/>
    </row>
    <row r="73" spans="1:7" s="109" customFormat="1" ht="25.5" hidden="1" outlineLevel="1">
      <c r="A73" s="98" t="str">
        <f t="shared" si="10"/>
        <v>A.2.1.1.3.S.1.2.2</v>
      </c>
      <c r="B73" s="126" t="s">
        <v>263</v>
      </c>
      <c r="C73" s="112" t="s">
        <v>417</v>
      </c>
      <c r="D73" s="119" t="s">
        <v>90</v>
      </c>
      <c r="E73" s="107">
        <v>1</v>
      </c>
      <c r="F73" s="108"/>
      <c r="G73" s="108">
        <f aca="true" t="shared" si="12" ref="G73">E73*F73</f>
        <v>0</v>
      </c>
    </row>
    <row r="74" spans="1:7" s="109" customFormat="1" ht="216.75" hidden="1" outlineLevel="1">
      <c r="A74" s="98" t="str">
        <f t="shared" si="10"/>
        <v>A.2.1.1.3.S.2</v>
      </c>
      <c r="B74" s="126" t="s">
        <v>207</v>
      </c>
      <c r="C74" s="367" t="s">
        <v>3117</v>
      </c>
      <c r="D74" s="119"/>
      <c r="E74" s="107"/>
      <c r="F74" s="108"/>
      <c r="G74" s="108"/>
    </row>
    <row r="75" spans="1:7" s="109" customFormat="1" ht="15" hidden="1" outlineLevel="1">
      <c r="A75" s="98" t="str">
        <f t="shared" si="10"/>
        <v>A.2.1.1.3.S.2.1</v>
      </c>
      <c r="B75" s="126" t="s">
        <v>228</v>
      </c>
      <c r="C75" s="120" t="s">
        <v>422</v>
      </c>
      <c r="D75" s="119"/>
      <c r="E75" s="107"/>
      <c r="F75" s="108"/>
      <c r="G75" s="108"/>
    </row>
    <row r="76" spans="1:7" s="109" customFormat="1" ht="15" hidden="1" outlineLevel="1">
      <c r="A76" s="98" t="str">
        <f t="shared" si="10"/>
        <v>A.2.1.1.3.S.2.1.1</v>
      </c>
      <c r="B76" s="126" t="s">
        <v>229</v>
      </c>
      <c r="C76" s="133" t="s">
        <v>546</v>
      </c>
      <c r="D76" s="119" t="s">
        <v>90</v>
      </c>
      <c r="E76" s="107">
        <v>3</v>
      </c>
      <c r="F76" s="108"/>
      <c r="G76" s="108">
        <f aca="true" t="shared" si="13" ref="G76">E76*F76</f>
        <v>0</v>
      </c>
    </row>
    <row r="77" spans="1:7" s="109" customFormat="1" ht="76.5" hidden="1" outlineLevel="1">
      <c r="A77" s="98" t="str">
        <f t="shared" si="10"/>
        <v>A.2.1.1.3.S.3</v>
      </c>
      <c r="B77" s="126" t="s">
        <v>208</v>
      </c>
      <c r="C77" s="112" t="s">
        <v>3458</v>
      </c>
      <c r="D77" s="113"/>
      <c r="E77" s="107"/>
      <c r="F77" s="108"/>
      <c r="G77" s="108"/>
    </row>
    <row r="78" spans="1:7" s="109" customFormat="1" ht="15" hidden="1" outlineLevel="1">
      <c r="A78" s="98" t="str">
        <f t="shared" si="10"/>
        <v>A.2.1.1.3.S.3.1</v>
      </c>
      <c r="B78" s="126" t="s">
        <v>244</v>
      </c>
      <c r="C78" s="112" t="s">
        <v>289</v>
      </c>
      <c r="D78" s="119" t="s">
        <v>90</v>
      </c>
      <c r="E78" s="107">
        <v>113</v>
      </c>
      <c r="F78" s="108"/>
      <c r="G78" s="108">
        <f aca="true" t="shared" si="14" ref="G78:G100">E78*F78</f>
        <v>0</v>
      </c>
    </row>
    <row r="79" spans="1:7" s="109" customFormat="1" ht="51" hidden="1" outlineLevel="1">
      <c r="A79" s="98" t="str">
        <f t="shared" si="10"/>
        <v>A.2.1.1.3.S.4</v>
      </c>
      <c r="B79" s="126" t="s">
        <v>209</v>
      </c>
      <c r="C79" s="127" t="s">
        <v>2902</v>
      </c>
      <c r="D79" s="134" t="s">
        <v>24</v>
      </c>
      <c r="E79" s="107">
        <v>15</v>
      </c>
      <c r="F79" s="108"/>
      <c r="G79" s="108">
        <f t="shared" si="14"/>
        <v>0</v>
      </c>
    </row>
    <row r="80" spans="1:7" s="109" customFormat="1" ht="89.25" hidden="1" outlineLevel="1">
      <c r="A80" s="98" t="str">
        <f t="shared" si="10"/>
        <v>A.2.1.1.3.S.5</v>
      </c>
      <c r="B80" s="126" t="s">
        <v>213</v>
      </c>
      <c r="C80" s="127" t="s">
        <v>3554</v>
      </c>
      <c r="D80" s="134" t="s">
        <v>24</v>
      </c>
      <c r="E80" s="107">
        <v>12</v>
      </c>
      <c r="F80" s="108"/>
      <c r="G80" s="108">
        <f t="shared" si="14"/>
        <v>0</v>
      </c>
    </row>
    <row r="81" spans="1:7" s="109" customFormat="1" ht="76.5" hidden="1" outlineLevel="1">
      <c r="A81" s="98" t="str">
        <f t="shared" si="10"/>
        <v>A.2.1.1.3.S.6</v>
      </c>
      <c r="B81" s="126" t="s">
        <v>214</v>
      </c>
      <c r="C81" s="127" t="s">
        <v>412</v>
      </c>
      <c r="D81" s="135" t="s">
        <v>90</v>
      </c>
      <c r="E81" s="107">
        <v>12</v>
      </c>
      <c r="F81" s="108"/>
      <c r="G81" s="108">
        <f t="shared" si="14"/>
        <v>0</v>
      </c>
    </row>
    <row r="82" spans="1:7" s="109" customFormat="1" ht="76.5" hidden="1" outlineLevel="1">
      <c r="A82" s="98" t="str">
        <f t="shared" si="10"/>
        <v>A.2.1.1.3.S.7</v>
      </c>
      <c r="B82" s="126" t="s">
        <v>215</v>
      </c>
      <c r="C82" s="120" t="s">
        <v>169</v>
      </c>
      <c r="D82" s="119" t="s">
        <v>91</v>
      </c>
      <c r="E82" s="107">
        <v>1</v>
      </c>
      <c r="F82" s="108"/>
      <c r="G82" s="108">
        <f t="shared" si="14"/>
        <v>0</v>
      </c>
    </row>
    <row r="83" spans="1:7" s="109" customFormat="1" ht="153" hidden="1" outlineLevel="1">
      <c r="A83" s="98" t="str">
        <f t="shared" si="10"/>
        <v>A.2.1.1.3.S.8</v>
      </c>
      <c r="B83" s="126" t="s">
        <v>216</v>
      </c>
      <c r="C83" s="127" t="s">
        <v>3550</v>
      </c>
      <c r="D83" s="135" t="s">
        <v>25</v>
      </c>
      <c r="E83" s="107">
        <v>1680</v>
      </c>
      <c r="F83" s="108"/>
      <c r="G83" s="108">
        <f t="shared" si="14"/>
        <v>0</v>
      </c>
    </row>
    <row r="84" spans="1:7" s="109" customFormat="1" ht="102" hidden="1" outlineLevel="1">
      <c r="A84" s="98" t="str">
        <f t="shared" si="10"/>
        <v>A.2.1.1.3.S.9</v>
      </c>
      <c r="B84" s="126" t="s">
        <v>217</v>
      </c>
      <c r="C84" s="127" t="s">
        <v>3565</v>
      </c>
      <c r="D84" s="135" t="s">
        <v>25</v>
      </c>
      <c r="E84" s="107">
        <v>20</v>
      </c>
      <c r="F84" s="108"/>
      <c r="G84" s="108">
        <f t="shared" si="14"/>
        <v>0</v>
      </c>
    </row>
    <row r="85" spans="1:7" s="109" customFormat="1" ht="140.25" hidden="1" outlineLevel="1">
      <c r="A85" s="98" t="str">
        <f t="shared" si="10"/>
        <v>A.2.1.1.3.S.10</v>
      </c>
      <c r="B85" s="126" t="s">
        <v>218</v>
      </c>
      <c r="C85" s="127" t="s">
        <v>3552</v>
      </c>
      <c r="D85" s="135"/>
      <c r="E85" s="107"/>
      <c r="F85" s="108"/>
      <c r="G85" s="108"/>
    </row>
    <row r="86" spans="1:7" s="109" customFormat="1" ht="15" hidden="1" outlineLevel="1">
      <c r="A86" s="98" t="str">
        <f t="shared" si="10"/>
        <v>A.2.1.1.3.S.10.1</v>
      </c>
      <c r="B86" s="126" t="s">
        <v>312</v>
      </c>
      <c r="C86" s="127" t="s">
        <v>286</v>
      </c>
      <c r="D86" s="135" t="s">
        <v>25</v>
      </c>
      <c r="E86" s="107">
        <v>50</v>
      </c>
      <c r="F86" s="108"/>
      <c r="G86" s="108">
        <f aca="true" t="shared" si="15" ref="G86:G87">E86*F86</f>
        <v>0</v>
      </c>
    </row>
    <row r="87" spans="1:7" s="109" customFormat="1" ht="15" hidden="1" outlineLevel="1">
      <c r="A87" s="98" t="str">
        <f t="shared" si="10"/>
        <v>A.2.1.1.3.S.10.2</v>
      </c>
      <c r="B87" s="126" t="s">
        <v>313</v>
      </c>
      <c r="C87" s="127" t="s">
        <v>287</v>
      </c>
      <c r="D87" s="135" t="s">
        <v>25</v>
      </c>
      <c r="E87" s="107">
        <v>20</v>
      </c>
      <c r="F87" s="108"/>
      <c r="G87" s="108">
        <f t="shared" si="15"/>
        <v>0</v>
      </c>
    </row>
    <row r="88" spans="1:7" s="109" customFormat="1" ht="89.25" hidden="1" outlineLevel="1">
      <c r="A88" s="98" t="str">
        <f t="shared" si="10"/>
        <v>A.2.1.1.3.S.11</v>
      </c>
      <c r="B88" s="126" t="s">
        <v>219</v>
      </c>
      <c r="C88" s="127" t="s">
        <v>3541</v>
      </c>
      <c r="D88" s="113"/>
      <c r="E88" s="107"/>
      <c r="F88" s="108"/>
      <c r="G88" s="108"/>
    </row>
    <row r="89" spans="1:7" s="109" customFormat="1" ht="15" hidden="1" outlineLevel="1">
      <c r="A89" s="98" t="str">
        <f t="shared" si="10"/>
        <v>A.2.1.1.3.S.11.1</v>
      </c>
      <c r="B89" s="126" t="s">
        <v>298</v>
      </c>
      <c r="C89" s="133" t="s">
        <v>3543</v>
      </c>
      <c r="D89" s="113" t="s">
        <v>22</v>
      </c>
      <c r="E89" s="107">
        <v>100</v>
      </c>
      <c r="F89" s="108"/>
      <c r="G89" s="108">
        <f t="shared" si="14"/>
        <v>0</v>
      </c>
    </row>
    <row r="90" spans="1:7" s="109" customFormat="1" ht="89.25" hidden="1" outlineLevel="1">
      <c r="A90" s="98" t="str">
        <f t="shared" si="10"/>
        <v>A.2.1.1.3.S.12</v>
      </c>
      <c r="B90" s="126" t="s">
        <v>220</v>
      </c>
      <c r="C90" s="127" t="s">
        <v>2899</v>
      </c>
      <c r="D90" s="113"/>
      <c r="E90" s="107"/>
      <c r="F90" s="108"/>
      <c r="G90" s="108"/>
    </row>
    <row r="91" spans="1:7" s="654" customFormat="1" ht="15" hidden="1" outlineLevel="1">
      <c r="A91" s="98" t="str">
        <f t="shared" si="10"/>
        <v>A.2.1.1.3.S.12.1</v>
      </c>
      <c r="B91" s="126" t="s">
        <v>300</v>
      </c>
      <c r="C91" s="653" t="s">
        <v>3547</v>
      </c>
      <c r="D91" s="113" t="s">
        <v>22</v>
      </c>
      <c r="E91" s="107">
        <v>17</v>
      </c>
      <c r="F91" s="108"/>
      <c r="G91" s="108">
        <f t="shared" si="14"/>
        <v>0</v>
      </c>
    </row>
    <row r="92" spans="1:7" s="654" customFormat="1" ht="15" hidden="1" outlineLevel="1">
      <c r="A92" s="98" t="str">
        <f t="shared" si="10"/>
        <v>A.2.1.1.3.S.12.2</v>
      </c>
      <c r="B92" s="126" t="s">
        <v>301</v>
      </c>
      <c r="C92" s="653" t="s">
        <v>3548</v>
      </c>
      <c r="D92" s="113" t="s">
        <v>22</v>
      </c>
      <c r="E92" s="107">
        <v>17</v>
      </c>
      <c r="F92" s="108"/>
      <c r="G92" s="108">
        <f t="shared" si="14"/>
        <v>0</v>
      </c>
    </row>
    <row r="93" spans="1:7" s="654" customFormat="1" ht="15" hidden="1" outlineLevel="1">
      <c r="A93" s="98" t="str">
        <f t="shared" si="10"/>
        <v>A.2.1.1.3.S.12.3</v>
      </c>
      <c r="B93" s="126" t="s">
        <v>1052</v>
      </c>
      <c r="C93" s="653" t="s">
        <v>3549</v>
      </c>
      <c r="D93" s="113" t="s">
        <v>22</v>
      </c>
      <c r="E93" s="107">
        <v>17</v>
      </c>
      <c r="F93" s="108"/>
      <c r="G93" s="108">
        <f t="shared" si="14"/>
        <v>0</v>
      </c>
    </row>
    <row r="94" spans="1:7" s="109" customFormat="1" ht="76.5" hidden="1" outlineLevel="1">
      <c r="A94" s="98" t="str">
        <f t="shared" si="10"/>
        <v>A.2.1.1.3.S.13</v>
      </c>
      <c r="B94" s="126" t="s">
        <v>221</v>
      </c>
      <c r="C94" s="105" t="s">
        <v>547</v>
      </c>
      <c r="D94" s="106" t="s">
        <v>25</v>
      </c>
      <c r="E94" s="107">
        <v>20</v>
      </c>
      <c r="F94" s="108"/>
      <c r="G94" s="108">
        <f>E94*F94</f>
        <v>0</v>
      </c>
    </row>
    <row r="95" spans="1:7" s="109" customFormat="1" ht="63.75" hidden="1" outlineLevel="1">
      <c r="A95" s="98" t="str">
        <f t="shared" si="10"/>
        <v>A.2.1.1.3.S.14</v>
      </c>
      <c r="B95" s="126" t="s">
        <v>222</v>
      </c>
      <c r="C95" s="120" t="s">
        <v>3566</v>
      </c>
      <c r="D95" s="113" t="s">
        <v>22</v>
      </c>
      <c r="E95" s="107">
        <v>12</v>
      </c>
      <c r="F95" s="108"/>
      <c r="G95" s="108">
        <f aca="true" t="shared" si="16" ref="G95">E95*F95</f>
        <v>0</v>
      </c>
    </row>
    <row r="96" spans="1:7" s="109" customFormat="1" ht="127.5" hidden="1" outlineLevel="1">
      <c r="A96" s="98" t="str">
        <f t="shared" si="10"/>
        <v>A.2.1.1.3.S.15</v>
      </c>
      <c r="B96" s="126" t="s">
        <v>223</v>
      </c>
      <c r="C96" s="120" t="s">
        <v>203</v>
      </c>
      <c r="D96" s="136" t="s">
        <v>22</v>
      </c>
      <c r="E96" s="107">
        <v>115</v>
      </c>
      <c r="F96" s="108"/>
      <c r="G96" s="108">
        <f t="shared" si="14"/>
        <v>0</v>
      </c>
    </row>
    <row r="97" spans="1:7" s="109" customFormat="1" ht="140.25" hidden="1" outlineLevel="1">
      <c r="A97" s="98" t="str">
        <f t="shared" si="10"/>
        <v>A.2.1.1.3.S.16</v>
      </c>
      <c r="B97" s="126" t="s">
        <v>224</v>
      </c>
      <c r="C97" s="120" t="s">
        <v>415</v>
      </c>
      <c r="D97" s="123" t="s">
        <v>24</v>
      </c>
      <c r="E97" s="107">
        <v>225</v>
      </c>
      <c r="F97" s="108"/>
      <c r="G97" s="108">
        <f t="shared" si="14"/>
        <v>0</v>
      </c>
    </row>
    <row r="98" spans="1:7" s="109" customFormat="1" ht="204" hidden="1" outlineLevel="1">
      <c r="A98" s="98" t="str">
        <f t="shared" si="10"/>
        <v>A.2.1.1.3.S.17</v>
      </c>
      <c r="B98" s="126" t="s">
        <v>225</v>
      </c>
      <c r="C98" s="120" t="s">
        <v>264</v>
      </c>
      <c r="D98" s="136"/>
      <c r="E98" s="107"/>
      <c r="F98" s="108"/>
      <c r="G98" s="108"/>
    </row>
    <row r="99" spans="1:7" s="109" customFormat="1" ht="15" hidden="1" outlineLevel="1">
      <c r="A99" s="98" t="str">
        <f t="shared" si="10"/>
        <v>A.2.1.1.3.S.17.1</v>
      </c>
      <c r="B99" s="126" t="s">
        <v>404</v>
      </c>
      <c r="C99" s="120" t="s">
        <v>166</v>
      </c>
      <c r="D99" s="123" t="s">
        <v>24</v>
      </c>
      <c r="E99" s="107">
        <v>52</v>
      </c>
      <c r="F99" s="108"/>
      <c r="G99" s="108">
        <f t="shared" si="14"/>
        <v>0</v>
      </c>
    </row>
    <row r="100" spans="1:7" s="109" customFormat="1" ht="25.5" hidden="1" outlineLevel="1">
      <c r="A100" s="98" t="str">
        <f t="shared" si="10"/>
        <v>A.2.1.1.3.S.17.2</v>
      </c>
      <c r="B100" s="126" t="s">
        <v>408</v>
      </c>
      <c r="C100" s="120" t="s">
        <v>167</v>
      </c>
      <c r="D100" s="123" t="s">
        <v>24</v>
      </c>
      <c r="E100" s="107">
        <v>65</v>
      </c>
      <c r="F100" s="108"/>
      <c r="G100" s="108">
        <f t="shared" si="14"/>
        <v>0</v>
      </c>
    </row>
    <row r="101" spans="1:7" s="97" customFormat="1" ht="15" collapsed="1">
      <c r="A101" s="90" t="str">
        <f aca="true" t="shared" si="17" ref="A101">B101</f>
        <v>A.2.1.1.4</v>
      </c>
      <c r="B101" s="91" t="s">
        <v>548</v>
      </c>
      <c r="C101" s="92" t="s">
        <v>20</v>
      </c>
      <c r="D101" s="93"/>
      <c r="E101" s="124"/>
      <c r="F101" s="125"/>
      <c r="G101" s="96"/>
    </row>
    <row r="102" spans="1:7" s="109" customFormat="1" ht="127.5" hidden="1" outlineLevel="1">
      <c r="A102" s="98" t="str">
        <f>""&amp;$B$101&amp;"."&amp;B102&amp;""</f>
        <v>A.2.1.1.4.S.1</v>
      </c>
      <c r="B102" s="126" t="s">
        <v>206</v>
      </c>
      <c r="C102" s="112" t="s">
        <v>2890</v>
      </c>
      <c r="D102" s="128"/>
      <c r="E102" s="107"/>
      <c r="F102" s="108"/>
      <c r="G102" s="108"/>
    </row>
    <row r="103" spans="1:7" s="109" customFormat="1" ht="25.5" hidden="1" outlineLevel="1">
      <c r="A103" s="98" t="str">
        <f>""&amp;$B$101&amp;"."&amp;B103&amp;""</f>
        <v>A.2.1.1.4.S.1.1</v>
      </c>
      <c r="B103" s="126" t="s">
        <v>226</v>
      </c>
      <c r="C103" s="112" t="s">
        <v>432</v>
      </c>
      <c r="D103" s="128" t="s">
        <v>25</v>
      </c>
      <c r="E103" s="107">
        <v>10700</v>
      </c>
      <c r="F103" s="108"/>
      <c r="G103" s="108">
        <f aca="true" t="shared" si="18" ref="G103">E103*F103</f>
        <v>0</v>
      </c>
    </row>
    <row r="104" spans="1:7" s="97" customFormat="1" ht="15" collapsed="1">
      <c r="A104" s="90" t="str">
        <f aca="true" t="shared" si="19" ref="A104">B104</f>
        <v>A.2.1.1.5</v>
      </c>
      <c r="B104" s="91" t="s">
        <v>549</v>
      </c>
      <c r="C104" s="92" t="s">
        <v>2835</v>
      </c>
      <c r="D104" s="93"/>
      <c r="E104" s="94"/>
      <c r="F104" s="95"/>
      <c r="G104" s="96"/>
    </row>
    <row r="105" spans="1:7" s="109" customFormat="1" ht="63.75" hidden="1" outlineLevel="1">
      <c r="A105" s="98" t="str">
        <f>""&amp;$B$104&amp;"."&amp;B105&amp;""</f>
        <v>A.2.1.1.5.S.1</v>
      </c>
      <c r="B105" s="139" t="s">
        <v>206</v>
      </c>
      <c r="C105" s="140" t="s">
        <v>438</v>
      </c>
      <c r="D105" s="113"/>
      <c r="E105" s="132"/>
      <c r="F105" s="108"/>
      <c r="G105" s="108"/>
    </row>
    <row r="106" spans="1:7" s="109" customFormat="1" ht="127.5" hidden="1" outlineLevel="1">
      <c r="A106" s="98" t="str">
        <f>""&amp;$B$104&amp;"."&amp;B106&amp;""</f>
        <v>A.2.1.1.5.S.2</v>
      </c>
      <c r="B106" s="139" t="s">
        <v>207</v>
      </c>
      <c r="C106" s="112" t="s">
        <v>3509</v>
      </c>
      <c r="D106" s="113"/>
      <c r="E106" s="132"/>
      <c r="F106" s="108"/>
      <c r="G106" s="108"/>
    </row>
    <row r="107" spans="1:7" s="109" customFormat="1" ht="15" hidden="1" outlineLevel="1">
      <c r="A107" s="98" t="str">
        <f>""&amp;$B$104&amp;"."&amp;B107&amp;""</f>
        <v>A.2.1.1.5.S.2.1</v>
      </c>
      <c r="B107" s="139" t="s">
        <v>228</v>
      </c>
      <c r="C107" s="112" t="s">
        <v>133</v>
      </c>
      <c r="D107" s="119" t="s">
        <v>90</v>
      </c>
      <c r="E107" s="107">
        <v>1</v>
      </c>
      <c r="F107" s="108"/>
      <c r="G107" s="108">
        <f aca="true" t="shared" si="20" ref="G107:G112">E107*F107</f>
        <v>0</v>
      </c>
    </row>
    <row r="108" spans="1:7" s="109" customFormat="1" ht="15" hidden="1" outlineLevel="1">
      <c r="A108" s="98" t="str">
        <f>""&amp;$B$104&amp;"."&amp;B108&amp;""</f>
        <v>A.2.1.1.5.S.2.2</v>
      </c>
      <c r="B108" s="139" t="s">
        <v>261</v>
      </c>
      <c r="C108" s="133" t="s">
        <v>134</v>
      </c>
      <c r="D108" s="119" t="s">
        <v>90</v>
      </c>
      <c r="E108" s="107">
        <v>1</v>
      </c>
      <c r="F108" s="108"/>
      <c r="G108" s="108">
        <f t="shared" si="20"/>
        <v>0</v>
      </c>
    </row>
    <row r="109" spans="1:7" s="109" customFormat="1" ht="15" hidden="1" outlineLevel="1">
      <c r="A109" s="98" t="str">
        <f aca="true" t="shared" si="21" ref="A109">""&amp;$B$104&amp;"."&amp;B109&amp;""</f>
        <v>A.2.1.1.5.S.2.3</v>
      </c>
      <c r="B109" s="139" t="s">
        <v>367</v>
      </c>
      <c r="C109" s="133" t="s">
        <v>440</v>
      </c>
      <c r="D109" s="119" t="s">
        <v>90</v>
      </c>
      <c r="E109" s="107">
        <v>1</v>
      </c>
      <c r="F109" s="108"/>
      <c r="G109" s="108">
        <f t="shared" si="20"/>
        <v>0</v>
      </c>
    </row>
    <row r="110" spans="1:7" s="109" customFormat="1" ht="102" hidden="1" outlineLevel="1">
      <c r="A110" s="98" t="str">
        <f>""&amp;$B$104&amp;"."&amp;B110&amp;""</f>
        <v>A.2.1.1.5.S.3</v>
      </c>
      <c r="B110" s="139" t="s">
        <v>208</v>
      </c>
      <c r="C110" s="112" t="s">
        <v>3486</v>
      </c>
      <c r="D110" s="113"/>
      <c r="E110" s="107"/>
      <c r="F110" s="108"/>
      <c r="G110" s="108"/>
    </row>
    <row r="111" spans="1:7" s="109" customFormat="1" ht="15" hidden="1" outlineLevel="1">
      <c r="A111" s="98" t="str">
        <f>""&amp;$B$104&amp;"."&amp;B111&amp;""</f>
        <v>A.2.1.1.5.S.3.1</v>
      </c>
      <c r="B111" s="139" t="s">
        <v>244</v>
      </c>
      <c r="C111" s="141" t="s">
        <v>266</v>
      </c>
      <c r="D111" s="123" t="s">
        <v>22</v>
      </c>
      <c r="E111" s="107">
        <v>193</v>
      </c>
      <c r="F111" s="108"/>
      <c r="G111" s="108">
        <f t="shared" si="20"/>
        <v>0</v>
      </c>
    </row>
    <row r="112" spans="1:7" s="109" customFormat="1" ht="15" hidden="1" outlineLevel="1">
      <c r="A112" s="98" t="str">
        <f aca="true" t="shared" si="22" ref="A112:A167">""&amp;$B$104&amp;"."&amp;B112&amp;""</f>
        <v>A.2.1.1.5.S.3.2</v>
      </c>
      <c r="B112" s="139" t="s">
        <v>245</v>
      </c>
      <c r="C112" s="141" t="s">
        <v>267</v>
      </c>
      <c r="D112" s="123" t="s">
        <v>22</v>
      </c>
      <c r="E112" s="107">
        <v>3037</v>
      </c>
      <c r="F112" s="108"/>
      <c r="G112" s="108">
        <f t="shared" si="20"/>
        <v>0</v>
      </c>
    </row>
    <row r="113" spans="1:7" s="109" customFormat="1" ht="89.25" hidden="1" outlineLevel="1">
      <c r="A113" s="98" t="str">
        <f t="shared" si="22"/>
        <v>A.2.1.1.5.S.4</v>
      </c>
      <c r="B113" s="139" t="s">
        <v>209</v>
      </c>
      <c r="C113" s="112" t="s">
        <v>3199</v>
      </c>
      <c r="D113" s="123"/>
      <c r="E113" s="132"/>
      <c r="F113" s="108"/>
      <c r="G113" s="108"/>
    </row>
    <row r="114" spans="1:7" s="109" customFormat="1" ht="15" hidden="1" outlineLevel="1">
      <c r="A114" s="98" t="str">
        <f t="shared" si="22"/>
        <v>A.2.1.1.5.S.4.1</v>
      </c>
      <c r="B114" s="139" t="s">
        <v>240</v>
      </c>
      <c r="C114" s="141" t="s">
        <v>267</v>
      </c>
      <c r="D114" s="123" t="s">
        <v>22</v>
      </c>
      <c r="E114" s="107">
        <v>580</v>
      </c>
      <c r="F114" s="108"/>
      <c r="G114" s="108">
        <f aca="true" t="shared" si="23" ref="G114">E114*F114</f>
        <v>0</v>
      </c>
    </row>
    <row r="115" spans="1:7" s="109" customFormat="1" ht="153" hidden="1" outlineLevel="1">
      <c r="A115" s="98" t="str">
        <f t="shared" si="22"/>
        <v>A.2.1.1.5.S.5</v>
      </c>
      <c r="B115" s="139" t="s">
        <v>213</v>
      </c>
      <c r="C115" s="142" t="s">
        <v>2943</v>
      </c>
      <c r="D115" s="143"/>
      <c r="E115" s="107"/>
      <c r="F115" s="108"/>
      <c r="G115" s="108"/>
    </row>
    <row r="116" spans="1:7" s="109" customFormat="1" ht="15" hidden="1" outlineLevel="1">
      <c r="A116" s="98" t="str">
        <f t="shared" si="22"/>
        <v>A.2.1.1.5.S.5.1</v>
      </c>
      <c r="B116" s="139" t="s">
        <v>315</v>
      </c>
      <c r="C116" s="144" t="s">
        <v>105</v>
      </c>
      <c r="D116" s="143"/>
      <c r="E116" s="107"/>
      <c r="F116" s="108"/>
      <c r="G116" s="108"/>
    </row>
    <row r="117" spans="1:7" s="109" customFormat="1" ht="15" hidden="1" outlineLevel="1">
      <c r="A117" s="98" t="str">
        <f t="shared" si="22"/>
        <v>A.2.1.1.5.S.5.1.1</v>
      </c>
      <c r="B117" s="139" t="s">
        <v>330</v>
      </c>
      <c r="C117" s="142" t="s">
        <v>550</v>
      </c>
      <c r="D117" s="143" t="s">
        <v>22</v>
      </c>
      <c r="E117" s="107">
        <v>958</v>
      </c>
      <c r="F117" s="108"/>
      <c r="G117" s="108">
        <f aca="true" t="shared" si="24" ref="G117">E117*F117</f>
        <v>0</v>
      </c>
    </row>
    <row r="118" spans="1:7" s="109" customFormat="1" ht="76.5" hidden="1" outlineLevel="1">
      <c r="A118" s="98" t="str">
        <f t="shared" si="22"/>
        <v>A.2.1.1.5.S.6</v>
      </c>
      <c r="B118" s="139" t="s">
        <v>214</v>
      </c>
      <c r="C118" s="112" t="s">
        <v>3143</v>
      </c>
      <c r="D118" s="113"/>
      <c r="E118" s="107"/>
      <c r="F118" s="108"/>
      <c r="G118" s="108"/>
    </row>
    <row r="119" spans="1:7" s="109" customFormat="1" ht="15" hidden="1" outlineLevel="1">
      <c r="A119" s="98" t="str">
        <f t="shared" si="22"/>
        <v>A.2.1.1.5.S.6.1</v>
      </c>
      <c r="B119" s="139" t="s">
        <v>319</v>
      </c>
      <c r="C119" s="138" t="s">
        <v>305</v>
      </c>
      <c r="D119" s="128" t="s">
        <v>90</v>
      </c>
      <c r="E119" s="107">
        <v>30</v>
      </c>
      <c r="F119" s="108"/>
      <c r="G119" s="108">
        <f aca="true" t="shared" si="25" ref="G119:G121">E119*F119</f>
        <v>0</v>
      </c>
    </row>
    <row r="120" spans="1:7" s="109" customFormat="1" ht="15" hidden="1" outlineLevel="1">
      <c r="A120" s="98" t="str">
        <f t="shared" si="22"/>
        <v>A.2.1.1.5.S.6.2</v>
      </c>
      <c r="B120" s="139" t="s">
        <v>320</v>
      </c>
      <c r="C120" s="138" t="s">
        <v>306</v>
      </c>
      <c r="D120" s="128" t="s">
        <v>90</v>
      </c>
      <c r="E120" s="107">
        <v>3</v>
      </c>
      <c r="F120" s="108"/>
      <c r="G120" s="108">
        <f t="shared" si="25"/>
        <v>0</v>
      </c>
    </row>
    <row r="121" spans="1:7" s="109" customFormat="1" ht="15" hidden="1" outlineLevel="1">
      <c r="A121" s="98" t="str">
        <f t="shared" si="22"/>
        <v>A.2.1.1.5.S.6.3</v>
      </c>
      <c r="B121" s="139" t="s">
        <v>321</v>
      </c>
      <c r="C121" s="138" t="s">
        <v>551</v>
      </c>
      <c r="D121" s="128" t="s">
        <v>90</v>
      </c>
      <c r="E121" s="107">
        <v>3</v>
      </c>
      <c r="F121" s="108"/>
      <c r="G121" s="108">
        <f t="shared" si="25"/>
        <v>0</v>
      </c>
    </row>
    <row r="122" spans="1:7" s="109" customFormat="1" ht="76.5" hidden="1" outlineLevel="1">
      <c r="A122" s="98" t="str">
        <f t="shared" si="22"/>
        <v>A.2.1.1.5.S.7</v>
      </c>
      <c r="B122" s="139" t="s">
        <v>215</v>
      </c>
      <c r="C122" s="142" t="s">
        <v>2944</v>
      </c>
      <c r="D122" s="143"/>
      <c r="E122" s="107"/>
      <c r="F122" s="108"/>
      <c r="G122" s="108"/>
    </row>
    <row r="123" spans="1:7" s="109" customFormat="1" ht="15" hidden="1" outlineLevel="1">
      <c r="A123" s="98" t="str">
        <f t="shared" si="22"/>
        <v>A.2.1.1.5.S.7.1</v>
      </c>
      <c r="B123" s="139" t="s">
        <v>364</v>
      </c>
      <c r="C123" s="144" t="s">
        <v>105</v>
      </c>
      <c r="D123" s="143"/>
      <c r="E123" s="107"/>
      <c r="F123" s="108"/>
      <c r="G123" s="108"/>
    </row>
    <row r="124" spans="1:7" s="109" customFormat="1" ht="15" hidden="1" outlineLevel="1">
      <c r="A124" s="98" t="str">
        <f t="shared" si="22"/>
        <v>A.2.1.1.5.S.7.1.1</v>
      </c>
      <c r="B124" s="139" t="s">
        <v>552</v>
      </c>
      <c r="C124" s="145" t="s">
        <v>107</v>
      </c>
      <c r="D124" s="142"/>
      <c r="E124" s="107"/>
      <c r="F124" s="108"/>
      <c r="G124" s="108"/>
    </row>
    <row r="125" spans="1:7" s="109" customFormat="1" ht="15" hidden="1" outlineLevel="1">
      <c r="A125" s="98" t="str">
        <f t="shared" si="22"/>
        <v>A.2.1.1.5.S.7.1.1.1</v>
      </c>
      <c r="B125" s="139" t="s">
        <v>553</v>
      </c>
      <c r="C125" s="142" t="s">
        <v>554</v>
      </c>
      <c r="D125" s="143" t="s">
        <v>90</v>
      </c>
      <c r="E125" s="107">
        <v>4</v>
      </c>
      <c r="F125" s="108"/>
      <c r="G125" s="108">
        <f aca="true" t="shared" si="26" ref="G125:G127">E125*F125</f>
        <v>0</v>
      </c>
    </row>
    <row r="126" spans="1:7" s="109" customFormat="1" ht="15" hidden="1" outlineLevel="1">
      <c r="A126" s="98" t="str">
        <f t="shared" si="22"/>
        <v>A.2.1.1.5.S.7.1.2</v>
      </c>
      <c r="B126" s="139" t="s">
        <v>555</v>
      </c>
      <c r="C126" s="145" t="s">
        <v>111</v>
      </c>
      <c r="D126" s="143"/>
      <c r="E126" s="107"/>
      <c r="F126" s="108"/>
      <c r="G126" s="108"/>
    </row>
    <row r="127" spans="1:7" s="109" customFormat="1" ht="15" hidden="1" outlineLevel="1">
      <c r="A127" s="98" t="str">
        <f t="shared" si="22"/>
        <v>A.2.1.1.5.S.7.1.2.1</v>
      </c>
      <c r="B127" s="139" t="s">
        <v>556</v>
      </c>
      <c r="C127" s="142" t="s">
        <v>554</v>
      </c>
      <c r="D127" s="143" t="s">
        <v>90</v>
      </c>
      <c r="E127" s="107">
        <v>4</v>
      </c>
      <c r="F127" s="108"/>
      <c r="G127" s="108">
        <f t="shared" si="26"/>
        <v>0</v>
      </c>
    </row>
    <row r="128" spans="1:7" s="109" customFormat="1" ht="15" hidden="1" outlineLevel="1">
      <c r="A128" s="98" t="str">
        <f t="shared" si="22"/>
        <v>A.2.1.1.5.S.7.1.3</v>
      </c>
      <c r="B128" s="139" t="s">
        <v>557</v>
      </c>
      <c r="C128" s="145" t="s">
        <v>558</v>
      </c>
      <c r="D128" s="143"/>
      <c r="E128" s="107"/>
      <c r="F128" s="108"/>
      <c r="G128" s="108"/>
    </row>
    <row r="129" spans="1:7" s="109" customFormat="1" ht="15" hidden="1" outlineLevel="1">
      <c r="A129" s="98" t="str">
        <f t="shared" si="22"/>
        <v>A.2.1.1.5.S.7.1.3.1</v>
      </c>
      <c r="B129" s="139" t="s">
        <v>559</v>
      </c>
      <c r="C129" s="142" t="s">
        <v>554</v>
      </c>
      <c r="D129" s="143" t="s">
        <v>90</v>
      </c>
      <c r="E129" s="107">
        <v>3</v>
      </c>
      <c r="F129" s="108"/>
      <c r="G129" s="108">
        <f aca="true" t="shared" si="27" ref="G129">E129*F129</f>
        <v>0</v>
      </c>
    </row>
    <row r="130" spans="1:7" s="109" customFormat="1" ht="15" hidden="1" outlineLevel="1">
      <c r="A130" s="98" t="str">
        <f t="shared" si="22"/>
        <v>A.2.1.1.5.S.7.1.4</v>
      </c>
      <c r="B130" s="139" t="s">
        <v>560</v>
      </c>
      <c r="C130" s="145" t="s">
        <v>561</v>
      </c>
      <c r="D130" s="143"/>
      <c r="E130" s="107"/>
      <c r="F130" s="108"/>
      <c r="G130" s="108"/>
    </row>
    <row r="131" spans="1:7" s="109" customFormat="1" ht="15" hidden="1" outlineLevel="1">
      <c r="A131" s="98" t="str">
        <f t="shared" si="22"/>
        <v>A.2.1.1.5.S.7.1.4.1</v>
      </c>
      <c r="B131" s="139" t="s">
        <v>562</v>
      </c>
      <c r="C131" s="142" t="s">
        <v>554</v>
      </c>
      <c r="D131" s="143" t="s">
        <v>90</v>
      </c>
      <c r="E131" s="107">
        <v>1</v>
      </c>
      <c r="F131" s="108"/>
      <c r="G131" s="108">
        <f aca="true" t="shared" si="28" ref="G131">E131*F131</f>
        <v>0</v>
      </c>
    </row>
    <row r="132" spans="1:7" s="109" customFormat="1" ht="89.25" hidden="1" outlineLevel="1">
      <c r="A132" s="98" t="str">
        <f t="shared" si="22"/>
        <v>A.2.1.1.5.S.8</v>
      </c>
      <c r="B132" s="139" t="s">
        <v>216</v>
      </c>
      <c r="C132" s="142" t="s">
        <v>2918</v>
      </c>
      <c r="D132" s="143"/>
      <c r="E132" s="107"/>
      <c r="F132" s="108"/>
      <c r="G132" s="108"/>
    </row>
    <row r="133" spans="1:7" s="109" customFormat="1" ht="15" hidden="1" outlineLevel="1">
      <c r="A133" s="98" t="str">
        <f t="shared" si="22"/>
        <v>A.2.1.1.5.S.8.1</v>
      </c>
      <c r="B133" s="139" t="s">
        <v>250</v>
      </c>
      <c r="C133" s="146" t="s">
        <v>105</v>
      </c>
      <c r="D133" s="143"/>
      <c r="E133" s="107"/>
      <c r="F133" s="108"/>
      <c r="G133" s="108"/>
    </row>
    <row r="134" spans="1:7" s="109" customFormat="1" ht="15" hidden="1" outlineLevel="1">
      <c r="A134" s="98" t="str">
        <f t="shared" si="22"/>
        <v>A.2.1.1.5.S.8.1.1</v>
      </c>
      <c r="B134" s="139" t="s">
        <v>563</v>
      </c>
      <c r="C134" s="145" t="s">
        <v>123</v>
      </c>
      <c r="D134" s="143"/>
      <c r="E134" s="107"/>
      <c r="F134" s="108"/>
      <c r="G134" s="108"/>
    </row>
    <row r="135" spans="1:7" s="109" customFormat="1" ht="15" hidden="1" outlineLevel="1">
      <c r="A135" s="98" t="str">
        <f t="shared" si="22"/>
        <v>A.2.1.1.5.S.8.1.1.1</v>
      </c>
      <c r="B135" s="139" t="s">
        <v>564</v>
      </c>
      <c r="C135" s="142" t="s">
        <v>565</v>
      </c>
      <c r="D135" s="143" t="s">
        <v>90</v>
      </c>
      <c r="E135" s="107">
        <v>6</v>
      </c>
      <c r="F135" s="108"/>
      <c r="G135" s="108">
        <f aca="true" t="shared" si="29" ref="G135:G136">E135*F135</f>
        <v>0</v>
      </c>
    </row>
    <row r="136" spans="1:7" s="109" customFormat="1" ht="15" hidden="1" outlineLevel="1">
      <c r="A136" s="98" t="str">
        <f t="shared" si="22"/>
        <v>A.2.1.1.5.S.8.1.1.2</v>
      </c>
      <c r="B136" s="139" t="s">
        <v>566</v>
      </c>
      <c r="C136" s="142" t="s">
        <v>567</v>
      </c>
      <c r="D136" s="143" t="s">
        <v>90</v>
      </c>
      <c r="E136" s="107">
        <v>2</v>
      </c>
      <c r="F136" s="108"/>
      <c r="G136" s="108">
        <f t="shared" si="29"/>
        <v>0</v>
      </c>
    </row>
    <row r="137" spans="1:7" s="109" customFormat="1" ht="15" hidden="1" outlineLevel="1">
      <c r="A137" s="98" t="str">
        <f t="shared" si="22"/>
        <v>A.2.1.1.5.S.8.1.2</v>
      </c>
      <c r="B137" s="139" t="s">
        <v>568</v>
      </c>
      <c r="C137" s="145" t="s">
        <v>569</v>
      </c>
      <c r="D137" s="143"/>
      <c r="E137" s="107"/>
      <c r="F137" s="108"/>
      <c r="G137" s="108"/>
    </row>
    <row r="138" spans="1:7" s="109" customFormat="1" ht="15" hidden="1" outlineLevel="1">
      <c r="A138" s="98" t="str">
        <f t="shared" si="22"/>
        <v>A.2.1.1.5.S.8.1.2.1</v>
      </c>
      <c r="B138" s="139" t="s">
        <v>570</v>
      </c>
      <c r="C138" s="142" t="s">
        <v>571</v>
      </c>
      <c r="D138" s="143" t="s">
        <v>90</v>
      </c>
      <c r="E138" s="107">
        <v>5</v>
      </c>
      <c r="F138" s="108"/>
      <c r="G138" s="108">
        <f aca="true" t="shared" si="30" ref="G138">E138*F138</f>
        <v>0</v>
      </c>
    </row>
    <row r="139" spans="1:7" s="109" customFormat="1" ht="15" hidden="1" outlineLevel="1">
      <c r="A139" s="98" t="str">
        <f t="shared" si="22"/>
        <v>A.2.1.1.5.S.8.1.3</v>
      </c>
      <c r="B139" s="139" t="s">
        <v>572</v>
      </c>
      <c r="C139" s="145" t="s">
        <v>573</v>
      </c>
      <c r="D139" s="143"/>
      <c r="E139" s="107"/>
      <c r="F139" s="108"/>
      <c r="G139" s="108"/>
    </row>
    <row r="140" spans="1:7" s="109" customFormat="1" ht="15" hidden="1" outlineLevel="1">
      <c r="A140" s="98" t="str">
        <f t="shared" si="22"/>
        <v>A.2.1.1.5.S.8.1.3.1</v>
      </c>
      <c r="B140" s="139" t="s">
        <v>574</v>
      </c>
      <c r="C140" s="142" t="s">
        <v>554</v>
      </c>
      <c r="D140" s="143" t="s">
        <v>90</v>
      </c>
      <c r="E140" s="107">
        <v>5</v>
      </c>
      <c r="F140" s="108"/>
      <c r="G140" s="108">
        <f aca="true" t="shared" si="31" ref="G140">E140*F140</f>
        <v>0</v>
      </c>
    </row>
    <row r="141" spans="1:7" s="109" customFormat="1" ht="15" hidden="1" outlineLevel="1">
      <c r="A141" s="98" t="str">
        <f t="shared" si="22"/>
        <v>A.2.1.1.5.S.8.1.4</v>
      </c>
      <c r="B141" s="139" t="s">
        <v>575</v>
      </c>
      <c r="C141" s="145" t="s">
        <v>576</v>
      </c>
      <c r="D141" s="143"/>
      <c r="E141" s="107"/>
      <c r="F141" s="108"/>
      <c r="G141" s="108"/>
    </row>
    <row r="142" spans="1:7" s="109" customFormat="1" ht="15" hidden="1" outlineLevel="1">
      <c r="A142" s="98" t="str">
        <f t="shared" si="22"/>
        <v>A.2.1.1.5.S.8.1.4.1</v>
      </c>
      <c r="B142" s="139" t="s">
        <v>577</v>
      </c>
      <c r="C142" s="142" t="s">
        <v>554</v>
      </c>
      <c r="D142" s="143" t="s">
        <v>90</v>
      </c>
      <c r="E142" s="107">
        <v>2</v>
      </c>
      <c r="F142" s="108"/>
      <c r="G142" s="108">
        <f aca="true" t="shared" si="32" ref="G142">E142*F142</f>
        <v>0</v>
      </c>
    </row>
    <row r="143" spans="1:7" s="109" customFormat="1" ht="15" hidden="1" outlineLevel="1">
      <c r="A143" s="98" t="str">
        <f t="shared" si="22"/>
        <v>A.2.1.1.5.S.8.1.5</v>
      </c>
      <c r="B143" s="139" t="s">
        <v>578</v>
      </c>
      <c r="C143" s="145" t="s">
        <v>579</v>
      </c>
      <c r="D143" s="143"/>
      <c r="E143" s="107"/>
      <c r="F143" s="108"/>
      <c r="G143" s="108"/>
    </row>
    <row r="144" spans="1:7" s="109" customFormat="1" ht="15" hidden="1" outlineLevel="1">
      <c r="A144" s="98" t="str">
        <f t="shared" si="22"/>
        <v>A.2.1.1.5.S.8.1.5.1</v>
      </c>
      <c r="B144" s="139" t="s">
        <v>580</v>
      </c>
      <c r="C144" s="142" t="s">
        <v>554</v>
      </c>
      <c r="D144" s="143" t="s">
        <v>90</v>
      </c>
      <c r="E144" s="107">
        <v>3</v>
      </c>
      <c r="F144" s="108"/>
      <c r="G144" s="108">
        <f aca="true" t="shared" si="33" ref="G144">E144*F144</f>
        <v>0</v>
      </c>
    </row>
    <row r="145" spans="1:7" s="109" customFormat="1" ht="63.75" hidden="1" outlineLevel="1">
      <c r="A145" s="98" t="str">
        <f t="shared" si="22"/>
        <v>A.2.1.1.5.S.9</v>
      </c>
      <c r="B145" s="139" t="s">
        <v>217</v>
      </c>
      <c r="C145" s="147" t="s">
        <v>3216</v>
      </c>
      <c r="D145" s="148"/>
      <c r="E145" s="107"/>
      <c r="F145" s="108"/>
      <c r="G145" s="108"/>
    </row>
    <row r="146" spans="1:7" s="109" customFormat="1" ht="15" hidden="1" outlineLevel="1">
      <c r="A146" s="98" t="str">
        <f t="shared" si="22"/>
        <v>A.2.1.1.5.S.9.1</v>
      </c>
      <c r="B146" s="139" t="s">
        <v>309</v>
      </c>
      <c r="C146" s="149" t="s">
        <v>303</v>
      </c>
      <c r="D146" s="113" t="s">
        <v>22</v>
      </c>
      <c r="E146" s="107">
        <v>405</v>
      </c>
      <c r="F146" s="108"/>
      <c r="G146" s="108">
        <f aca="true" t="shared" si="34" ref="G146:G153">E146*F146</f>
        <v>0</v>
      </c>
    </row>
    <row r="147" spans="1:7" s="109" customFormat="1" ht="15" hidden="1" outlineLevel="1">
      <c r="A147" s="98" t="str">
        <f t="shared" si="22"/>
        <v>A.2.1.1.5.S.9.2</v>
      </c>
      <c r="B147" s="139" t="s">
        <v>310</v>
      </c>
      <c r="C147" s="149" t="s">
        <v>304</v>
      </c>
      <c r="D147" s="113" t="s">
        <v>22</v>
      </c>
      <c r="E147" s="107">
        <v>105</v>
      </c>
      <c r="F147" s="108"/>
      <c r="G147" s="108">
        <f t="shared" si="34"/>
        <v>0</v>
      </c>
    </row>
    <row r="148" spans="1:7" s="109" customFormat="1" ht="15" hidden="1" outlineLevel="1">
      <c r="A148" s="98" t="str">
        <f t="shared" si="22"/>
        <v>A.2.1.1.5.S.9.3</v>
      </c>
      <c r="B148" s="139" t="s">
        <v>311</v>
      </c>
      <c r="C148" s="149" t="s">
        <v>581</v>
      </c>
      <c r="D148" s="113" t="s">
        <v>22</v>
      </c>
      <c r="E148" s="107">
        <v>294</v>
      </c>
      <c r="F148" s="108"/>
      <c r="G148" s="108">
        <f t="shared" si="34"/>
        <v>0</v>
      </c>
    </row>
    <row r="149" spans="1:7" s="109" customFormat="1" ht="51" hidden="1" outlineLevel="1">
      <c r="A149" s="98" t="str">
        <f t="shared" si="22"/>
        <v>A.2.1.1.5.S.10</v>
      </c>
      <c r="B149" s="139" t="s">
        <v>218</v>
      </c>
      <c r="C149" s="150" t="s">
        <v>2920</v>
      </c>
      <c r="D149" s="151" t="s">
        <v>90</v>
      </c>
      <c r="E149" s="107">
        <v>40</v>
      </c>
      <c r="F149" s="108"/>
      <c r="G149" s="108">
        <f t="shared" si="34"/>
        <v>0</v>
      </c>
    </row>
    <row r="150" spans="1:7" s="109" customFormat="1" ht="38.25" hidden="1" outlineLevel="1">
      <c r="A150" s="98" t="str">
        <f t="shared" si="22"/>
        <v>A.2.1.1.5.S.11</v>
      </c>
      <c r="B150" s="139" t="s">
        <v>219</v>
      </c>
      <c r="C150" s="150" t="s">
        <v>2921</v>
      </c>
      <c r="D150" s="151" t="s">
        <v>90</v>
      </c>
      <c r="E150" s="107">
        <v>10</v>
      </c>
      <c r="F150" s="108"/>
      <c r="G150" s="108">
        <f t="shared" si="34"/>
        <v>0</v>
      </c>
    </row>
    <row r="151" spans="1:7" s="109" customFormat="1" ht="63.75" hidden="1" outlineLevel="1">
      <c r="A151" s="98" t="str">
        <f t="shared" si="22"/>
        <v>A.2.1.1.5.S.12</v>
      </c>
      <c r="B151" s="139" t="s">
        <v>220</v>
      </c>
      <c r="C151" s="150" t="s">
        <v>2923</v>
      </c>
      <c r="D151" s="151"/>
      <c r="E151" s="107"/>
      <c r="F151" s="108"/>
      <c r="G151" s="108"/>
    </row>
    <row r="152" spans="1:7" s="109" customFormat="1" ht="15" hidden="1" outlineLevel="1">
      <c r="A152" s="98" t="str">
        <f t="shared" si="22"/>
        <v>A.2.1.1.5.S.12.1</v>
      </c>
      <c r="B152" s="139" t="s">
        <v>300</v>
      </c>
      <c r="C152" s="147" t="s">
        <v>231</v>
      </c>
      <c r="D152" s="123" t="s">
        <v>22</v>
      </c>
      <c r="E152" s="107">
        <v>25</v>
      </c>
      <c r="F152" s="108"/>
      <c r="G152" s="108">
        <f t="shared" si="34"/>
        <v>0</v>
      </c>
    </row>
    <row r="153" spans="1:7" s="109" customFormat="1" ht="51" hidden="1" outlineLevel="1">
      <c r="A153" s="98" t="str">
        <f t="shared" si="22"/>
        <v>A.2.1.1.5.S.13</v>
      </c>
      <c r="B153" s="139" t="s">
        <v>221</v>
      </c>
      <c r="C153" s="152" t="s">
        <v>2924</v>
      </c>
      <c r="D153" s="153" t="s">
        <v>90</v>
      </c>
      <c r="E153" s="107">
        <v>5</v>
      </c>
      <c r="F153" s="108"/>
      <c r="G153" s="108">
        <f t="shared" si="34"/>
        <v>0</v>
      </c>
    </row>
    <row r="154" spans="1:7" s="109" customFormat="1" ht="140.25" hidden="1" outlineLevel="1">
      <c r="A154" s="98" t="str">
        <f t="shared" si="22"/>
        <v>A.2.1.1.5.S.14</v>
      </c>
      <c r="B154" s="139" t="s">
        <v>222</v>
      </c>
      <c r="C154" s="115" t="s">
        <v>3461</v>
      </c>
      <c r="D154" s="128"/>
      <c r="E154" s="107"/>
      <c r="F154" s="108"/>
      <c r="G154" s="108"/>
    </row>
    <row r="155" spans="1:7" s="109" customFormat="1" ht="15" hidden="1" outlineLevel="1">
      <c r="A155" s="98" t="str">
        <f t="shared" si="22"/>
        <v>A.2.1.1.5.S.14.1</v>
      </c>
      <c r="B155" s="139" t="s">
        <v>406</v>
      </c>
      <c r="C155" s="115" t="s">
        <v>160</v>
      </c>
      <c r="D155" s="153" t="s">
        <v>90</v>
      </c>
      <c r="E155" s="107">
        <v>25</v>
      </c>
      <c r="F155" s="108"/>
      <c r="G155" s="108">
        <f aca="true" t="shared" si="35" ref="G155:G167">E155*F155</f>
        <v>0</v>
      </c>
    </row>
    <row r="156" spans="1:7" s="109" customFormat="1" ht="15" hidden="1" outlineLevel="1">
      <c r="A156" s="98" t="str">
        <f t="shared" si="22"/>
        <v>A.2.1.1.5.S.14.2</v>
      </c>
      <c r="B156" s="139" t="s">
        <v>407</v>
      </c>
      <c r="C156" s="115" t="s">
        <v>161</v>
      </c>
      <c r="D156" s="153" t="s">
        <v>90</v>
      </c>
      <c r="E156" s="107">
        <v>65</v>
      </c>
      <c r="F156" s="108"/>
      <c r="G156" s="108">
        <f t="shared" si="35"/>
        <v>0</v>
      </c>
    </row>
    <row r="157" spans="1:7" s="109" customFormat="1" ht="15" hidden="1" outlineLevel="1">
      <c r="A157" s="98" t="str">
        <f t="shared" si="22"/>
        <v>A.2.1.1.5.S.14.3</v>
      </c>
      <c r="B157" s="139" t="s">
        <v>435</v>
      </c>
      <c r="C157" s="115" t="s">
        <v>162</v>
      </c>
      <c r="D157" s="153" t="s">
        <v>90</v>
      </c>
      <c r="E157" s="107">
        <v>6</v>
      </c>
      <c r="F157" s="108"/>
      <c r="G157" s="108">
        <f t="shared" si="35"/>
        <v>0</v>
      </c>
    </row>
    <row r="158" spans="1:7" s="109" customFormat="1" ht="15" hidden="1" outlineLevel="1">
      <c r="A158" s="98" t="str">
        <f t="shared" si="22"/>
        <v>A.2.1.1.5.S.14.4</v>
      </c>
      <c r="B158" s="139" t="s">
        <v>436</v>
      </c>
      <c r="C158" s="115" t="s">
        <v>163</v>
      </c>
      <c r="D158" s="153" t="s">
        <v>90</v>
      </c>
      <c r="E158" s="107">
        <v>17</v>
      </c>
      <c r="F158" s="108"/>
      <c r="G158" s="108">
        <f t="shared" si="35"/>
        <v>0</v>
      </c>
    </row>
    <row r="159" spans="1:7" s="109" customFormat="1" ht="25.5" hidden="1" outlineLevel="1">
      <c r="A159" s="335" t="str">
        <f t="shared" si="22"/>
        <v>A.2.1.1.5.S.14.5</v>
      </c>
      <c r="B159" s="336" t="s">
        <v>437</v>
      </c>
      <c r="C159" s="337" t="s">
        <v>582</v>
      </c>
      <c r="D159" s="153" t="s">
        <v>90</v>
      </c>
      <c r="E159" s="107">
        <v>158</v>
      </c>
      <c r="F159" s="108"/>
      <c r="G159" s="108">
        <f t="shared" si="35"/>
        <v>0</v>
      </c>
    </row>
    <row r="160" spans="1:7" s="109" customFormat="1" ht="127.5" hidden="1" outlineLevel="1">
      <c r="A160" s="98" t="str">
        <f t="shared" si="22"/>
        <v>A.2.1.1.5.S.15</v>
      </c>
      <c r="B160" s="139" t="s">
        <v>223</v>
      </c>
      <c r="C160" s="159" t="s">
        <v>3223</v>
      </c>
      <c r="D160" s="113" t="s">
        <v>90</v>
      </c>
      <c r="E160" s="107">
        <v>23</v>
      </c>
      <c r="F160" s="108"/>
      <c r="G160" s="108">
        <f t="shared" si="35"/>
        <v>0</v>
      </c>
    </row>
    <row r="161" spans="1:7" s="109" customFormat="1" ht="102" hidden="1" outlineLevel="1">
      <c r="A161" s="98" t="str">
        <f t="shared" si="22"/>
        <v>A.2.1.1.5.S.16</v>
      </c>
      <c r="B161" s="139" t="s">
        <v>224</v>
      </c>
      <c r="C161" s="112" t="s">
        <v>3144</v>
      </c>
      <c r="D161" s="113" t="s">
        <v>90</v>
      </c>
      <c r="E161" s="107"/>
      <c r="F161" s="108"/>
      <c r="G161" s="108">
        <f t="shared" si="35"/>
        <v>0</v>
      </c>
    </row>
    <row r="162" spans="1:7" s="109" customFormat="1" ht="15" hidden="1" outlineLevel="1">
      <c r="A162" s="98" t="str">
        <f t="shared" si="22"/>
        <v>A.2.1.1.5.S.16.1</v>
      </c>
      <c r="B162" s="139" t="s">
        <v>255</v>
      </c>
      <c r="C162" s="138" t="s">
        <v>583</v>
      </c>
      <c r="D162" s="153" t="s">
        <v>90</v>
      </c>
      <c r="E162" s="107">
        <v>1</v>
      </c>
      <c r="F162" s="108"/>
      <c r="G162" s="108">
        <f t="shared" si="35"/>
        <v>0</v>
      </c>
    </row>
    <row r="163" spans="1:7" s="109" customFormat="1" ht="76.5" hidden="1" outlineLevel="1">
      <c r="A163" s="98" t="str">
        <f t="shared" si="22"/>
        <v>A.2.1.1.5.S.17</v>
      </c>
      <c r="B163" s="336" t="s">
        <v>225</v>
      </c>
      <c r="C163" s="338" t="s">
        <v>3220</v>
      </c>
      <c r="D163" s="113"/>
      <c r="E163" s="107"/>
      <c r="F163" s="108"/>
      <c r="G163" s="108">
        <f t="shared" si="35"/>
        <v>0</v>
      </c>
    </row>
    <row r="164" spans="1:7" s="109" customFormat="1" ht="15" hidden="1" outlineLevel="1">
      <c r="A164" s="98" t="str">
        <f t="shared" si="22"/>
        <v>A.2.1.1.5.S.17.1</v>
      </c>
      <c r="B164" s="336" t="s">
        <v>404</v>
      </c>
      <c r="C164" s="339" t="s">
        <v>584</v>
      </c>
      <c r="D164" s="153" t="s">
        <v>90</v>
      </c>
      <c r="E164" s="107">
        <v>81</v>
      </c>
      <c r="F164" s="108"/>
      <c r="G164" s="108">
        <f t="shared" si="35"/>
        <v>0</v>
      </c>
    </row>
    <row r="165" spans="1:7" s="109" customFormat="1" ht="15" hidden="1" outlineLevel="1">
      <c r="A165" s="98" t="str">
        <f t="shared" si="22"/>
        <v>A.2.1.1.5.S.17.2</v>
      </c>
      <c r="B165" s="336" t="s">
        <v>408</v>
      </c>
      <c r="C165" s="339" t="s">
        <v>585</v>
      </c>
      <c r="D165" s="153" t="s">
        <v>90</v>
      </c>
      <c r="E165" s="107">
        <v>8</v>
      </c>
      <c r="F165" s="108"/>
      <c r="G165" s="108">
        <f t="shared" si="35"/>
        <v>0</v>
      </c>
    </row>
    <row r="166" spans="1:7" s="109" customFormat="1" ht="89.25" hidden="1" outlineLevel="1">
      <c r="A166" s="98" t="str">
        <f t="shared" si="22"/>
        <v>A.2.1.1.5.S.18</v>
      </c>
      <c r="B166" s="336" t="s">
        <v>259</v>
      </c>
      <c r="C166" s="338" t="s">
        <v>3221</v>
      </c>
      <c r="D166" s="113"/>
      <c r="E166" s="107"/>
      <c r="F166" s="108"/>
      <c r="G166" s="108">
        <f t="shared" si="35"/>
        <v>0</v>
      </c>
    </row>
    <row r="167" spans="1:7" s="109" customFormat="1" ht="15" hidden="1" outlineLevel="1">
      <c r="A167" s="98" t="str">
        <f t="shared" si="22"/>
        <v>A.2.1.1.5.S.18.1</v>
      </c>
      <c r="B167" s="336" t="s">
        <v>370</v>
      </c>
      <c r="C167" s="339" t="s">
        <v>586</v>
      </c>
      <c r="D167" s="153" t="s">
        <v>90</v>
      </c>
      <c r="E167" s="107">
        <v>3</v>
      </c>
      <c r="F167" s="108"/>
      <c r="G167" s="108">
        <f t="shared" si="35"/>
        <v>0</v>
      </c>
    </row>
    <row r="168" spans="1:7" s="97" customFormat="1" ht="15" collapsed="1">
      <c r="A168" s="90" t="str">
        <f aca="true" t="shared" si="36" ref="A168">B168</f>
        <v>A.2.1.1.6</v>
      </c>
      <c r="B168" s="91" t="s">
        <v>587</v>
      </c>
      <c r="C168" s="165" t="s">
        <v>117</v>
      </c>
      <c r="D168" s="166"/>
      <c r="E168" s="94"/>
      <c r="F168" s="95"/>
      <c r="G168" s="96"/>
    </row>
    <row r="169" spans="1:7" s="109" customFormat="1" ht="114.75" hidden="1" outlineLevel="1">
      <c r="A169" s="98" t="str">
        <f>""&amp;$B$168&amp;"."&amp;B169&amp;""</f>
        <v>A.2.1.1.6.S.1</v>
      </c>
      <c r="B169" s="139" t="s">
        <v>206</v>
      </c>
      <c r="C169" s="112" t="s">
        <v>178</v>
      </c>
      <c r="D169" s="113"/>
      <c r="E169" s="107"/>
      <c r="F169" s="108"/>
      <c r="G169" s="108"/>
    </row>
    <row r="170" spans="1:7" s="109" customFormat="1" ht="15" hidden="1" outlineLevel="1">
      <c r="A170" s="98" t="str">
        <f>""&amp;$B$168&amp;"."&amp;B170&amp;""</f>
        <v>A.2.1.1.6.S.1.1</v>
      </c>
      <c r="B170" s="139" t="s">
        <v>226</v>
      </c>
      <c r="C170" s="112" t="s">
        <v>133</v>
      </c>
      <c r="D170" s="119" t="s">
        <v>90</v>
      </c>
      <c r="E170" s="107">
        <v>1</v>
      </c>
      <c r="F170" s="108"/>
      <c r="G170" s="108">
        <f aca="true" t="shared" si="37" ref="G170:G175">E170*F170</f>
        <v>0</v>
      </c>
    </row>
    <row r="171" spans="1:7" s="109" customFormat="1" ht="15" hidden="1" outlineLevel="1">
      <c r="A171" s="98" t="str">
        <f>""&amp;$B$168&amp;"."&amp;B171&amp;""</f>
        <v>A.2.1.1.6.S.1.2</v>
      </c>
      <c r="B171" s="139" t="s">
        <v>227</v>
      </c>
      <c r="C171" s="133" t="s">
        <v>134</v>
      </c>
      <c r="D171" s="119" t="s">
        <v>90</v>
      </c>
      <c r="E171" s="107">
        <v>1</v>
      </c>
      <c r="F171" s="108"/>
      <c r="G171" s="108">
        <f t="shared" si="37"/>
        <v>0</v>
      </c>
    </row>
    <row r="172" spans="1:7" s="109" customFormat="1" ht="15" hidden="1" outlineLevel="1">
      <c r="A172" s="98" t="str">
        <f aca="true" t="shared" si="38" ref="A172:A197">""&amp;$B$168&amp;"."&amp;B172&amp;""</f>
        <v>A.2.1.1.6.S.1.3</v>
      </c>
      <c r="B172" s="139" t="s">
        <v>265</v>
      </c>
      <c r="C172" s="133" t="s">
        <v>439</v>
      </c>
      <c r="D172" s="119" t="s">
        <v>90</v>
      </c>
      <c r="E172" s="107">
        <v>1</v>
      </c>
      <c r="F172" s="108"/>
      <c r="G172" s="108">
        <f t="shared" si="37"/>
        <v>0</v>
      </c>
    </row>
    <row r="173" spans="1:7" s="109" customFormat="1" ht="89.25" hidden="1" outlineLevel="1">
      <c r="A173" s="98" t="str">
        <f t="shared" si="38"/>
        <v>A.2.1.1.6.S.2</v>
      </c>
      <c r="B173" s="139" t="s">
        <v>207</v>
      </c>
      <c r="C173" s="112" t="s">
        <v>396</v>
      </c>
      <c r="D173" s="113"/>
      <c r="E173" s="107"/>
      <c r="F173" s="108"/>
      <c r="G173" s="108"/>
    </row>
    <row r="174" spans="1:7" s="109" customFormat="1" ht="15" hidden="1" outlineLevel="1">
      <c r="A174" s="98" t="str">
        <f t="shared" si="38"/>
        <v>A.2.1.1.6.S.2.1</v>
      </c>
      <c r="B174" s="139" t="s">
        <v>228</v>
      </c>
      <c r="C174" s="141" t="s">
        <v>266</v>
      </c>
      <c r="D174" s="123" t="s">
        <v>22</v>
      </c>
      <c r="E174" s="107">
        <v>193</v>
      </c>
      <c r="F174" s="108"/>
      <c r="G174" s="108">
        <f t="shared" si="37"/>
        <v>0</v>
      </c>
    </row>
    <row r="175" spans="1:7" s="109" customFormat="1" ht="15" hidden="1" outlineLevel="1">
      <c r="A175" s="98" t="str">
        <f t="shared" si="38"/>
        <v>A.2.1.1.6.S.2.2</v>
      </c>
      <c r="B175" s="139" t="s">
        <v>261</v>
      </c>
      <c r="C175" s="141" t="s">
        <v>267</v>
      </c>
      <c r="D175" s="123" t="s">
        <v>22</v>
      </c>
      <c r="E175" s="107">
        <v>3037</v>
      </c>
      <c r="F175" s="108"/>
      <c r="G175" s="108">
        <f t="shared" si="37"/>
        <v>0</v>
      </c>
    </row>
    <row r="176" spans="1:7" s="109" customFormat="1" ht="89.25" hidden="1" outlineLevel="1">
      <c r="A176" s="98" t="str">
        <f t="shared" si="38"/>
        <v>A.2.1.1.6.S.3</v>
      </c>
      <c r="B176" s="139" t="s">
        <v>208</v>
      </c>
      <c r="C176" s="112" t="s">
        <v>302</v>
      </c>
      <c r="D176" s="113"/>
      <c r="E176" s="107"/>
      <c r="F176" s="108"/>
      <c r="G176" s="108"/>
    </row>
    <row r="177" spans="1:7" s="109" customFormat="1" ht="15" hidden="1" outlineLevel="1">
      <c r="A177" s="98" t="str">
        <f t="shared" si="38"/>
        <v>A.2.1.1.6.S.3.1</v>
      </c>
      <c r="B177" s="139" t="s">
        <v>244</v>
      </c>
      <c r="C177" s="141" t="s">
        <v>267</v>
      </c>
      <c r="D177" s="123" t="s">
        <v>22</v>
      </c>
      <c r="E177" s="107">
        <v>580</v>
      </c>
      <c r="F177" s="108"/>
      <c r="G177" s="108">
        <f aca="true" t="shared" si="39" ref="G177">E177*F177</f>
        <v>0</v>
      </c>
    </row>
    <row r="178" spans="1:7" s="109" customFormat="1" ht="165.75" hidden="1" outlineLevel="1">
      <c r="A178" s="98" t="str">
        <f t="shared" si="38"/>
        <v>A.2.1.1.6.S.4</v>
      </c>
      <c r="B178" s="139" t="s">
        <v>209</v>
      </c>
      <c r="C178" s="142" t="s">
        <v>3202</v>
      </c>
      <c r="D178" s="123"/>
      <c r="E178" s="107"/>
      <c r="F178" s="108"/>
      <c r="G178" s="108"/>
    </row>
    <row r="179" spans="1:7" s="109" customFormat="1" ht="15" hidden="1" outlineLevel="1">
      <c r="A179" s="98" t="str">
        <f t="shared" si="38"/>
        <v>A.2.1.1.6.S.4.1</v>
      </c>
      <c r="B179" s="139" t="s">
        <v>240</v>
      </c>
      <c r="C179" s="144" t="s">
        <v>105</v>
      </c>
      <c r="D179" s="143"/>
      <c r="E179" s="107"/>
      <c r="F179" s="108"/>
      <c r="G179" s="108"/>
    </row>
    <row r="180" spans="1:7" s="109" customFormat="1" ht="15" hidden="1" outlineLevel="1">
      <c r="A180" s="98" t="str">
        <f t="shared" si="38"/>
        <v>A.2.1.1.6.S.4.1.1</v>
      </c>
      <c r="B180" s="139" t="s">
        <v>241</v>
      </c>
      <c r="C180" s="142" t="s">
        <v>550</v>
      </c>
      <c r="D180" s="143" t="s">
        <v>22</v>
      </c>
      <c r="E180" s="107">
        <v>958</v>
      </c>
      <c r="F180" s="108"/>
      <c r="G180" s="108">
        <f aca="true" t="shared" si="40" ref="G180">E180*F180</f>
        <v>0</v>
      </c>
    </row>
    <row r="181" spans="1:7" s="109" customFormat="1" ht="63.75" hidden="1" outlineLevel="1">
      <c r="A181" s="98" t="str">
        <f t="shared" si="38"/>
        <v>A.2.1.1.6.S.5</v>
      </c>
      <c r="B181" s="139" t="s">
        <v>213</v>
      </c>
      <c r="C181" s="112" t="s">
        <v>307</v>
      </c>
      <c r="D181" s="128"/>
      <c r="E181" s="167"/>
      <c r="F181" s="108"/>
      <c r="G181" s="108"/>
    </row>
    <row r="182" spans="1:7" s="109" customFormat="1" ht="15" hidden="1" outlineLevel="1">
      <c r="A182" s="98" t="str">
        <f t="shared" si="38"/>
        <v>A.2.1.1.6.S.5.1</v>
      </c>
      <c r="B182" s="139" t="s">
        <v>315</v>
      </c>
      <c r="C182" s="138" t="s">
        <v>384</v>
      </c>
      <c r="D182" s="128" t="s">
        <v>90</v>
      </c>
      <c r="E182" s="107">
        <v>33</v>
      </c>
      <c r="F182" s="108"/>
      <c r="G182" s="108">
        <f aca="true" t="shared" si="41" ref="G182:G183">E182*F182</f>
        <v>0</v>
      </c>
    </row>
    <row r="183" spans="1:7" s="109" customFormat="1" ht="15" hidden="1" outlineLevel="1">
      <c r="A183" s="98" t="str">
        <f t="shared" si="38"/>
        <v>A.2.1.1.6.S.5.1</v>
      </c>
      <c r="B183" s="139" t="s">
        <v>315</v>
      </c>
      <c r="C183" s="138" t="s">
        <v>588</v>
      </c>
      <c r="D183" s="128" t="s">
        <v>90</v>
      </c>
      <c r="E183" s="107">
        <v>3</v>
      </c>
      <c r="F183" s="108"/>
      <c r="G183" s="108">
        <f t="shared" si="41"/>
        <v>0</v>
      </c>
    </row>
    <row r="184" spans="1:7" s="109" customFormat="1" ht="76.5" hidden="1" outlineLevel="1">
      <c r="A184" s="98" t="str">
        <f t="shared" si="38"/>
        <v>A.2.1.1.6.S.6</v>
      </c>
      <c r="B184" s="139" t="s">
        <v>214</v>
      </c>
      <c r="C184" s="142" t="s">
        <v>3203</v>
      </c>
      <c r="D184" s="143"/>
      <c r="E184" s="107"/>
      <c r="F184" s="108"/>
      <c r="G184" s="108"/>
    </row>
    <row r="185" spans="1:7" s="109" customFormat="1" ht="15" hidden="1" outlineLevel="1">
      <c r="A185" s="98" t="str">
        <f t="shared" si="38"/>
        <v>A.2.1.1.6.S.6.1</v>
      </c>
      <c r="B185" s="139" t="s">
        <v>319</v>
      </c>
      <c r="C185" s="112" t="s">
        <v>369</v>
      </c>
      <c r="D185" s="113" t="s">
        <v>90</v>
      </c>
      <c r="E185" s="107">
        <v>12</v>
      </c>
      <c r="F185" s="108"/>
      <c r="G185" s="108">
        <f aca="true" t="shared" si="42" ref="G185">E185*F185</f>
        <v>0</v>
      </c>
    </row>
    <row r="186" spans="1:7" s="109" customFormat="1" ht="63.75" hidden="1" outlineLevel="1">
      <c r="A186" s="98" t="str">
        <f t="shared" si="38"/>
        <v>A.2.1.1.6.S.7</v>
      </c>
      <c r="B186" s="139" t="s">
        <v>215</v>
      </c>
      <c r="C186" s="142" t="s">
        <v>3204</v>
      </c>
      <c r="D186" s="143"/>
      <c r="E186" s="107"/>
      <c r="F186" s="108"/>
      <c r="G186" s="108"/>
    </row>
    <row r="187" spans="1:7" s="109" customFormat="1" ht="15" hidden="1" outlineLevel="1">
      <c r="A187" s="98" t="str">
        <f t="shared" si="38"/>
        <v>A.2.1.1.6.S.7.1</v>
      </c>
      <c r="B187" s="139" t="s">
        <v>364</v>
      </c>
      <c r="C187" s="112" t="s">
        <v>369</v>
      </c>
      <c r="D187" s="113" t="s">
        <v>90</v>
      </c>
      <c r="E187" s="107">
        <v>5</v>
      </c>
      <c r="F187" s="108"/>
      <c r="G187" s="108">
        <f aca="true" t="shared" si="43" ref="G187">E187*F187</f>
        <v>0</v>
      </c>
    </row>
    <row r="188" spans="1:7" s="109" customFormat="1" ht="63.75" hidden="1" outlineLevel="1">
      <c r="A188" s="98" t="str">
        <f t="shared" si="38"/>
        <v>A.2.1.1.6.S.8</v>
      </c>
      <c r="B188" s="139" t="s">
        <v>216</v>
      </c>
      <c r="C188" s="168" t="s">
        <v>405</v>
      </c>
      <c r="D188" s="143"/>
      <c r="E188" s="107"/>
      <c r="F188" s="108"/>
      <c r="G188" s="108"/>
    </row>
    <row r="189" spans="1:7" s="109" customFormat="1" ht="15" hidden="1" outlineLevel="1">
      <c r="A189" s="98" t="str">
        <f t="shared" si="38"/>
        <v>A.2.1.1.6.S.8.1</v>
      </c>
      <c r="B189" s="139" t="s">
        <v>250</v>
      </c>
      <c r="C189" s="112" t="s">
        <v>369</v>
      </c>
      <c r="D189" s="113" t="s">
        <v>90</v>
      </c>
      <c r="E189" s="107">
        <v>16</v>
      </c>
      <c r="F189" s="108"/>
      <c r="G189" s="108">
        <f aca="true" t="shared" si="44" ref="G189:G197">E189*F189</f>
        <v>0</v>
      </c>
    </row>
    <row r="190" spans="1:7" s="109" customFormat="1" ht="38.25" hidden="1" outlineLevel="1">
      <c r="A190" s="98" t="str">
        <f t="shared" si="38"/>
        <v>A.2.1.1.6.S.9</v>
      </c>
      <c r="B190" s="139" t="s">
        <v>217</v>
      </c>
      <c r="C190" s="142" t="s">
        <v>397</v>
      </c>
      <c r="D190" s="128" t="s">
        <v>90</v>
      </c>
      <c r="E190" s="107">
        <v>23</v>
      </c>
      <c r="F190" s="108"/>
      <c r="G190" s="108">
        <f t="shared" si="44"/>
        <v>0</v>
      </c>
    </row>
    <row r="191" spans="1:7" s="109" customFormat="1" ht="89.25" hidden="1" outlineLevel="1">
      <c r="A191" s="98" t="str">
        <f t="shared" si="38"/>
        <v>A.2.1.1.6.S.10</v>
      </c>
      <c r="B191" s="139" t="s">
        <v>218</v>
      </c>
      <c r="C191" s="112" t="s">
        <v>589</v>
      </c>
      <c r="D191" s="113"/>
      <c r="E191" s="107"/>
      <c r="F191" s="108"/>
      <c r="G191" s="108">
        <f t="shared" si="44"/>
        <v>0</v>
      </c>
    </row>
    <row r="192" spans="1:7" s="109" customFormat="1" ht="15" hidden="1" outlineLevel="1">
      <c r="A192" s="98" t="str">
        <f t="shared" si="38"/>
        <v>A.2.1.1.6.S.10.1</v>
      </c>
      <c r="B192" s="139" t="s">
        <v>312</v>
      </c>
      <c r="C192" s="138" t="s">
        <v>583</v>
      </c>
      <c r="D192" s="153" t="s">
        <v>90</v>
      </c>
      <c r="E192" s="107">
        <v>1</v>
      </c>
      <c r="F192" s="108"/>
      <c r="G192" s="108">
        <f t="shared" si="44"/>
        <v>0</v>
      </c>
    </row>
    <row r="193" spans="1:7" s="109" customFormat="1" ht="89.25" hidden="1" outlineLevel="1">
      <c r="A193" s="98" t="str">
        <f t="shared" si="38"/>
        <v>A.2.1.1.6.S.11</v>
      </c>
      <c r="B193" s="336" t="s">
        <v>219</v>
      </c>
      <c r="C193" s="338" t="s">
        <v>3224</v>
      </c>
      <c r="D193" s="113"/>
      <c r="E193" s="107"/>
      <c r="F193" s="108"/>
      <c r="G193" s="108">
        <f t="shared" si="44"/>
        <v>0</v>
      </c>
    </row>
    <row r="194" spans="1:7" s="109" customFormat="1" ht="15" hidden="1" outlineLevel="1">
      <c r="A194" s="98" t="str">
        <f t="shared" si="38"/>
        <v>A.2.1.1.6.S.11.1</v>
      </c>
      <c r="B194" s="336" t="s">
        <v>298</v>
      </c>
      <c r="C194" s="339" t="s">
        <v>584</v>
      </c>
      <c r="D194" s="153" t="s">
        <v>90</v>
      </c>
      <c r="E194" s="107">
        <v>81</v>
      </c>
      <c r="F194" s="108"/>
      <c r="G194" s="108">
        <f t="shared" si="44"/>
        <v>0</v>
      </c>
    </row>
    <row r="195" spans="1:7" s="109" customFormat="1" ht="15" hidden="1" outlineLevel="1">
      <c r="A195" s="98" t="str">
        <f t="shared" si="38"/>
        <v>A.2.1.1.6.S.11.2</v>
      </c>
      <c r="B195" s="336" t="s">
        <v>299</v>
      </c>
      <c r="C195" s="339" t="s">
        <v>585</v>
      </c>
      <c r="D195" s="153" t="s">
        <v>90</v>
      </c>
      <c r="E195" s="107">
        <v>8</v>
      </c>
      <c r="F195" s="108"/>
      <c r="G195" s="108">
        <f t="shared" si="44"/>
        <v>0</v>
      </c>
    </row>
    <row r="196" spans="1:7" s="109" customFormat="1" ht="102" hidden="1" outlineLevel="1">
      <c r="A196" s="98" t="str">
        <f t="shared" si="38"/>
        <v>A.2.1.1.6.S.12</v>
      </c>
      <c r="B196" s="336" t="s">
        <v>220</v>
      </c>
      <c r="C196" s="338" t="s">
        <v>3225</v>
      </c>
      <c r="D196" s="113"/>
      <c r="E196" s="107"/>
      <c r="F196" s="108"/>
      <c r="G196" s="108">
        <f t="shared" si="44"/>
        <v>0</v>
      </c>
    </row>
    <row r="197" spans="1:7" s="109" customFormat="1" ht="15" hidden="1" outlineLevel="1">
      <c r="A197" s="98" t="str">
        <f t="shared" si="38"/>
        <v>A.2.1.1.6.S.12.1</v>
      </c>
      <c r="B197" s="336" t="s">
        <v>300</v>
      </c>
      <c r="C197" s="339" t="s">
        <v>586</v>
      </c>
      <c r="D197" s="153" t="s">
        <v>90</v>
      </c>
      <c r="E197" s="107">
        <v>3</v>
      </c>
      <c r="F197" s="108"/>
      <c r="G197" s="108">
        <f t="shared" si="44"/>
        <v>0</v>
      </c>
    </row>
    <row r="198" spans="1:7" s="97" customFormat="1" ht="15" collapsed="1">
      <c r="A198" s="90" t="str">
        <f aca="true" t="shared" si="45" ref="A198">B198</f>
        <v>A.2.1.1.7</v>
      </c>
      <c r="B198" s="91" t="s">
        <v>590</v>
      </c>
      <c r="C198" s="169" t="s">
        <v>119</v>
      </c>
      <c r="D198" s="170"/>
      <c r="E198" s="94"/>
      <c r="F198" s="95"/>
      <c r="G198" s="96"/>
    </row>
    <row r="199" spans="1:7" s="109" customFormat="1" ht="127.5" hidden="1" outlineLevel="1">
      <c r="A199" s="98" t="str">
        <f aca="true" t="shared" si="46" ref="A199:A204">""&amp;$B$198&amp;"."&amp;B199&amp;""</f>
        <v>A.2.1.1.7.S.1</v>
      </c>
      <c r="B199" s="139" t="s">
        <v>206</v>
      </c>
      <c r="C199" s="112" t="s">
        <v>234</v>
      </c>
      <c r="D199" s="113"/>
      <c r="E199" s="132"/>
      <c r="F199" s="108"/>
      <c r="G199" s="108"/>
    </row>
    <row r="200" spans="1:7" s="109" customFormat="1" ht="15" hidden="1" outlineLevel="1">
      <c r="A200" s="98" t="str">
        <f t="shared" si="46"/>
        <v>A.2.1.1.7.S.1.1</v>
      </c>
      <c r="B200" s="139" t="s">
        <v>226</v>
      </c>
      <c r="C200" s="141" t="s">
        <v>266</v>
      </c>
      <c r="D200" s="171" t="s">
        <v>22</v>
      </c>
      <c r="E200" s="172">
        <v>193</v>
      </c>
      <c r="F200" s="108"/>
      <c r="G200" s="108">
        <f aca="true" t="shared" si="47" ref="G200:G201">E200*F200</f>
        <v>0</v>
      </c>
    </row>
    <row r="201" spans="1:7" s="109" customFormat="1" ht="15" hidden="1" outlineLevel="1">
      <c r="A201" s="98" t="str">
        <f t="shared" si="46"/>
        <v>A.2.1.1.7.S.1.2</v>
      </c>
      <c r="B201" s="139" t="s">
        <v>227</v>
      </c>
      <c r="C201" s="141" t="s">
        <v>267</v>
      </c>
      <c r="D201" s="171" t="s">
        <v>22</v>
      </c>
      <c r="E201" s="172">
        <v>3617</v>
      </c>
      <c r="F201" s="108"/>
      <c r="G201" s="108">
        <f t="shared" si="47"/>
        <v>0</v>
      </c>
    </row>
    <row r="202" spans="1:7" s="109" customFormat="1" ht="153" hidden="1" outlineLevel="1">
      <c r="A202" s="98" t="str">
        <f t="shared" si="46"/>
        <v>A.2.1.1.7.S.2</v>
      </c>
      <c r="B202" s="139" t="s">
        <v>207</v>
      </c>
      <c r="C202" s="142" t="s">
        <v>235</v>
      </c>
      <c r="D202" s="143"/>
      <c r="E202" s="107"/>
      <c r="F202" s="108"/>
      <c r="G202" s="108"/>
    </row>
    <row r="203" spans="1:7" s="109" customFormat="1" ht="15" hidden="1" outlineLevel="1">
      <c r="A203" s="98" t="str">
        <f t="shared" si="46"/>
        <v>A.2.1.1.7.S.2.1</v>
      </c>
      <c r="B203" s="139" t="s">
        <v>228</v>
      </c>
      <c r="C203" s="141" t="s">
        <v>591</v>
      </c>
      <c r="D203" s="171" t="s">
        <v>22</v>
      </c>
      <c r="E203" s="172">
        <v>958</v>
      </c>
      <c r="F203" s="108"/>
      <c r="G203" s="108">
        <f aca="true" t="shared" si="48" ref="G203:G204">E203*F203</f>
        <v>0</v>
      </c>
    </row>
    <row r="204" spans="1:7" s="109" customFormat="1" ht="102" hidden="1" outlineLevel="1">
      <c r="A204" s="98" t="str">
        <f t="shared" si="46"/>
        <v>A.2.1.1.7.S.3</v>
      </c>
      <c r="B204" s="139" t="s">
        <v>208</v>
      </c>
      <c r="C204" s="112" t="s">
        <v>156</v>
      </c>
      <c r="D204" s="113" t="s">
        <v>22</v>
      </c>
      <c r="E204" s="107">
        <v>3810</v>
      </c>
      <c r="F204" s="108"/>
      <c r="G204" s="108">
        <f t="shared" si="48"/>
        <v>0</v>
      </c>
    </row>
    <row r="205" spans="1:7" s="97" customFormat="1" ht="15" collapsed="1">
      <c r="A205" s="90" t="str">
        <f aca="true" t="shared" si="49" ref="A205">B205</f>
        <v>A.2.1.1.8</v>
      </c>
      <c r="B205" s="91" t="s">
        <v>592</v>
      </c>
      <c r="C205" s="169" t="s">
        <v>118</v>
      </c>
      <c r="D205" s="170"/>
      <c r="E205" s="94"/>
      <c r="F205" s="95"/>
      <c r="G205" s="96"/>
    </row>
    <row r="206" spans="1:7" s="109" customFormat="1" ht="63.75" hidden="1" outlineLevel="1">
      <c r="A206" s="98" t="str">
        <f>""&amp;$B$205&amp;"."&amp;B206&amp;""</f>
        <v>A.2.1.1.8.S.1</v>
      </c>
      <c r="B206" s="139" t="s">
        <v>206</v>
      </c>
      <c r="C206" s="112" t="s">
        <v>3328</v>
      </c>
      <c r="D206" s="113"/>
      <c r="E206" s="107"/>
      <c r="F206" s="108"/>
      <c r="G206" s="108"/>
    </row>
    <row r="207" spans="1:7" s="109" customFormat="1" ht="76.5" hidden="1" outlineLevel="1">
      <c r="A207" s="98" t="str">
        <f aca="true" t="shared" si="50" ref="A207:A215">""&amp;$B$205&amp;"."&amp;B207&amp;""</f>
        <v>A.2.1.1.8.S.1.1</v>
      </c>
      <c r="B207" s="139" t="s">
        <v>226</v>
      </c>
      <c r="C207" s="174" t="s">
        <v>182</v>
      </c>
      <c r="D207" s="113" t="s">
        <v>90</v>
      </c>
      <c r="E207" s="107">
        <v>81</v>
      </c>
      <c r="F207" s="108"/>
      <c r="G207" s="108">
        <f aca="true" t="shared" si="51" ref="G207:G215">E207*F207</f>
        <v>0</v>
      </c>
    </row>
    <row r="208" spans="1:7" s="109" customFormat="1" ht="76.5" hidden="1" outlineLevel="1">
      <c r="A208" s="98" t="str">
        <f t="shared" si="50"/>
        <v>A.2.1.1.8.S.1.2</v>
      </c>
      <c r="B208" s="139" t="s">
        <v>227</v>
      </c>
      <c r="C208" s="174" t="s">
        <v>183</v>
      </c>
      <c r="D208" s="113" t="s">
        <v>90</v>
      </c>
      <c r="E208" s="107">
        <v>10</v>
      </c>
      <c r="F208" s="108"/>
      <c r="G208" s="108">
        <f t="shared" si="51"/>
        <v>0</v>
      </c>
    </row>
    <row r="209" spans="1:7" s="109" customFormat="1" ht="76.5" hidden="1" outlineLevel="1">
      <c r="A209" s="335" t="str">
        <f t="shared" si="50"/>
        <v>A.2.1.1.8.S.1.3</v>
      </c>
      <c r="B209" s="336" t="s">
        <v>265</v>
      </c>
      <c r="C209" s="340" t="s">
        <v>593</v>
      </c>
      <c r="D209" s="113" t="s">
        <v>90</v>
      </c>
      <c r="E209" s="107">
        <v>98</v>
      </c>
      <c r="F209" s="108"/>
      <c r="G209" s="108">
        <f t="shared" si="51"/>
        <v>0</v>
      </c>
    </row>
    <row r="210" spans="1:7" s="109" customFormat="1" ht="63.75" hidden="1" outlineLevel="1">
      <c r="A210" s="98" t="str">
        <f t="shared" si="50"/>
        <v>A.2.1.1.8.S.2</v>
      </c>
      <c r="B210" s="139" t="s">
        <v>207</v>
      </c>
      <c r="C210" s="175" t="s">
        <v>3205</v>
      </c>
      <c r="D210" s="148"/>
      <c r="E210" s="130"/>
      <c r="F210" s="108"/>
      <c r="G210" s="108"/>
    </row>
    <row r="211" spans="1:7" s="109" customFormat="1" ht="38.25" hidden="1" outlineLevel="1">
      <c r="A211" s="98" t="str">
        <f t="shared" si="50"/>
        <v>A.2.1.1.8.S.2.1</v>
      </c>
      <c r="B211" s="139" t="s">
        <v>228</v>
      </c>
      <c r="C211" s="176" t="s">
        <v>388</v>
      </c>
      <c r="D211" s="119" t="s">
        <v>90</v>
      </c>
      <c r="E211" s="107">
        <v>91</v>
      </c>
      <c r="F211" s="108"/>
      <c r="G211" s="108">
        <f t="shared" si="51"/>
        <v>0</v>
      </c>
    </row>
    <row r="212" spans="1:7" s="109" customFormat="1" ht="38.25" hidden="1" outlineLevel="1">
      <c r="A212" s="98" t="str">
        <f t="shared" si="50"/>
        <v>A.2.1.1.8.S.2.2</v>
      </c>
      <c r="B212" s="139" t="s">
        <v>261</v>
      </c>
      <c r="C212" s="176" t="s">
        <v>389</v>
      </c>
      <c r="D212" s="119" t="s">
        <v>90</v>
      </c>
      <c r="E212" s="107">
        <v>10</v>
      </c>
      <c r="F212" s="108"/>
      <c r="G212" s="108">
        <f t="shared" si="51"/>
        <v>0</v>
      </c>
    </row>
    <row r="213" spans="1:7" s="109" customFormat="1" ht="38.25" hidden="1" outlineLevel="1">
      <c r="A213" s="98" t="str">
        <f t="shared" si="50"/>
        <v>A.2.1.1.8.S.2.3</v>
      </c>
      <c r="B213" s="139" t="s">
        <v>367</v>
      </c>
      <c r="C213" s="176" t="s">
        <v>390</v>
      </c>
      <c r="D213" s="119" t="s">
        <v>90</v>
      </c>
      <c r="E213" s="107">
        <v>6</v>
      </c>
      <c r="F213" s="108"/>
      <c r="G213" s="108">
        <f t="shared" si="51"/>
        <v>0</v>
      </c>
    </row>
    <row r="214" spans="1:7" s="109" customFormat="1" ht="38.25" hidden="1" outlineLevel="1">
      <c r="A214" s="335" t="str">
        <f t="shared" si="50"/>
        <v>A.2.1.1.8.S.2.4</v>
      </c>
      <c r="B214" s="336" t="s">
        <v>400</v>
      </c>
      <c r="C214" s="341" t="s">
        <v>594</v>
      </c>
      <c r="D214" s="119" t="s">
        <v>90</v>
      </c>
      <c r="E214" s="107">
        <v>98</v>
      </c>
      <c r="F214" s="108"/>
      <c r="G214" s="108">
        <f t="shared" si="51"/>
        <v>0</v>
      </c>
    </row>
    <row r="215" spans="1:7" s="109" customFormat="1" ht="204" hidden="1" outlineLevel="1">
      <c r="A215" s="98" t="str">
        <f t="shared" si="50"/>
        <v>A.2.1.1.8.S.3</v>
      </c>
      <c r="B215" s="139" t="s">
        <v>208</v>
      </c>
      <c r="C215" s="120" t="s">
        <v>3333</v>
      </c>
      <c r="D215" s="119" t="s">
        <v>90</v>
      </c>
      <c r="E215" s="107">
        <v>158</v>
      </c>
      <c r="F215" s="108"/>
      <c r="G215" s="108">
        <f t="shared" si="51"/>
        <v>0</v>
      </c>
    </row>
    <row r="216" spans="1:7" s="97" customFormat="1" ht="15" collapsed="1">
      <c r="A216" s="90" t="str">
        <f aca="true" t="shared" si="52" ref="A216">B216</f>
        <v>A.2.1.1.9</v>
      </c>
      <c r="B216" s="91" t="s">
        <v>595</v>
      </c>
      <c r="C216" s="92" t="s">
        <v>21</v>
      </c>
      <c r="D216" s="93"/>
      <c r="E216" s="94"/>
      <c r="F216" s="95"/>
      <c r="G216" s="96"/>
    </row>
    <row r="217" spans="1:7" s="104" customFormat="1" ht="15" hidden="1" outlineLevel="1">
      <c r="A217" s="98" t="str">
        <f>""&amp;$B$216&amp;"."&amp;B217&amp;""</f>
        <v>A.2.1.1.9.S.1</v>
      </c>
      <c r="B217" s="139" t="s">
        <v>206</v>
      </c>
      <c r="C217" s="100" t="s">
        <v>210</v>
      </c>
      <c r="D217" s="101"/>
      <c r="E217" s="102"/>
      <c r="F217" s="103"/>
      <c r="G217" s="103"/>
    </row>
    <row r="218" spans="1:7" s="109" customFormat="1" ht="140.25" hidden="1" outlineLevel="1">
      <c r="A218" s="98" t="str">
        <f aca="true" t="shared" si="53" ref="A218:A236">""&amp;$B$216&amp;"."&amp;B218&amp;""</f>
        <v>A.2.1.1.9.S.4</v>
      </c>
      <c r="B218" s="139" t="s">
        <v>209</v>
      </c>
      <c r="C218" s="105" t="s">
        <v>3207</v>
      </c>
      <c r="D218" s="177" t="s">
        <v>91</v>
      </c>
      <c r="E218" s="107">
        <v>8</v>
      </c>
      <c r="F218" s="178"/>
      <c r="G218" s="108">
        <f aca="true" t="shared" si="54" ref="G218:G237">E218*F218</f>
        <v>0</v>
      </c>
    </row>
    <row r="219" spans="1:7" s="109" customFormat="1" ht="114.75" hidden="1" outlineLevel="1">
      <c r="A219" s="98" t="str">
        <f t="shared" si="53"/>
        <v>A.2.1.1.9.S.5</v>
      </c>
      <c r="B219" s="139" t="s">
        <v>213</v>
      </c>
      <c r="C219" s="105" t="s">
        <v>3208</v>
      </c>
      <c r="D219" s="177" t="s">
        <v>91</v>
      </c>
      <c r="E219" s="107">
        <v>16</v>
      </c>
      <c r="F219" s="178"/>
      <c r="G219" s="108">
        <f t="shared" si="54"/>
        <v>0</v>
      </c>
    </row>
    <row r="220" spans="1:7" s="109" customFormat="1" ht="153" hidden="1" outlineLevel="1">
      <c r="A220" s="98" t="str">
        <f t="shared" si="53"/>
        <v>A.2.1.1.9.S.8</v>
      </c>
      <c r="B220" s="139" t="s">
        <v>216</v>
      </c>
      <c r="C220" s="112" t="s">
        <v>2846</v>
      </c>
      <c r="D220" s="177" t="s">
        <v>91</v>
      </c>
      <c r="E220" s="107">
        <v>46</v>
      </c>
      <c r="F220" s="178"/>
      <c r="G220" s="108">
        <f t="shared" si="54"/>
        <v>0</v>
      </c>
    </row>
    <row r="221" spans="1:7" s="109" customFormat="1" ht="89.25" hidden="1" outlineLevel="1">
      <c r="A221" s="98" t="str">
        <f t="shared" si="53"/>
        <v>A.2.1.1.9.S.9</v>
      </c>
      <c r="B221" s="139" t="s">
        <v>217</v>
      </c>
      <c r="C221" s="112" t="s">
        <v>3209</v>
      </c>
      <c r="D221" s="143" t="s">
        <v>22</v>
      </c>
      <c r="E221" s="107">
        <v>520</v>
      </c>
      <c r="F221" s="108"/>
      <c r="G221" s="108">
        <f>E221*F221</f>
        <v>0</v>
      </c>
    </row>
    <row r="222" spans="1:7" s="109" customFormat="1" ht="127.5" hidden="1" outlineLevel="1">
      <c r="A222" s="98" t="str">
        <f t="shared" si="53"/>
        <v>A.2.1.1.9.S.10</v>
      </c>
      <c r="B222" s="139" t="s">
        <v>218</v>
      </c>
      <c r="C222" s="105" t="s">
        <v>3210</v>
      </c>
      <c r="D222" s="143" t="s">
        <v>22</v>
      </c>
      <c r="E222" s="107">
        <v>60</v>
      </c>
      <c r="F222" s="108"/>
      <c r="G222" s="108">
        <f>E222*F222</f>
        <v>0</v>
      </c>
    </row>
    <row r="223" spans="1:7" s="109" customFormat="1" ht="127.5" hidden="1" outlineLevel="1">
      <c r="A223" s="98" t="str">
        <f t="shared" si="53"/>
        <v>A.2.1.1.9.S.11</v>
      </c>
      <c r="B223" s="139" t="s">
        <v>219</v>
      </c>
      <c r="C223" s="112" t="s">
        <v>444</v>
      </c>
      <c r="D223" s="179" t="s">
        <v>22</v>
      </c>
      <c r="E223" s="107">
        <v>720</v>
      </c>
      <c r="F223" s="178"/>
      <c r="G223" s="108">
        <f t="shared" si="54"/>
        <v>0</v>
      </c>
    </row>
    <row r="224" spans="1:7" s="109" customFormat="1" ht="51" hidden="1" outlineLevel="1">
      <c r="A224" s="98" t="str">
        <f t="shared" si="53"/>
        <v>A.2.1.1.9.S.12</v>
      </c>
      <c r="B224" s="139" t="s">
        <v>220</v>
      </c>
      <c r="C224" s="112" t="s">
        <v>180</v>
      </c>
      <c r="D224" s="180" t="s">
        <v>22</v>
      </c>
      <c r="E224" s="107">
        <v>6434</v>
      </c>
      <c r="F224" s="178"/>
      <c r="G224" s="108">
        <f t="shared" si="54"/>
        <v>0</v>
      </c>
    </row>
    <row r="225" spans="1:7" s="109" customFormat="1" ht="76.5" hidden="1" outlineLevel="1">
      <c r="A225" s="98" t="str">
        <f t="shared" si="53"/>
        <v>A.2.1.1.9.S.13</v>
      </c>
      <c r="B225" s="139" t="s">
        <v>221</v>
      </c>
      <c r="C225" s="112" t="s">
        <v>23</v>
      </c>
      <c r="D225" s="177" t="s">
        <v>91</v>
      </c>
      <c r="E225" s="107">
        <v>1</v>
      </c>
      <c r="F225" s="178"/>
      <c r="G225" s="108">
        <f t="shared" si="54"/>
        <v>0</v>
      </c>
    </row>
    <row r="226" spans="1:7" s="109" customFormat="1" ht="51" hidden="1" outlineLevel="1">
      <c r="A226" s="98" t="str">
        <f t="shared" si="53"/>
        <v>A.2.1.1.9.S.14</v>
      </c>
      <c r="B226" s="139" t="s">
        <v>222</v>
      </c>
      <c r="C226" s="182" t="s">
        <v>154</v>
      </c>
      <c r="D226" s="177" t="s">
        <v>91</v>
      </c>
      <c r="E226" s="107">
        <v>1</v>
      </c>
      <c r="F226" s="178"/>
      <c r="G226" s="108">
        <f t="shared" si="54"/>
        <v>0</v>
      </c>
    </row>
    <row r="227" spans="1:7" s="109" customFormat="1" ht="63.75" hidden="1" outlineLevel="1">
      <c r="A227" s="98" t="str">
        <f t="shared" si="53"/>
        <v>A.2.1.1.9.S.15</v>
      </c>
      <c r="B227" s="139" t="s">
        <v>223</v>
      </c>
      <c r="C227" s="127" t="s">
        <v>84</v>
      </c>
      <c r="D227" s="180"/>
      <c r="E227" s="107"/>
      <c r="F227" s="178"/>
      <c r="G227" s="178"/>
    </row>
    <row r="228" spans="1:7" s="109" customFormat="1" ht="15" hidden="1" outlineLevel="1">
      <c r="A228" s="98" t="str">
        <f t="shared" si="53"/>
        <v>A.2.1.1.9.S.15.1</v>
      </c>
      <c r="B228" s="139" t="s">
        <v>441</v>
      </c>
      <c r="C228" s="127" t="s">
        <v>85</v>
      </c>
      <c r="D228" s="180" t="s">
        <v>22</v>
      </c>
      <c r="E228" s="107">
        <v>50</v>
      </c>
      <c r="F228" s="178"/>
      <c r="G228" s="108">
        <f t="shared" si="54"/>
        <v>0</v>
      </c>
    </row>
    <row r="229" spans="1:7" s="109" customFormat="1" ht="25.5" hidden="1" outlineLevel="1">
      <c r="A229" s="98" t="str">
        <f t="shared" si="53"/>
        <v>A.2.1.1.9.S.15.2</v>
      </c>
      <c r="B229" s="139" t="s">
        <v>442</v>
      </c>
      <c r="C229" s="127" t="s">
        <v>86</v>
      </c>
      <c r="D229" s="180" t="s">
        <v>90</v>
      </c>
      <c r="E229" s="107">
        <v>10</v>
      </c>
      <c r="F229" s="178"/>
      <c r="G229" s="108">
        <f t="shared" si="54"/>
        <v>0</v>
      </c>
    </row>
    <row r="230" spans="1:7" s="109" customFormat="1" ht="153" hidden="1" outlineLevel="1">
      <c r="A230" s="98" t="str">
        <f t="shared" si="53"/>
        <v>A.2.1.1.9.S.16</v>
      </c>
      <c r="B230" s="139" t="s">
        <v>224</v>
      </c>
      <c r="C230" s="183" t="s">
        <v>3540</v>
      </c>
      <c r="D230" s="184"/>
      <c r="E230" s="107"/>
      <c r="F230" s="178"/>
      <c r="G230" s="178"/>
    </row>
    <row r="231" spans="1:7" s="109" customFormat="1" ht="15" hidden="1" outlineLevel="1">
      <c r="A231" s="98" t="str">
        <f t="shared" si="53"/>
        <v>A.2.1.1.9.S.16.1</v>
      </c>
      <c r="B231" s="139" t="s">
        <v>255</v>
      </c>
      <c r="C231" s="185" t="s">
        <v>268</v>
      </c>
      <c r="D231" s="177" t="s">
        <v>90</v>
      </c>
      <c r="E231" s="107">
        <v>5</v>
      </c>
      <c r="F231" s="178"/>
      <c r="G231" s="108">
        <f t="shared" si="54"/>
        <v>0</v>
      </c>
    </row>
    <row r="232" spans="1:7" s="109" customFormat="1" ht="15" hidden="1" outlineLevel="1">
      <c r="A232" s="98" t="str">
        <f t="shared" si="53"/>
        <v>A.2.1.1.9.S.16.2</v>
      </c>
      <c r="B232" s="139" t="s">
        <v>256</v>
      </c>
      <c r="C232" s="186" t="s">
        <v>269</v>
      </c>
      <c r="D232" s="177" t="s">
        <v>90</v>
      </c>
      <c r="E232" s="107">
        <v>1</v>
      </c>
      <c r="F232" s="178"/>
      <c r="G232" s="108">
        <f t="shared" si="54"/>
        <v>0</v>
      </c>
    </row>
    <row r="233" spans="1:7" s="109" customFormat="1" ht="15" hidden="1" outlineLevel="1">
      <c r="A233" s="98" t="str">
        <f t="shared" si="53"/>
        <v>A.2.1.1.9.S.16.3</v>
      </c>
      <c r="B233" s="139" t="s">
        <v>257</v>
      </c>
      <c r="C233" s="185" t="s">
        <v>270</v>
      </c>
      <c r="D233" s="177" t="s">
        <v>90</v>
      </c>
      <c r="E233" s="107">
        <v>1</v>
      </c>
      <c r="F233" s="178"/>
      <c r="G233" s="108">
        <f t="shared" si="54"/>
        <v>0</v>
      </c>
    </row>
    <row r="234" spans="1:7" s="109" customFormat="1" ht="15" hidden="1" outlineLevel="1">
      <c r="A234" s="98" t="str">
        <f t="shared" si="53"/>
        <v>A.2.1.1.9.S.16.4</v>
      </c>
      <c r="B234" s="139" t="s">
        <v>258</v>
      </c>
      <c r="C234" s="185" t="s">
        <v>271</v>
      </c>
      <c r="D234" s="180" t="s">
        <v>22</v>
      </c>
      <c r="E234" s="107">
        <v>20</v>
      </c>
      <c r="F234" s="178"/>
      <c r="G234" s="108">
        <f t="shared" si="54"/>
        <v>0</v>
      </c>
    </row>
    <row r="235" spans="1:7" s="109" customFormat="1" ht="51" hidden="1" outlineLevel="1">
      <c r="A235" s="98" t="str">
        <f t="shared" si="53"/>
        <v>A.2.1.1.9.S.19</v>
      </c>
      <c r="B235" s="139" t="s">
        <v>332</v>
      </c>
      <c r="C235" s="187" t="s">
        <v>3211</v>
      </c>
      <c r="D235" s="188" t="s">
        <v>24</v>
      </c>
      <c r="E235" s="107">
        <v>1</v>
      </c>
      <c r="F235" s="178"/>
      <c r="G235" s="108">
        <f t="shared" si="54"/>
        <v>0</v>
      </c>
    </row>
    <row r="236" spans="1:7" s="109" customFormat="1" ht="76.5" hidden="1" outlineLevel="1">
      <c r="A236" s="98" t="str">
        <f t="shared" si="53"/>
        <v>A.2.1.1.9.S.20</v>
      </c>
      <c r="B236" s="139" t="s">
        <v>333</v>
      </c>
      <c r="C236" s="187" t="s">
        <v>398</v>
      </c>
      <c r="D236" s="188" t="s">
        <v>155</v>
      </c>
      <c r="E236" s="107">
        <v>40</v>
      </c>
      <c r="F236" s="178"/>
      <c r="G236" s="108">
        <f t="shared" si="54"/>
        <v>0</v>
      </c>
    </row>
    <row r="237" spans="1:7" s="109" customFormat="1" ht="216.75" hidden="1" outlineLevel="1">
      <c r="A237" s="98" t="str">
        <f>""&amp;$B$216&amp;"."&amp;B237&amp;""</f>
        <v>A.2.1.1.9.S.21</v>
      </c>
      <c r="B237" s="139" t="s">
        <v>335</v>
      </c>
      <c r="C237" s="491" t="s">
        <v>3231</v>
      </c>
      <c r="D237" s="177" t="s">
        <v>91</v>
      </c>
      <c r="E237" s="107">
        <v>1</v>
      </c>
      <c r="F237" s="178"/>
      <c r="G237" s="108">
        <f t="shared" si="54"/>
        <v>0</v>
      </c>
    </row>
    <row r="238" spans="1:7" s="490" customFormat="1" ht="178.5" hidden="1" outlineLevel="1">
      <c r="A238" s="98" t="str">
        <f aca="true" t="shared" si="55" ref="A238:A239">""&amp;$B$216&amp;"."&amp;B238&amp;""</f>
        <v>A.2.1.1.9.S.22</v>
      </c>
      <c r="B238" s="139" t="s">
        <v>371</v>
      </c>
      <c r="C238" s="492" t="s">
        <v>3232</v>
      </c>
      <c r="D238" s="177" t="s">
        <v>91</v>
      </c>
      <c r="E238" s="107">
        <v>1</v>
      </c>
      <c r="F238" s="178"/>
      <c r="G238" s="108">
        <f aca="true" t="shared" si="56" ref="G238:G239">E238*F238</f>
        <v>0</v>
      </c>
    </row>
    <row r="239" spans="1:7" s="490" customFormat="1" ht="127.5" hidden="1" outlineLevel="1">
      <c r="A239" s="98" t="str">
        <f t="shared" si="55"/>
        <v>A.2.1.1.9.S.23</v>
      </c>
      <c r="B239" s="139" t="s">
        <v>372</v>
      </c>
      <c r="C239" s="493" t="s">
        <v>3233</v>
      </c>
      <c r="D239" s="177" t="s">
        <v>91</v>
      </c>
      <c r="E239" s="107">
        <v>1</v>
      </c>
      <c r="F239" s="178"/>
      <c r="G239" s="108">
        <f t="shared" si="56"/>
        <v>0</v>
      </c>
    </row>
    <row r="240" spans="1:7" s="89" customFormat="1" ht="15" collapsed="1">
      <c r="A240" s="82" t="str">
        <f aca="true" t="shared" si="57" ref="A240:A241">B240</f>
        <v>A.2.1.2</v>
      </c>
      <c r="B240" s="83" t="s">
        <v>596</v>
      </c>
      <c r="C240" s="84" t="s">
        <v>120</v>
      </c>
      <c r="D240" s="189"/>
      <c r="E240" s="86"/>
      <c r="F240" s="87"/>
      <c r="G240" s="88"/>
    </row>
    <row r="241" spans="1:7" s="97" customFormat="1" ht="15">
      <c r="A241" s="90" t="str">
        <f t="shared" si="57"/>
        <v>A.2.1.2.1</v>
      </c>
      <c r="B241" s="91" t="s">
        <v>597</v>
      </c>
      <c r="C241" s="92" t="s">
        <v>17</v>
      </c>
      <c r="D241" s="93"/>
      <c r="E241" s="94"/>
      <c r="F241" s="95"/>
      <c r="G241" s="96"/>
    </row>
    <row r="242" spans="1:7" s="109" customFormat="1" ht="165.75" hidden="1" outlineLevel="1">
      <c r="A242" s="98" t="str">
        <f>""&amp;$B$241&amp;"."&amp;B242&amp;""</f>
        <v>A.2.1.2.1.S.1</v>
      </c>
      <c r="B242" s="99" t="s">
        <v>206</v>
      </c>
      <c r="C242" s="494" t="s">
        <v>3229</v>
      </c>
      <c r="D242" s="106" t="s">
        <v>91</v>
      </c>
      <c r="E242" s="107">
        <v>1</v>
      </c>
      <c r="F242" s="108"/>
      <c r="G242" s="108">
        <f aca="true" t="shared" si="58" ref="G242:G261">E242*F242</f>
        <v>0</v>
      </c>
    </row>
    <row r="243" spans="1:7" s="109" customFormat="1" ht="63.75" hidden="1" outlineLevel="1">
      <c r="A243" s="98" t="str">
        <f aca="true" t="shared" si="59" ref="A243:A245">""&amp;$B$241&amp;"."&amp;B243&amp;""</f>
        <v>A.2.1.2.1.S.2</v>
      </c>
      <c r="B243" s="99" t="s">
        <v>207</v>
      </c>
      <c r="C243" s="111" t="s">
        <v>443</v>
      </c>
      <c r="D243" s="106" t="s">
        <v>91</v>
      </c>
      <c r="E243" s="107">
        <v>1</v>
      </c>
      <c r="F243" s="108"/>
      <c r="G243" s="108">
        <f t="shared" si="58"/>
        <v>0</v>
      </c>
    </row>
    <row r="244" spans="1:7" s="109" customFormat="1" ht="76.5" hidden="1" outlineLevel="1">
      <c r="A244" s="98" t="str">
        <f t="shared" si="59"/>
        <v>A.2.1.2.1.S.3</v>
      </c>
      <c r="B244" s="99" t="s">
        <v>208</v>
      </c>
      <c r="C244" s="152" t="s">
        <v>189</v>
      </c>
      <c r="D244" s="114" t="s">
        <v>25</v>
      </c>
      <c r="E244" s="107">
        <v>180</v>
      </c>
      <c r="F244" s="108"/>
      <c r="G244" s="108">
        <f t="shared" si="58"/>
        <v>0</v>
      </c>
    </row>
    <row r="245" spans="1:7" s="109" customFormat="1" ht="38.25" hidden="1" outlineLevel="1">
      <c r="A245" s="98" t="str">
        <f t="shared" si="59"/>
        <v>A.2.1.2.1.S.4</v>
      </c>
      <c r="B245" s="99" t="s">
        <v>209</v>
      </c>
      <c r="C245" s="152" t="s">
        <v>2908</v>
      </c>
      <c r="D245" s="114" t="s">
        <v>22</v>
      </c>
      <c r="E245" s="107">
        <v>95</v>
      </c>
      <c r="F245" s="108"/>
      <c r="G245" s="108">
        <f t="shared" si="58"/>
        <v>0</v>
      </c>
    </row>
    <row r="246" spans="1:7" s="97" customFormat="1" ht="15" collapsed="1">
      <c r="A246" s="90" t="str">
        <f aca="true" t="shared" si="60" ref="A246">B246</f>
        <v>A.2.1.2.2</v>
      </c>
      <c r="B246" s="91" t="s">
        <v>598</v>
      </c>
      <c r="C246" s="92" t="s">
        <v>18</v>
      </c>
      <c r="D246" s="93"/>
      <c r="E246" s="94"/>
      <c r="F246" s="95"/>
      <c r="G246" s="96"/>
    </row>
    <row r="247" spans="1:7" s="109" customFormat="1" ht="63.75" hidden="1" outlineLevel="1">
      <c r="A247" s="98" t="str">
        <f>""&amp;$B$246&amp;"."&amp;B247&amp;""</f>
        <v>A.2.1.2.2.S.1</v>
      </c>
      <c r="B247" s="139" t="s">
        <v>206</v>
      </c>
      <c r="C247" s="115" t="s">
        <v>247</v>
      </c>
      <c r="D247" s="113" t="s">
        <v>22</v>
      </c>
      <c r="E247" s="107">
        <v>90</v>
      </c>
      <c r="F247" s="108"/>
      <c r="G247" s="108">
        <f aca="true" t="shared" si="61" ref="G247:G249">E247*F247</f>
        <v>0</v>
      </c>
    </row>
    <row r="248" spans="1:7" s="109" customFormat="1" ht="76.5" hidden="1" outlineLevel="1">
      <c r="A248" s="98" t="str">
        <f aca="true" t="shared" si="62" ref="A248:A261">""&amp;$B$246&amp;"."&amp;B248&amp;""</f>
        <v>A.2.1.2.2.S.2</v>
      </c>
      <c r="B248" s="139" t="s">
        <v>207</v>
      </c>
      <c r="C248" s="115" t="s">
        <v>248</v>
      </c>
      <c r="D248" s="113" t="s">
        <v>25</v>
      </c>
      <c r="E248" s="107">
        <v>115</v>
      </c>
      <c r="F248" s="108"/>
      <c r="G248" s="108">
        <f t="shared" si="61"/>
        <v>0</v>
      </c>
    </row>
    <row r="249" spans="1:7" s="109" customFormat="1" ht="140.25" hidden="1" outlineLevel="1">
      <c r="A249" s="98" t="str">
        <f t="shared" si="62"/>
        <v>A.2.1.2.2.S.3</v>
      </c>
      <c r="B249" s="139" t="s">
        <v>208</v>
      </c>
      <c r="C249" s="152" t="s">
        <v>95</v>
      </c>
      <c r="D249" s="123" t="s">
        <v>24</v>
      </c>
      <c r="E249" s="107">
        <v>810</v>
      </c>
      <c r="F249" s="108"/>
      <c r="G249" s="108">
        <f t="shared" si="61"/>
        <v>0</v>
      </c>
    </row>
    <row r="250" spans="1:7" s="109" customFormat="1" ht="204" hidden="1" outlineLevel="1">
      <c r="A250" s="98" t="str">
        <f t="shared" si="62"/>
        <v>A.2.1.2.2.S.4</v>
      </c>
      <c r="B250" s="139" t="s">
        <v>209</v>
      </c>
      <c r="C250" s="152" t="s">
        <v>94</v>
      </c>
      <c r="D250" s="123" t="s">
        <v>24</v>
      </c>
      <c r="E250" s="107">
        <v>210</v>
      </c>
      <c r="F250" s="108"/>
      <c r="G250" s="108">
        <f t="shared" si="58"/>
        <v>0</v>
      </c>
    </row>
    <row r="251" spans="1:7" s="109" customFormat="1" ht="89.25" hidden="1" outlineLevel="1">
      <c r="A251" s="98" t="str">
        <f t="shared" si="62"/>
        <v>A.2.1.2.2.S.5</v>
      </c>
      <c r="B251" s="139" t="s">
        <v>213</v>
      </c>
      <c r="C251" s="152" t="s">
        <v>2872</v>
      </c>
      <c r="D251" s="123" t="s">
        <v>24</v>
      </c>
      <c r="E251" s="107">
        <v>36</v>
      </c>
      <c r="F251" s="108"/>
      <c r="G251" s="108">
        <f t="shared" si="58"/>
        <v>0</v>
      </c>
    </row>
    <row r="252" spans="1:7" s="109" customFormat="1" ht="63.75" hidden="1" outlineLevel="1">
      <c r="A252" s="98" t="str">
        <f t="shared" si="62"/>
        <v>A.2.1.2.2.S.6</v>
      </c>
      <c r="B252" s="139" t="s">
        <v>214</v>
      </c>
      <c r="C252" s="152" t="s">
        <v>249</v>
      </c>
      <c r="D252" s="123" t="s">
        <v>24</v>
      </c>
      <c r="E252" s="107">
        <v>245</v>
      </c>
      <c r="F252" s="108"/>
      <c r="G252" s="108">
        <f t="shared" si="58"/>
        <v>0</v>
      </c>
    </row>
    <row r="253" spans="1:7" s="109" customFormat="1" ht="51" hidden="1" outlineLevel="1">
      <c r="A253" s="98" t="str">
        <f t="shared" si="62"/>
        <v>A.2.1.2.2.S.7</v>
      </c>
      <c r="B253" s="139" t="s">
        <v>215</v>
      </c>
      <c r="C253" s="129" t="s">
        <v>2883</v>
      </c>
      <c r="D253" s="123" t="s">
        <v>24</v>
      </c>
      <c r="E253" s="107">
        <v>38</v>
      </c>
      <c r="F253" s="108"/>
      <c r="G253" s="108">
        <f t="shared" si="58"/>
        <v>0</v>
      </c>
    </row>
    <row r="254" spans="1:7" s="109" customFormat="1" ht="89.25" hidden="1" outlineLevel="1">
      <c r="A254" s="98" t="str">
        <f t="shared" si="62"/>
        <v>A.2.1.2.2.S.8</v>
      </c>
      <c r="B254" s="139" t="s">
        <v>216</v>
      </c>
      <c r="C254" s="112" t="s">
        <v>2852</v>
      </c>
      <c r="D254" s="123" t="s">
        <v>24</v>
      </c>
      <c r="E254" s="107">
        <v>57</v>
      </c>
      <c r="F254" s="108"/>
      <c r="G254" s="108">
        <f t="shared" si="58"/>
        <v>0</v>
      </c>
    </row>
    <row r="255" spans="1:7" s="109" customFormat="1" ht="89.25" hidden="1" outlineLevel="1">
      <c r="A255" s="98" t="str">
        <f t="shared" si="62"/>
        <v>A.2.1.2.2.S.9</v>
      </c>
      <c r="B255" s="139" t="s">
        <v>217</v>
      </c>
      <c r="C255" s="129" t="s">
        <v>236</v>
      </c>
      <c r="D255" s="128" t="s">
        <v>24</v>
      </c>
      <c r="E255" s="107">
        <v>775</v>
      </c>
      <c r="F255" s="131"/>
      <c r="G255" s="108">
        <f t="shared" si="58"/>
        <v>0</v>
      </c>
    </row>
    <row r="256" spans="1:7" s="109" customFormat="1" ht="114.75" hidden="1" outlineLevel="1">
      <c r="A256" s="98" t="str">
        <f t="shared" si="62"/>
        <v>A.2.1.2.2.S.10</v>
      </c>
      <c r="B256" s="139" t="s">
        <v>218</v>
      </c>
      <c r="C256" s="152" t="s">
        <v>3523</v>
      </c>
      <c r="D256" s="123"/>
      <c r="E256" s="107"/>
      <c r="F256" s="108"/>
      <c r="G256" s="108"/>
    </row>
    <row r="257" spans="1:7" s="109" customFormat="1" ht="15" hidden="1" outlineLevel="1">
      <c r="A257" s="98" t="str">
        <f t="shared" si="62"/>
        <v>A.2.1.2.2.S.10.1</v>
      </c>
      <c r="B257" s="139" t="s">
        <v>312</v>
      </c>
      <c r="C257" s="152" t="s">
        <v>96</v>
      </c>
      <c r="D257" s="123" t="s">
        <v>25</v>
      </c>
      <c r="E257" s="107">
        <v>42</v>
      </c>
      <c r="F257" s="108"/>
      <c r="G257" s="108">
        <f t="shared" si="58"/>
        <v>0</v>
      </c>
    </row>
    <row r="258" spans="1:7" s="109" customFormat="1" ht="51" hidden="1" outlineLevel="1">
      <c r="A258" s="98" t="str">
        <f t="shared" si="62"/>
        <v>A.2.1.2.2.S.11</v>
      </c>
      <c r="B258" s="336" t="s">
        <v>219</v>
      </c>
      <c r="C258" s="338" t="s">
        <v>2845</v>
      </c>
      <c r="D258" s="128" t="s">
        <v>24</v>
      </c>
      <c r="E258" s="107">
        <v>1.5</v>
      </c>
      <c r="F258" s="131"/>
      <c r="G258" s="108">
        <f t="shared" si="58"/>
        <v>0</v>
      </c>
    </row>
    <row r="259" spans="1:7" s="109" customFormat="1" ht="51" hidden="1" outlineLevel="1">
      <c r="A259" s="98" t="str">
        <f t="shared" si="62"/>
        <v>A.2.1.2.2.S.12</v>
      </c>
      <c r="B259" s="336" t="s">
        <v>220</v>
      </c>
      <c r="C259" s="338" t="s">
        <v>3137</v>
      </c>
      <c r="D259" s="128" t="s">
        <v>24</v>
      </c>
      <c r="E259" s="107">
        <v>7</v>
      </c>
      <c r="F259" s="131"/>
      <c r="G259" s="108">
        <f t="shared" si="58"/>
        <v>0</v>
      </c>
    </row>
    <row r="260" spans="1:7" s="109" customFormat="1" ht="63.75" hidden="1" outlineLevel="1">
      <c r="A260" s="98" t="str">
        <f t="shared" si="62"/>
        <v>A.2.1.2.2.S.13</v>
      </c>
      <c r="B260" s="336" t="s">
        <v>221</v>
      </c>
      <c r="C260" s="338" t="s">
        <v>2869</v>
      </c>
      <c r="D260" s="128" t="s">
        <v>24</v>
      </c>
      <c r="E260" s="107">
        <v>1</v>
      </c>
      <c r="F260" s="131"/>
      <c r="G260" s="108">
        <f t="shared" si="58"/>
        <v>0</v>
      </c>
    </row>
    <row r="261" spans="1:7" s="109" customFormat="1" ht="76.5" hidden="1" outlineLevel="1">
      <c r="A261" s="98" t="str">
        <f t="shared" si="62"/>
        <v>A.2.1.2.2.S.14</v>
      </c>
      <c r="B261" s="336" t="s">
        <v>222</v>
      </c>
      <c r="C261" s="338" t="s">
        <v>2880</v>
      </c>
      <c r="D261" s="128" t="s">
        <v>24</v>
      </c>
      <c r="E261" s="107">
        <v>5</v>
      </c>
      <c r="F261" s="131"/>
      <c r="G261" s="108">
        <f t="shared" si="58"/>
        <v>0</v>
      </c>
    </row>
    <row r="262" spans="1:7" s="97" customFormat="1" ht="15" collapsed="1">
      <c r="A262" s="90" t="str">
        <f aca="true" t="shared" si="63" ref="A262">B262</f>
        <v>A.2.1.2.3</v>
      </c>
      <c r="B262" s="91" t="s">
        <v>599</v>
      </c>
      <c r="C262" s="92" t="s">
        <v>19</v>
      </c>
      <c r="D262" s="93"/>
      <c r="E262" s="94"/>
      <c r="F262" s="95"/>
      <c r="G262" s="96"/>
    </row>
    <row r="263" spans="1:7" s="109" customFormat="1" ht="178.5" hidden="1" outlineLevel="1">
      <c r="A263" s="98" t="str">
        <f aca="true" t="shared" si="64" ref="A263:A292">""&amp;$B$262&amp;"."&amp;B263&amp;""</f>
        <v>A.2.1.2.3.S.1</v>
      </c>
      <c r="B263" s="139" t="s">
        <v>206</v>
      </c>
      <c r="C263" s="152" t="s">
        <v>2873</v>
      </c>
      <c r="D263" s="123"/>
      <c r="E263" s="130"/>
      <c r="F263" s="108"/>
      <c r="G263" s="108"/>
    </row>
    <row r="264" spans="1:7" s="109" customFormat="1" ht="15" hidden="1" outlineLevel="1">
      <c r="A264" s="98" t="str">
        <f t="shared" si="64"/>
        <v>A.2.1.2.3.S.1.1</v>
      </c>
      <c r="B264" s="126" t="s">
        <v>226</v>
      </c>
      <c r="C264" s="120" t="s">
        <v>452</v>
      </c>
      <c r="D264" s="123" t="s">
        <v>24</v>
      </c>
      <c r="E264" s="107">
        <v>27</v>
      </c>
      <c r="F264" s="108"/>
      <c r="G264" s="108">
        <f aca="true" t="shared" si="65" ref="G264:G275">E264*F264</f>
        <v>0</v>
      </c>
    </row>
    <row r="265" spans="1:7" s="109" customFormat="1" ht="25.5" hidden="1" outlineLevel="1">
      <c r="A265" s="98" t="str">
        <f t="shared" si="64"/>
        <v>A.2.1.2.3.S.1.2</v>
      </c>
      <c r="B265" s="126" t="s">
        <v>227</v>
      </c>
      <c r="C265" s="120" t="s">
        <v>453</v>
      </c>
      <c r="D265" s="123" t="s">
        <v>24</v>
      </c>
      <c r="E265" s="107">
        <v>26</v>
      </c>
      <c r="F265" s="108"/>
      <c r="G265" s="108">
        <f t="shared" si="65"/>
        <v>0</v>
      </c>
    </row>
    <row r="266" spans="1:7" s="109" customFormat="1" ht="89.25" hidden="1" outlineLevel="1">
      <c r="A266" s="98" t="str">
        <f t="shared" si="64"/>
        <v>A.2.1.2.3.S.2</v>
      </c>
      <c r="B266" s="139" t="s">
        <v>207</v>
      </c>
      <c r="C266" s="152" t="s">
        <v>424</v>
      </c>
      <c r="D266" s="123" t="s">
        <v>24</v>
      </c>
      <c r="E266" s="107">
        <v>7</v>
      </c>
      <c r="F266" s="108"/>
      <c r="G266" s="108">
        <f t="shared" si="65"/>
        <v>0</v>
      </c>
    </row>
    <row r="267" spans="1:7" s="109" customFormat="1" ht="76.5" hidden="1" outlineLevel="1">
      <c r="A267" s="98" t="str">
        <f t="shared" si="64"/>
        <v>A.2.1.2.3.S.3</v>
      </c>
      <c r="B267" s="139" t="s">
        <v>208</v>
      </c>
      <c r="C267" s="152" t="s">
        <v>2847</v>
      </c>
      <c r="D267" s="123" t="s">
        <v>22</v>
      </c>
      <c r="E267" s="107">
        <v>91</v>
      </c>
      <c r="F267" s="108"/>
      <c r="G267" s="108">
        <f t="shared" si="65"/>
        <v>0</v>
      </c>
    </row>
    <row r="268" spans="1:7" s="109" customFormat="1" ht="153" hidden="1" outlineLevel="1">
      <c r="A268" s="98" t="str">
        <f t="shared" si="64"/>
        <v>A.2.1.2.3.S.4</v>
      </c>
      <c r="B268" s="139" t="s">
        <v>209</v>
      </c>
      <c r="C268" s="105" t="s">
        <v>600</v>
      </c>
      <c r="D268" s="106" t="s">
        <v>24</v>
      </c>
      <c r="E268" s="107"/>
      <c r="F268" s="108"/>
      <c r="G268" s="108">
        <f t="shared" si="65"/>
        <v>0</v>
      </c>
    </row>
    <row r="269" spans="1:7" s="109" customFormat="1" ht="15" hidden="1" outlineLevel="1">
      <c r="A269" s="98" t="str">
        <f t="shared" si="64"/>
        <v>A.2.1.2.3.S.4.1</v>
      </c>
      <c r="B269" s="126" t="s">
        <v>240</v>
      </c>
      <c r="C269" s="120" t="s">
        <v>452</v>
      </c>
      <c r="D269" s="123" t="s">
        <v>24</v>
      </c>
      <c r="E269" s="107">
        <v>32</v>
      </c>
      <c r="F269" s="108"/>
      <c r="G269" s="108">
        <f t="shared" si="65"/>
        <v>0</v>
      </c>
    </row>
    <row r="270" spans="1:7" s="109" customFormat="1" ht="25.5" hidden="1" outlineLevel="1">
      <c r="A270" s="98" t="str">
        <f t="shared" si="64"/>
        <v>A.2.1.2.3.S.4.2</v>
      </c>
      <c r="B270" s="126" t="s">
        <v>260</v>
      </c>
      <c r="C270" s="120" t="s">
        <v>453</v>
      </c>
      <c r="D270" s="123" t="s">
        <v>24</v>
      </c>
      <c r="E270" s="107">
        <v>26</v>
      </c>
      <c r="F270" s="108"/>
      <c r="G270" s="108">
        <f t="shared" si="65"/>
        <v>0</v>
      </c>
    </row>
    <row r="271" spans="1:7" s="109" customFormat="1" ht="63.75" hidden="1" outlineLevel="1">
      <c r="A271" s="98" t="str">
        <f t="shared" si="64"/>
        <v>A.2.1.2.3.S.5</v>
      </c>
      <c r="B271" s="126" t="s">
        <v>213</v>
      </c>
      <c r="C271" s="127" t="s">
        <v>2913</v>
      </c>
      <c r="D271" s="135" t="s">
        <v>90</v>
      </c>
      <c r="E271" s="107">
        <v>8</v>
      </c>
      <c r="F271" s="108"/>
      <c r="G271" s="108">
        <f t="shared" si="65"/>
        <v>0</v>
      </c>
    </row>
    <row r="272" spans="1:7" s="109" customFormat="1" ht="51" hidden="1" outlineLevel="1">
      <c r="A272" s="98" t="str">
        <f t="shared" si="64"/>
        <v>A.2.1.2.3.S.6</v>
      </c>
      <c r="B272" s="126" t="s">
        <v>214</v>
      </c>
      <c r="C272" s="127" t="s">
        <v>433</v>
      </c>
      <c r="D272" s="123" t="s">
        <v>24</v>
      </c>
      <c r="E272" s="107">
        <v>6</v>
      </c>
      <c r="F272" s="108"/>
      <c r="G272" s="108">
        <f t="shared" si="65"/>
        <v>0</v>
      </c>
    </row>
    <row r="273" spans="1:7" s="109" customFormat="1" ht="114.75" hidden="1" outlineLevel="1">
      <c r="A273" s="98" t="str">
        <f t="shared" si="64"/>
        <v>A.2.1.2.3.S.7</v>
      </c>
      <c r="B273" s="126" t="s">
        <v>215</v>
      </c>
      <c r="C273" s="105" t="s">
        <v>601</v>
      </c>
      <c r="D273" s="143" t="s">
        <v>90</v>
      </c>
      <c r="E273" s="107">
        <v>2</v>
      </c>
      <c r="F273" s="108"/>
      <c r="G273" s="108">
        <f t="shared" si="65"/>
        <v>0</v>
      </c>
    </row>
    <row r="274" spans="1:7" s="109" customFormat="1" ht="114.75" hidden="1" outlineLevel="1">
      <c r="A274" s="98" t="str">
        <f t="shared" si="64"/>
        <v>A.2.1.2.3.S.8</v>
      </c>
      <c r="B274" s="139" t="s">
        <v>216</v>
      </c>
      <c r="C274" s="152" t="s">
        <v>446</v>
      </c>
      <c r="D274" s="123"/>
      <c r="E274" s="107"/>
      <c r="F274" s="108"/>
      <c r="G274" s="108"/>
    </row>
    <row r="275" spans="1:7" s="109" customFormat="1" ht="15" hidden="1" outlineLevel="1">
      <c r="A275" s="98" t="str">
        <f t="shared" si="64"/>
        <v>A.2.1.2.3.S.8.1</v>
      </c>
      <c r="B275" s="139" t="s">
        <v>250</v>
      </c>
      <c r="C275" s="190" t="s">
        <v>272</v>
      </c>
      <c r="D275" s="143" t="s">
        <v>90</v>
      </c>
      <c r="E275" s="107">
        <v>2</v>
      </c>
      <c r="F275" s="108"/>
      <c r="G275" s="108">
        <f t="shared" si="65"/>
        <v>0</v>
      </c>
    </row>
    <row r="276" spans="1:7" s="109" customFormat="1" ht="51" hidden="1" outlineLevel="1">
      <c r="A276" s="98" t="str">
        <f t="shared" si="64"/>
        <v>A.2.1.2.3.S.9</v>
      </c>
      <c r="B276" s="139" t="s">
        <v>217</v>
      </c>
      <c r="C276" s="159" t="s">
        <v>448</v>
      </c>
      <c r="D276" s="113"/>
      <c r="E276" s="107"/>
      <c r="F276" s="108"/>
      <c r="G276" s="108"/>
    </row>
    <row r="277" spans="1:7" s="109" customFormat="1" ht="15" hidden="1" outlineLevel="1">
      <c r="A277" s="98" t="str">
        <f t="shared" si="64"/>
        <v>A.2.1.2.3.S.9.1</v>
      </c>
      <c r="B277" s="139" t="s">
        <v>309</v>
      </c>
      <c r="C277" s="159" t="s">
        <v>447</v>
      </c>
      <c r="D277" s="113" t="s">
        <v>90</v>
      </c>
      <c r="E277" s="107">
        <v>2</v>
      </c>
      <c r="F277" s="108"/>
      <c r="G277" s="108">
        <f>E277*F277</f>
        <v>0</v>
      </c>
    </row>
    <row r="278" spans="1:7" s="109" customFormat="1" ht="63.75" hidden="1" outlineLevel="1">
      <c r="A278" s="98" t="str">
        <f t="shared" si="64"/>
        <v>A.2.1.2.3.S.10</v>
      </c>
      <c r="B278" s="139" t="s">
        <v>218</v>
      </c>
      <c r="C278" s="142" t="s">
        <v>391</v>
      </c>
      <c r="D278" s="143"/>
      <c r="E278" s="107"/>
      <c r="F278" s="108"/>
      <c r="G278" s="108"/>
    </row>
    <row r="279" spans="1:7" s="109" customFormat="1" ht="15" hidden="1" outlineLevel="1">
      <c r="A279" s="98" t="s">
        <v>602</v>
      </c>
      <c r="B279" s="139" t="s">
        <v>312</v>
      </c>
      <c r="C279" s="190" t="s">
        <v>603</v>
      </c>
      <c r="D279" s="143" t="s">
        <v>90</v>
      </c>
      <c r="E279" s="107">
        <v>1</v>
      </c>
      <c r="F279" s="108"/>
      <c r="G279" s="108">
        <f aca="true" t="shared" si="66" ref="G279:G286">E279*F279</f>
        <v>0</v>
      </c>
    </row>
    <row r="280" spans="1:7" s="109" customFormat="1" ht="15" hidden="1" outlineLevel="1">
      <c r="A280" s="98" t="s">
        <v>604</v>
      </c>
      <c r="B280" s="139" t="s">
        <v>313</v>
      </c>
      <c r="C280" s="190" t="s">
        <v>605</v>
      </c>
      <c r="D280" s="143" t="s">
        <v>90</v>
      </c>
      <c r="E280" s="107">
        <v>1</v>
      </c>
      <c r="F280" s="108"/>
      <c r="G280" s="108">
        <f t="shared" si="66"/>
        <v>0</v>
      </c>
    </row>
    <row r="281" spans="1:7" s="109" customFormat="1" ht="15" hidden="1" outlineLevel="1">
      <c r="A281" s="98" t="s">
        <v>606</v>
      </c>
      <c r="B281" s="139" t="s">
        <v>314</v>
      </c>
      <c r="C281" s="190" t="s">
        <v>607</v>
      </c>
      <c r="D281" s="143" t="s">
        <v>90</v>
      </c>
      <c r="E281" s="107">
        <v>2</v>
      </c>
      <c r="F281" s="108"/>
      <c r="G281" s="108">
        <f t="shared" si="66"/>
        <v>0</v>
      </c>
    </row>
    <row r="282" spans="1:7" s="109" customFormat="1" ht="15" hidden="1" outlineLevel="1">
      <c r="A282" s="98" t="s">
        <v>608</v>
      </c>
      <c r="B282" s="139" t="s">
        <v>609</v>
      </c>
      <c r="C282" s="190" t="s">
        <v>610</v>
      </c>
      <c r="D282" s="143" t="s">
        <v>90</v>
      </c>
      <c r="E282" s="107">
        <v>2</v>
      </c>
      <c r="F282" s="108"/>
      <c r="G282" s="108">
        <f t="shared" si="66"/>
        <v>0</v>
      </c>
    </row>
    <row r="283" spans="1:7" s="109" customFormat="1" ht="15" hidden="1" outlineLevel="1">
      <c r="A283" s="98" t="s">
        <v>611</v>
      </c>
      <c r="B283" s="139" t="s">
        <v>612</v>
      </c>
      <c r="C283" s="190" t="s">
        <v>613</v>
      </c>
      <c r="D283" s="143" t="s">
        <v>90</v>
      </c>
      <c r="E283" s="107">
        <v>2</v>
      </c>
      <c r="F283" s="108"/>
      <c r="G283" s="108">
        <f t="shared" si="66"/>
        <v>0</v>
      </c>
    </row>
    <row r="284" spans="1:7" s="109" customFormat="1" ht="15" hidden="1" outlineLevel="1">
      <c r="A284" s="98" t="s">
        <v>614</v>
      </c>
      <c r="B284" s="139" t="s">
        <v>615</v>
      </c>
      <c r="C284" s="190" t="s">
        <v>616</v>
      </c>
      <c r="D284" s="143" t="s">
        <v>90</v>
      </c>
      <c r="E284" s="107">
        <v>2</v>
      </c>
      <c r="F284" s="108"/>
      <c r="G284" s="108">
        <f t="shared" si="66"/>
        <v>0</v>
      </c>
    </row>
    <row r="285" spans="1:7" s="109" customFormat="1" ht="15" hidden="1" outlineLevel="1">
      <c r="A285" s="98" t="s">
        <v>617</v>
      </c>
      <c r="B285" s="139" t="s">
        <v>618</v>
      </c>
      <c r="C285" s="190" t="s">
        <v>619</v>
      </c>
      <c r="D285" s="143" t="s">
        <v>90</v>
      </c>
      <c r="E285" s="107">
        <v>2</v>
      </c>
      <c r="F285" s="108"/>
      <c r="G285" s="108">
        <f t="shared" si="66"/>
        <v>0</v>
      </c>
    </row>
    <row r="286" spans="1:7" s="109" customFormat="1" ht="76.5" hidden="1" outlineLevel="1">
      <c r="A286" s="98" t="str">
        <f t="shared" si="64"/>
        <v>A.2.1.2.3.S.11</v>
      </c>
      <c r="B286" s="126" t="s">
        <v>219</v>
      </c>
      <c r="C286" s="127" t="s">
        <v>2912</v>
      </c>
      <c r="D286" s="135" t="s">
        <v>25</v>
      </c>
      <c r="E286" s="107">
        <v>8</v>
      </c>
      <c r="F286" s="108"/>
      <c r="G286" s="108">
        <f t="shared" si="66"/>
        <v>0</v>
      </c>
    </row>
    <row r="287" spans="1:7" s="109" customFormat="1" ht="76.5" hidden="1" outlineLevel="1">
      <c r="A287" s="98" t="str">
        <f t="shared" si="64"/>
        <v>A.2.1.2.3.S.12</v>
      </c>
      <c r="B287" s="126" t="s">
        <v>220</v>
      </c>
      <c r="C287" s="127" t="s">
        <v>3542</v>
      </c>
      <c r="D287" s="113"/>
      <c r="E287" s="107"/>
      <c r="F287" s="108"/>
      <c r="G287" s="108"/>
    </row>
    <row r="288" spans="1:7" s="109" customFormat="1" ht="15" hidden="1" outlineLevel="1">
      <c r="A288" s="98" t="str">
        <f t="shared" si="64"/>
        <v>A.2.1.2.3.S.12.1</v>
      </c>
      <c r="B288" s="126" t="s">
        <v>300</v>
      </c>
      <c r="C288" s="133" t="s">
        <v>3543</v>
      </c>
      <c r="D288" s="113" t="s">
        <v>22</v>
      </c>
      <c r="E288" s="107">
        <v>38</v>
      </c>
      <c r="F288" s="108"/>
      <c r="G288" s="108">
        <f aca="true" t="shared" si="67" ref="G288">E288*F288</f>
        <v>0</v>
      </c>
    </row>
    <row r="289" spans="1:7" s="109" customFormat="1" ht="63.75" hidden="1" outlineLevel="1">
      <c r="A289" s="98" t="str">
        <f t="shared" si="64"/>
        <v>A.2.1.2.3.S.13</v>
      </c>
      <c r="B289" s="126" t="s">
        <v>221</v>
      </c>
      <c r="C289" s="112" t="s">
        <v>2909</v>
      </c>
      <c r="D289" s="128"/>
      <c r="E289" s="107"/>
      <c r="F289" s="108"/>
      <c r="G289" s="108"/>
    </row>
    <row r="290" spans="1:7" s="109" customFormat="1" ht="25.5" hidden="1" outlineLevel="1">
      <c r="A290" s="98" t="str">
        <f t="shared" si="64"/>
        <v>A.2.1.2.3.S.13.1</v>
      </c>
      <c r="B290" s="126" t="s">
        <v>253</v>
      </c>
      <c r="C290" s="112" t="s">
        <v>432</v>
      </c>
      <c r="D290" s="128" t="s">
        <v>25</v>
      </c>
      <c r="E290" s="107">
        <v>50</v>
      </c>
      <c r="F290" s="108"/>
      <c r="G290" s="108">
        <f aca="true" t="shared" si="68" ref="G290">E290*F290</f>
        <v>0</v>
      </c>
    </row>
    <row r="291" spans="1:7" s="109" customFormat="1" ht="229.5" hidden="1" outlineLevel="1">
      <c r="A291" s="98" t="str">
        <f t="shared" si="64"/>
        <v>A.2.1.2.3.S.14</v>
      </c>
      <c r="B291" s="342" t="s">
        <v>222</v>
      </c>
      <c r="C291" s="338" t="s">
        <v>3228</v>
      </c>
      <c r="D291" s="128" t="s">
        <v>1516</v>
      </c>
      <c r="E291" s="107">
        <v>37</v>
      </c>
      <c r="F291" s="108"/>
      <c r="G291" s="108">
        <v>0</v>
      </c>
    </row>
    <row r="292" spans="1:7" s="109" customFormat="1" ht="114.75" hidden="1" outlineLevel="1">
      <c r="A292" s="98" t="str">
        <f t="shared" si="64"/>
        <v>A.2.1.2.3.S.15</v>
      </c>
      <c r="B292" s="342" t="s">
        <v>223</v>
      </c>
      <c r="C292" s="343" t="s">
        <v>3578</v>
      </c>
      <c r="D292" s="128" t="s">
        <v>1517</v>
      </c>
      <c r="E292" s="107">
        <v>75</v>
      </c>
      <c r="F292" s="108"/>
      <c r="G292" s="108">
        <v>0</v>
      </c>
    </row>
    <row r="293" spans="1:7" s="97" customFormat="1" ht="15" collapsed="1">
      <c r="A293" s="90" t="str">
        <f aca="true" t="shared" si="69" ref="A293">B293</f>
        <v>A.2.1.2.4</v>
      </c>
      <c r="B293" s="91" t="s">
        <v>620</v>
      </c>
      <c r="C293" s="92" t="s">
        <v>100</v>
      </c>
      <c r="D293" s="93"/>
      <c r="E293" s="94"/>
      <c r="F293" s="95"/>
      <c r="G293" s="96"/>
    </row>
    <row r="294" spans="1:7" s="109" customFormat="1" ht="127.5" hidden="1" outlineLevel="1">
      <c r="A294" s="98" t="str">
        <f>""&amp;$B$293&amp;"."&amp;B294&amp;""</f>
        <v>A.2.1.2.4.S.1</v>
      </c>
      <c r="B294" s="139" t="s">
        <v>206</v>
      </c>
      <c r="C294" s="142" t="s">
        <v>2954</v>
      </c>
      <c r="D294" s="143"/>
      <c r="E294" s="107"/>
      <c r="F294" s="108"/>
      <c r="G294" s="108"/>
    </row>
    <row r="295" spans="1:7" s="109" customFormat="1" ht="15" hidden="1" outlineLevel="1">
      <c r="A295" s="98" t="s">
        <v>621</v>
      </c>
      <c r="B295" s="139" t="s">
        <v>226</v>
      </c>
      <c r="C295" s="190" t="s">
        <v>195</v>
      </c>
      <c r="D295" s="143" t="s">
        <v>90</v>
      </c>
      <c r="E295" s="107">
        <v>2</v>
      </c>
      <c r="F295" s="108"/>
      <c r="G295" s="108">
        <f aca="true" t="shared" si="70" ref="G295:G306">E295*F295</f>
        <v>0</v>
      </c>
    </row>
    <row r="296" spans="1:7" s="109" customFormat="1" ht="15" hidden="1" outlineLevel="1">
      <c r="A296" s="98" t="s">
        <v>622</v>
      </c>
      <c r="B296" s="139" t="s">
        <v>227</v>
      </c>
      <c r="C296" s="190" t="s">
        <v>623</v>
      </c>
      <c r="D296" s="143" t="s">
        <v>90</v>
      </c>
      <c r="E296" s="107">
        <v>2</v>
      </c>
      <c r="F296" s="108"/>
      <c r="G296" s="108">
        <f t="shared" si="70"/>
        <v>0</v>
      </c>
    </row>
    <row r="297" spans="1:7" s="109" customFormat="1" ht="15" hidden="1" outlineLevel="1">
      <c r="A297" s="98" t="s">
        <v>624</v>
      </c>
      <c r="B297" s="139" t="s">
        <v>265</v>
      </c>
      <c r="C297" s="190" t="s">
        <v>625</v>
      </c>
      <c r="D297" s="143" t="s">
        <v>90</v>
      </c>
      <c r="E297" s="107">
        <v>1</v>
      </c>
      <c r="F297" s="108"/>
      <c r="G297" s="108">
        <f t="shared" si="70"/>
        <v>0</v>
      </c>
    </row>
    <row r="298" spans="1:7" s="109" customFormat="1" ht="15" hidden="1" outlineLevel="1">
      <c r="A298" s="98" t="s">
        <v>626</v>
      </c>
      <c r="B298" s="139" t="s">
        <v>627</v>
      </c>
      <c r="C298" s="190" t="s">
        <v>628</v>
      </c>
      <c r="D298" s="143" t="s">
        <v>90</v>
      </c>
      <c r="E298" s="107">
        <v>1</v>
      </c>
      <c r="F298" s="108"/>
      <c r="G298" s="108">
        <f t="shared" si="70"/>
        <v>0</v>
      </c>
    </row>
    <row r="299" spans="1:7" s="109" customFormat="1" ht="15" hidden="1" outlineLevel="1">
      <c r="A299" s="98" t="s">
        <v>629</v>
      </c>
      <c r="B299" s="139" t="s">
        <v>630</v>
      </c>
      <c r="C299" s="190" t="s">
        <v>631</v>
      </c>
      <c r="D299" s="143" t="s">
        <v>90</v>
      </c>
      <c r="E299" s="107">
        <v>2</v>
      </c>
      <c r="F299" s="108"/>
      <c r="G299" s="108">
        <f t="shared" si="70"/>
        <v>0</v>
      </c>
    </row>
    <row r="300" spans="1:7" s="109" customFormat="1" ht="127.5" hidden="1" outlineLevel="1">
      <c r="A300" s="98" t="str">
        <f aca="true" t="shared" si="71" ref="A300:A313">""&amp;$B$293&amp;"."&amp;B300&amp;""</f>
        <v>A.2.1.2.4.S.2</v>
      </c>
      <c r="B300" s="139" t="s">
        <v>207</v>
      </c>
      <c r="C300" s="142" t="s">
        <v>2955</v>
      </c>
      <c r="D300" s="143"/>
      <c r="E300" s="107"/>
      <c r="F300" s="108"/>
      <c r="G300" s="108"/>
    </row>
    <row r="301" spans="1:7" s="109" customFormat="1" ht="15" hidden="1" outlineLevel="1">
      <c r="A301" s="98" t="s">
        <v>632</v>
      </c>
      <c r="B301" s="139" t="s">
        <v>228</v>
      </c>
      <c r="C301" s="190" t="s">
        <v>613</v>
      </c>
      <c r="D301" s="143" t="s">
        <v>90</v>
      </c>
      <c r="E301" s="107">
        <v>2</v>
      </c>
      <c r="F301" s="108"/>
      <c r="G301" s="108">
        <f t="shared" si="70"/>
        <v>0</v>
      </c>
    </row>
    <row r="302" spans="1:7" s="109" customFormat="1" ht="15" hidden="1" outlineLevel="1">
      <c r="A302" s="98" t="s">
        <v>633</v>
      </c>
      <c r="B302" s="139" t="s">
        <v>261</v>
      </c>
      <c r="C302" s="190" t="s">
        <v>616</v>
      </c>
      <c r="D302" s="143" t="s">
        <v>90</v>
      </c>
      <c r="E302" s="107">
        <v>2</v>
      </c>
      <c r="F302" s="108"/>
      <c r="G302" s="108">
        <f t="shared" si="70"/>
        <v>0</v>
      </c>
    </row>
    <row r="303" spans="1:7" s="109" customFormat="1" ht="127.5" hidden="1" outlineLevel="1">
      <c r="A303" s="98" t="str">
        <f t="shared" si="71"/>
        <v>A.2.1.2.4.S.3</v>
      </c>
      <c r="B303" s="139" t="s">
        <v>208</v>
      </c>
      <c r="C303" s="142" t="s">
        <v>2964</v>
      </c>
      <c r="D303" s="143"/>
      <c r="E303" s="107"/>
      <c r="F303" s="108"/>
      <c r="G303" s="108"/>
    </row>
    <row r="304" spans="1:7" s="109" customFormat="1" ht="25.5" hidden="1" outlineLevel="1">
      <c r="A304" s="98" t="s">
        <v>634</v>
      </c>
      <c r="B304" s="139" t="s">
        <v>244</v>
      </c>
      <c r="C304" s="142" t="s">
        <v>2774</v>
      </c>
      <c r="D304" s="143" t="s">
        <v>90</v>
      </c>
      <c r="E304" s="107">
        <v>2</v>
      </c>
      <c r="F304" s="108"/>
      <c r="G304" s="108">
        <f t="shared" si="70"/>
        <v>0</v>
      </c>
    </row>
    <row r="305" spans="1:7" s="109" customFormat="1" ht="25.5" hidden="1" outlineLevel="1">
      <c r="A305" s="98" t="s">
        <v>635</v>
      </c>
      <c r="B305" s="139" t="s">
        <v>245</v>
      </c>
      <c r="C305" s="142" t="s">
        <v>2775</v>
      </c>
      <c r="D305" s="143" t="s">
        <v>90</v>
      </c>
      <c r="E305" s="107">
        <v>1</v>
      </c>
      <c r="F305" s="108"/>
      <c r="G305" s="108">
        <f t="shared" si="70"/>
        <v>0</v>
      </c>
    </row>
    <row r="306" spans="1:7" s="109" customFormat="1" ht="25.5" hidden="1" outlineLevel="1">
      <c r="A306" s="98" t="s">
        <v>636</v>
      </c>
      <c r="B306" s="139" t="s">
        <v>246</v>
      </c>
      <c r="C306" s="142" t="s">
        <v>2776</v>
      </c>
      <c r="D306" s="143" t="s">
        <v>90</v>
      </c>
      <c r="E306" s="107">
        <v>1</v>
      </c>
      <c r="F306" s="108"/>
      <c r="G306" s="108">
        <f t="shared" si="70"/>
        <v>0</v>
      </c>
    </row>
    <row r="307" spans="1:7" s="109" customFormat="1" ht="102" hidden="1" outlineLevel="1">
      <c r="A307" s="98" t="str">
        <f t="shared" si="71"/>
        <v>A.2.1.2.4.S.4</v>
      </c>
      <c r="B307" s="139" t="s">
        <v>209</v>
      </c>
      <c r="C307" s="142" t="s">
        <v>2925</v>
      </c>
      <c r="D307" s="143"/>
      <c r="E307" s="107"/>
      <c r="F307" s="108"/>
      <c r="G307" s="108"/>
    </row>
    <row r="308" spans="1:7" s="109" customFormat="1" ht="15" hidden="1" outlineLevel="1">
      <c r="A308" s="98" t="str">
        <f t="shared" si="71"/>
        <v>A.2.1.2.4.S.4.1</v>
      </c>
      <c r="B308" s="139" t="s">
        <v>240</v>
      </c>
      <c r="C308" s="190" t="s">
        <v>272</v>
      </c>
      <c r="D308" s="143" t="s">
        <v>90</v>
      </c>
      <c r="E308" s="107">
        <v>2</v>
      </c>
      <c r="F308" s="108"/>
      <c r="G308" s="108">
        <f aca="true" t="shared" si="72" ref="G308">E308*F308</f>
        <v>0</v>
      </c>
    </row>
    <row r="309" spans="1:7" s="109" customFormat="1" ht="51" hidden="1" outlineLevel="1">
      <c r="A309" s="98" t="str">
        <f t="shared" si="71"/>
        <v>A.2.1.2.4.S.5</v>
      </c>
      <c r="B309" s="139" t="s">
        <v>213</v>
      </c>
      <c r="C309" s="159" t="s">
        <v>2926</v>
      </c>
      <c r="D309" s="113"/>
      <c r="E309" s="107"/>
      <c r="F309" s="108"/>
      <c r="G309" s="108"/>
    </row>
    <row r="310" spans="1:7" s="109" customFormat="1" ht="15" hidden="1" outlineLevel="1">
      <c r="A310" s="98" t="str">
        <f t="shared" si="71"/>
        <v>A.2.1.2.4.S.5.1</v>
      </c>
      <c r="B310" s="139" t="s">
        <v>315</v>
      </c>
      <c r="C310" s="159" t="s">
        <v>447</v>
      </c>
      <c r="D310" s="113" t="s">
        <v>90</v>
      </c>
      <c r="E310" s="107">
        <v>2</v>
      </c>
      <c r="F310" s="108"/>
      <c r="G310" s="108">
        <f>E310*F310</f>
        <v>0</v>
      </c>
    </row>
    <row r="311" spans="1:7" s="109" customFormat="1" ht="331.5" hidden="1" outlineLevel="1">
      <c r="A311" s="98" t="s">
        <v>637</v>
      </c>
      <c r="B311" s="139" t="s">
        <v>214</v>
      </c>
      <c r="C311" s="159" t="s">
        <v>1518</v>
      </c>
      <c r="D311" s="113" t="s">
        <v>90</v>
      </c>
      <c r="E311" s="107">
        <v>2</v>
      </c>
      <c r="F311" s="108"/>
      <c r="G311" s="108">
        <f aca="true" t="shared" si="73" ref="G311:G313">E311*F311</f>
        <v>0</v>
      </c>
    </row>
    <row r="312" spans="1:7" s="109" customFormat="1" ht="89.25" hidden="1" outlineLevel="1">
      <c r="A312" s="98" t="s">
        <v>638</v>
      </c>
      <c r="B312" s="139" t="s">
        <v>215</v>
      </c>
      <c r="C312" s="142" t="s">
        <v>2848</v>
      </c>
      <c r="D312" s="344" t="s">
        <v>91</v>
      </c>
      <c r="E312" s="107">
        <v>2</v>
      </c>
      <c r="F312" s="108"/>
      <c r="G312" s="108">
        <f t="shared" si="73"/>
        <v>0</v>
      </c>
    </row>
    <row r="313" spans="1:7" s="109" customFormat="1" ht="191.25" hidden="1" outlineLevel="1">
      <c r="A313" s="335" t="str">
        <f t="shared" si="71"/>
        <v>A.2.1.2.4.S.8</v>
      </c>
      <c r="B313" s="336" t="s">
        <v>216</v>
      </c>
      <c r="C313" s="345" t="s">
        <v>3579</v>
      </c>
      <c r="D313" s="344" t="s">
        <v>22</v>
      </c>
      <c r="E313" s="346">
        <v>27</v>
      </c>
      <c r="F313" s="108"/>
      <c r="G313" s="108">
        <f t="shared" si="73"/>
        <v>0</v>
      </c>
    </row>
    <row r="314" spans="1:7" s="97" customFormat="1" ht="15" collapsed="1">
      <c r="A314" s="90" t="str">
        <f aca="true" t="shared" si="74" ref="A314">B314</f>
        <v>A.2.1.2.5</v>
      </c>
      <c r="B314" s="91" t="s">
        <v>639</v>
      </c>
      <c r="C314" s="92" t="s">
        <v>2835</v>
      </c>
      <c r="D314" s="93"/>
      <c r="E314" s="94"/>
      <c r="F314" s="95"/>
      <c r="G314" s="96"/>
    </row>
    <row r="315" spans="1:7" s="109" customFormat="1" ht="76.5" hidden="1" outlineLevel="1">
      <c r="A315" s="98" t="str">
        <f aca="true" t="shared" si="75" ref="A315:A347">""&amp;$B$314&amp;"."&amp;B315&amp;""</f>
        <v>A.2.1.2.5.S.1</v>
      </c>
      <c r="B315" s="139" t="s">
        <v>206</v>
      </c>
      <c r="C315" s="142" t="s">
        <v>3447</v>
      </c>
      <c r="D315" s="143"/>
      <c r="E315" s="107"/>
      <c r="F315" s="108"/>
      <c r="G315" s="108"/>
    </row>
    <row r="316" spans="1:7" s="109" customFormat="1" ht="106.5" hidden="1" outlineLevel="1">
      <c r="A316" s="335" t="str">
        <f t="shared" si="75"/>
        <v>A.2.1.2.5.S.1.1</v>
      </c>
      <c r="B316" s="336" t="s">
        <v>226</v>
      </c>
      <c r="C316" s="142" t="s">
        <v>3452</v>
      </c>
      <c r="D316" s="143" t="s">
        <v>91</v>
      </c>
      <c r="E316" s="107">
        <v>3</v>
      </c>
      <c r="F316" s="108"/>
      <c r="G316" s="108">
        <f aca="true" t="shared" si="76" ref="G316:G317">E316*F316</f>
        <v>0</v>
      </c>
    </row>
    <row r="317" spans="1:7" s="109" customFormat="1" ht="105" hidden="1" outlineLevel="1">
      <c r="A317" s="335" t="str">
        <f t="shared" si="75"/>
        <v>A.2.1.2.5.S.2.2</v>
      </c>
      <c r="B317" s="336" t="s">
        <v>261</v>
      </c>
      <c r="C317" s="142" t="s">
        <v>3453</v>
      </c>
      <c r="D317" s="143" t="s">
        <v>91</v>
      </c>
      <c r="E317" s="107">
        <v>3</v>
      </c>
      <c r="F317" s="108"/>
      <c r="G317" s="108">
        <f t="shared" si="76"/>
        <v>0</v>
      </c>
    </row>
    <row r="318" spans="1:7" s="109" customFormat="1" ht="89.25" hidden="1" outlineLevel="1">
      <c r="A318" s="98" t="str">
        <f t="shared" si="75"/>
        <v>A.2.1.2.5.S.2</v>
      </c>
      <c r="B318" s="139" t="s">
        <v>207</v>
      </c>
      <c r="C318" s="142" t="s">
        <v>2940</v>
      </c>
      <c r="D318" s="143"/>
      <c r="E318" s="107"/>
      <c r="F318" s="108"/>
      <c r="G318" s="108"/>
    </row>
    <row r="319" spans="1:7" s="109" customFormat="1" ht="15" hidden="1" outlineLevel="1">
      <c r="A319" s="98" t="str">
        <f t="shared" si="75"/>
        <v>A.2.1.2.5.S.2.1</v>
      </c>
      <c r="B319" s="139" t="s">
        <v>228</v>
      </c>
      <c r="C319" s="146" t="s">
        <v>105</v>
      </c>
      <c r="D319" s="143"/>
      <c r="E319" s="107"/>
      <c r="F319" s="108"/>
      <c r="G319" s="108"/>
    </row>
    <row r="320" spans="1:7" s="109" customFormat="1" ht="15" hidden="1" outlineLevel="1">
      <c r="A320" s="98" t="str">
        <f t="shared" si="75"/>
        <v>A.2.1.2.5.S.2.1.1</v>
      </c>
      <c r="B320" s="139" t="s">
        <v>229</v>
      </c>
      <c r="C320" s="145" t="s">
        <v>181</v>
      </c>
      <c r="D320" s="143"/>
      <c r="E320" s="107"/>
      <c r="F320" s="108"/>
      <c r="G320" s="108"/>
    </row>
    <row r="321" spans="1:7" s="109" customFormat="1" ht="15" hidden="1" outlineLevel="1">
      <c r="A321" s="98" t="str">
        <f t="shared" si="75"/>
        <v>A.2.1.2.5.S.2.1.1.1</v>
      </c>
      <c r="B321" s="139" t="s">
        <v>340</v>
      </c>
      <c r="C321" s="142" t="s">
        <v>109</v>
      </c>
      <c r="D321" s="143" t="s">
        <v>90</v>
      </c>
      <c r="E321" s="107">
        <v>8</v>
      </c>
      <c r="F321" s="108"/>
      <c r="G321" s="108">
        <f aca="true" t="shared" si="77" ref="G321">E321*F321</f>
        <v>0</v>
      </c>
    </row>
    <row r="322" spans="1:7" s="109" customFormat="1" ht="15" hidden="1" outlineLevel="1">
      <c r="A322" s="98" t="str">
        <f t="shared" si="75"/>
        <v>A.2.1.2.5.S.2.1.2</v>
      </c>
      <c r="B322" s="139" t="s">
        <v>230</v>
      </c>
      <c r="C322" s="145" t="s">
        <v>640</v>
      </c>
      <c r="D322" s="143"/>
      <c r="E322" s="107"/>
      <c r="F322" s="108"/>
      <c r="G322" s="108"/>
    </row>
    <row r="323" spans="1:7" s="109" customFormat="1" ht="15" hidden="1" outlineLevel="1">
      <c r="A323" s="98" t="str">
        <f t="shared" si="75"/>
        <v>A.2.1.2.5.S.2.1.2.1</v>
      </c>
      <c r="B323" s="139" t="s">
        <v>343</v>
      </c>
      <c r="C323" s="142" t="s">
        <v>109</v>
      </c>
      <c r="D323" s="143" t="s">
        <v>90</v>
      </c>
      <c r="E323" s="107">
        <v>6</v>
      </c>
      <c r="F323" s="108"/>
      <c r="G323" s="108">
        <f aca="true" t="shared" si="78" ref="G323">E323*F323</f>
        <v>0</v>
      </c>
    </row>
    <row r="324" spans="1:7" s="109" customFormat="1" ht="89.25" hidden="1" outlineLevel="1">
      <c r="A324" s="98" t="str">
        <f t="shared" si="75"/>
        <v>A.2.1.2.5.S.3</v>
      </c>
      <c r="B324" s="139" t="s">
        <v>208</v>
      </c>
      <c r="C324" s="142" t="s">
        <v>2918</v>
      </c>
      <c r="D324" s="143"/>
      <c r="E324" s="107"/>
      <c r="F324" s="108"/>
      <c r="G324" s="108"/>
    </row>
    <row r="325" spans="1:7" s="109" customFormat="1" ht="15" hidden="1" outlineLevel="1">
      <c r="A325" s="98" t="str">
        <f t="shared" si="75"/>
        <v>A.2.1.2.5.S.3.1</v>
      </c>
      <c r="B325" s="139" t="s">
        <v>244</v>
      </c>
      <c r="C325" s="146" t="s">
        <v>105</v>
      </c>
      <c r="D325" s="143"/>
      <c r="E325" s="107"/>
      <c r="F325" s="108"/>
      <c r="G325" s="108"/>
    </row>
    <row r="326" spans="1:7" s="109" customFormat="1" ht="15" hidden="1" outlineLevel="1">
      <c r="A326" s="98" t="str">
        <f t="shared" si="75"/>
        <v>A.2.1.2.5.S.3.1.1</v>
      </c>
      <c r="B326" s="139" t="s">
        <v>322</v>
      </c>
      <c r="C326" s="145" t="s">
        <v>123</v>
      </c>
      <c r="D326" s="143"/>
      <c r="E326" s="107"/>
      <c r="F326" s="108"/>
      <c r="G326" s="108"/>
    </row>
    <row r="327" spans="1:7" s="109" customFormat="1" ht="15" hidden="1" outlineLevel="1">
      <c r="A327" s="98" t="str">
        <f t="shared" si="75"/>
        <v>A.2.1.2.5.S.3.1.1.1</v>
      </c>
      <c r="B327" s="139" t="s">
        <v>323</v>
      </c>
      <c r="C327" s="142" t="s">
        <v>641</v>
      </c>
      <c r="D327" s="143" t="s">
        <v>90</v>
      </c>
      <c r="E327" s="107">
        <v>7</v>
      </c>
      <c r="F327" s="108"/>
      <c r="G327" s="108">
        <f aca="true" t="shared" si="79" ref="G327:G331">E327*F327</f>
        <v>0</v>
      </c>
    </row>
    <row r="328" spans="1:7" s="109" customFormat="1" ht="15" hidden="1" outlineLevel="1">
      <c r="A328" s="98" t="str">
        <f t="shared" si="75"/>
        <v>A.2.1.2.5.S.3.1.1.2</v>
      </c>
      <c r="B328" s="139" t="s">
        <v>346</v>
      </c>
      <c r="C328" s="142" t="s">
        <v>642</v>
      </c>
      <c r="D328" s="143" t="s">
        <v>90</v>
      </c>
      <c r="E328" s="107">
        <v>12</v>
      </c>
      <c r="F328" s="108"/>
      <c r="G328" s="108">
        <f t="shared" si="79"/>
        <v>0</v>
      </c>
    </row>
    <row r="329" spans="1:7" s="109" customFormat="1" ht="15" hidden="1" outlineLevel="1">
      <c r="A329" s="98" t="str">
        <f t="shared" si="75"/>
        <v>A.2.1.2.5.S.3.1.1.3</v>
      </c>
      <c r="B329" s="139" t="s">
        <v>347</v>
      </c>
      <c r="C329" s="142" t="s">
        <v>643</v>
      </c>
      <c r="D329" s="143" t="s">
        <v>90</v>
      </c>
      <c r="E329" s="107">
        <v>9</v>
      </c>
      <c r="F329" s="108"/>
      <c r="G329" s="108">
        <f t="shared" si="79"/>
        <v>0</v>
      </c>
    </row>
    <row r="330" spans="1:7" s="109" customFormat="1" ht="15" hidden="1" outlineLevel="1">
      <c r="A330" s="98" t="str">
        <f t="shared" si="75"/>
        <v>A.2.1.2.5.S.3.1.1.4</v>
      </c>
      <c r="B330" s="139" t="s">
        <v>348</v>
      </c>
      <c r="C330" s="142" t="s">
        <v>644</v>
      </c>
      <c r="D330" s="143" t="s">
        <v>90</v>
      </c>
      <c r="E330" s="107">
        <v>2</v>
      </c>
      <c r="F330" s="108"/>
      <c r="G330" s="108">
        <f t="shared" si="79"/>
        <v>0</v>
      </c>
    </row>
    <row r="331" spans="1:7" s="109" customFormat="1" ht="15" hidden="1" outlineLevel="1">
      <c r="A331" s="98" t="str">
        <f t="shared" si="75"/>
        <v>A.2.1.2.5.S.3.1.1.5</v>
      </c>
      <c r="B331" s="139" t="s">
        <v>349</v>
      </c>
      <c r="C331" s="142" t="s">
        <v>645</v>
      </c>
      <c r="D331" s="143" t="s">
        <v>90</v>
      </c>
      <c r="E331" s="107">
        <v>6</v>
      </c>
      <c r="F331" s="108"/>
      <c r="G331" s="108">
        <f t="shared" si="79"/>
        <v>0</v>
      </c>
    </row>
    <row r="332" spans="1:7" s="109" customFormat="1" ht="15" hidden="1" outlineLevel="1">
      <c r="A332" s="98" t="str">
        <f t="shared" si="75"/>
        <v>A.2.1.2.5.S.3.1.2</v>
      </c>
      <c r="B332" s="139" t="s">
        <v>381</v>
      </c>
      <c r="C332" s="145" t="s">
        <v>576</v>
      </c>
      <c r="D332" s="143"/>
      <c r="E332" s="107"/>
      <c r="F332" s="108"/>
      <c r="G332" s="108"/>
    </row>
    <row r="333" spans="1:7" s="109" customFormat="1" ht="15" hidden="1" outlineLevel="1">
      <c r="A333" s="98" t="str">
        <f t="shared" si="75"/>
        <v>A.2.1.2.5.S.3.1.2.1</v>
      </c>
      <c r="B333" s="139" t="s">
        <v>646</v>
      </c>
      <c r="C333" s="142" t="s">
        <v>109</v>
      </c>
      <c r="D333" s="143" t="s">
        <v>90</v>
      </c>
      <c r="E333" s="107">
        <v>10</v>
      </c>
      <c r="F333" s="108"/>
      <c r="G333" s="108">
        <f aca="true" t="shared" si="80" ref="G333">E333*F333</f>
        <v>0</v>
      </c>
    </row>
    <row r="334" spans="1:7" s="109" customFormat="1" ht="15" hidden="1" outlineLevel="1">
      <c r="A334" s="98" t="str">
        <f t="shared" si="75"/>
        <v>A.2.1.2.5.S.3.1.3</v>
      </c>
      <c r="B334" s="139" t="s">
        <v>647</v>
      </c>
      <c r="C334" s="145" t="s">
        <v>648</v>
      </c>
      <c r="D334" s="143"/>
      <c r="E334" s="107"/>
      <c r="F334" s="108"/>
      <c r="G334" s="108"/>
    </row>
    <row r="335" spans="1:7" s="109" customFormat="1" ht="15" hidden="1" outlineLevel="1">
      <c r="A335" s="98" t="str">
        <f t="shared" si="75"/>
        <v>A.2.1.2.5.S.3.1.3.1</v>
      </c>
      <c r="B335" s="139" t="s">
        <v>649</v>
      </c>
      <c r="C335" s="142" t="s">
        <v>650</v>
      </c>
      <c r="D335" s="143" t="s">
        <v>90</v>
      </c>
      <c r="E335" s="107">
        <v>8</v>
      </c>
      <c r="F335" s="108"/>
      <c r="G335" s="108">
        <f aca="true" t="shared" si="81" ref="G335">E335*F335</f>
        <v>0</v>
      </c>
    </row>
    <row r="336" spans="1:7" s="109" customFormat="1" ht="15" hidden="1" outlineLevel="1">
      <c r="A336" s="98" t="str">
        <f t="shared" si="75"/>
        <v>A.2.1.2.5.S.3.1.4</v>
      </c>
      <c r="B336" s="139" t="s">
        <v>651</v>
      </c>
      <c r="C336" s="145" t="s">
        <v>652</v>
      </c>
      <c r="D336" s="143"/>
      <c r="E336" s="107"/>
      <c r="F336" s="108"/>
      <c r="G336" s="108"/>
    </row>
    <row r="337" spans="1:7" s="109" customFormat="1" ht="15" hidden="1" outlineLevel="1">
      <c r="A337" s="98" t="str">
        <f t="shared" si="75"/>
        <v>A.2.1.2.5.S.3.1.4.1</v>
      </c>
      <c r="B337" s="139" t="s">
        <v>653</v>
      </c>
      <c r="C337" s="142" t="s">
        <v>145</v>
      </c>
      <c r="D337" s="143" t="s">
        <v>90</v>
      </c>
      <c r="E337" s="107">
        <v>6</v>
      </c>
      <c r="F337" s="108"/>
      <c r="G337" s="108">
        <f aca="true" t="shared" si="82" ref="G337">E337*F337</f>
        <v>0</v>
      </c>
    </row>
    <row r="338" spans="1:7" s="109" customFormat="1" ht="15" hidden="1" outlineLevel="1">
      <c r="A338" s="98" t="str">
        <f t="shared" si="75"/>
        <v>A.2.1.2.5.S.3.1.5</v>
      </c>
      <c r="B338" s="139" t="s">
        <v>654</v>
      </c>
      <c r="C338" s="145" t="s">
        <v>655</v>
      </c>
      <c r="D338" s="143"/>
      <c r="E338" s="107"/>
      <c r="F338" s="108"/>
      <c r="G338" s="108"/>
    </row>
    <row r="339" spans="1:7" s="109" customFormat="1" ht="15" hidden="1" outlineLevel="1">
      <c r="A339" s="98" t="str">
        <f t="shared" si="75"/>
        <v>A.2.1.2.5.S.3.1.5.1</v>
      </c>
      <c r="B339" s="139" t="s">
        <v>656</v>
      </c>
      <c r="C339" s="142" t="s">
        <v>146</v>
      </c>
      <c r="D339" s="143" t="s">
        <v>90</v>
      </c>
      <c r="E339" s="107">
        <v>6</v>
      </c>
      <c r="F339" s="108"/>
      <c r="G339" s="108">
        <f aca="true" t="shared" si="83" ref="G339:G340">E339*F339</f>
        <v>0</v>
      </c>
    </row>
    <row r="340" spans="1:7" s="109" customFormat="1" ht="15" hidden="1" outlineLevel="1">
      <c r="A340" s="98" t="str">
        <f t="shared" si="75"/>
        <v>A.2.1.2.5.S.3.1.5.2</v>
      </c>
      <c r="B340" s="139" t="s">
        <v>657</v>
      </c>
      <c r="C340" s="142" t="s">
        <v>658</v>
      </c>
      <c r="D340" s="143" t="s">
        <v>90</v>
      </c>
      <c r="E340" s="107">
        <v>2</v>
      </c>
      <c r="F340" s="108"/>
      <c r="G340" s="108">
        <f t="shared" si="83"/>
        <v>0</v>
      </c>
    </row>
    <row r="341" spans="1:7" s="109" customFormat="1" ht="15" hidden="1" outlineLevel="1">
      <c r="A341" s="98" t="str">
        <f t="shared" si="75"/>
        <v>A.2.1.2.5.S.3.1.6</v>
      </c>
      <c r="B341" s="139" t="s">
        <v>659</v>
      </c>
      <c r="C341" s="145" t="s">
        <v>660</v>
      </c>
      <c r="D341" s="143"/>
      <c r="E341" s="107"/>
      <c r="F341" s="108"/>
      <c r="G341" s="108"/>
    </row>
    <row r="342" spans="1:7" s="109" customFormat="1" ht="15" hidden="1" outlineLevel="1">
      <c r="A342" s="98" t="str">
        <f t="shared" si="75"/>
        <v>A.2.1.2.5.S.3.1.6.1</v>
      </c>
      <c r="B342" s="139" t="s">
        <v>661</v>
      </c>
      <c r="C342" s="142" t="s">
        <v>2777</v>
      </c>
      <c r="D342" s="143" t="s">
        <v>90</v>
      </c>
      <c r="E342" s="107">
        <v>1</v>
      </c>
      <c r="F342" s="108"/>
      <c r="G342" s="108">
        <f aca="true" t="shared" si="84" ref="G342:G343">E342*F342</f>
        <v>0</v>
      </c>
    </row>
    <row r="343" spans="1:7" s="109" customFormat="1" ht="15" hidden="1" outlineLevel="1">
      <c r="A343" s="98" t="str">
        <f t="shared" si="75"/>
        <v>A.2.1.2.5.S.3.1.6.2</v>
      </c>
      <c r="B343" s="139" t="s">
        <v>662</v>
      </c>
      <c r="C343" s="142" t="s">
        <v>2778</v>
      </c>
      <c r="D343" s="143" t="s">
        <v>90</v>
      </c>
      <c r="E343" s="107">
        <v>1</v>
      </c>
      <c r="F343" s="108"/>
      <c r="G343" s="108">
        <f t="shared" si="84"/>
        <v>0</v>
      </c>
    </row>
    <row r="344" spans="1:7" s="109" customFormat="1" ht="15" hidden="1" outlineLevel="1">
      <c r="A344" s="98" t="str">
        <f t="shared" si="75"/>
        <v>A.2.1.2.5.S.3.1.6</v>
      </c>
      <c r="B344" s="139" t="s">
        <v>659</v>
      </c>
      <c r="C344" s="145" t="s">
        <v>663</v>
      </c>
      <c r="D344" s="143"/>
      <c r="E344" s="107"/>
      <c r="F344" s="108"/>
      <c r="G344" s="108"/>
    </row>
    <row r="345" spans="1:7" s="109" customFormat="1" ht="15" hidden="1" outlineLevel="1">
      <c r="A345" s="98" t="str">
        <f t="shared" si="75"/>
        <v>A.2.1.2.5.S.3.1.6.1</v>
      </c>
      <c r="B345" s="139" t="s">
        <v>661</v>
      </c>
      <c r="C345" s="142" t="s">
        <v>554</v>
      </c>
      <c r="D345" s="143" t="s">
        <v>90</v>
      </c>
      <c r="E345" s="107">
        <v>2</v>
      </c>
      <c r="F345" s="108"/>
      <c r="G345" s="108">
        <f aca="true" t="shared" si="85" ref="G345">E345*F345</f>
        <v>0</v>
      </c>
    </row>
    <row r="346" spans="1:7" s="109" customFormat="1" ht="102" hidden="1" outlineLevel="1">
      <c r="A346" s="335" t="str">
        <f t="shared" si="75"/>
        <v>A.2.1.2.5.S.4</v>
      </c>
      <c r="B346" s="336" t="s">
        <v>209</v>
      </c>
      <c r="C346" s="338" t="s">
        <v>3226</v>
      </c>
      <c r="D346" s="123"/>
      <c r="E346" s="347"/>
      <c r="F346" s="108"/>
      <c r="G346" s="108"/>
    </row>
    <row r="347" spans="1:7" s="109" customFormat="1" ht="15" hidden="1" outlineLevel="1">
      <c r="A347" s="335" t="str">
        <f t="shared" si="75"/>
        <v>A.2.1.2.5.S.4.1</v>
      </c>
      <c r="B347" s="336" t="s">
        <v>240</v>
      </c>
      <c r="C347" s="348" t="s">
        <v>267</v>
      </c>
      <c r="D347" s="123" t="s">
        <v>22</v>
      </c>
      <c r="E347" s="107">
        <v>18</v>
      </c>
      <c r="F347" s="108"/>
      <c r="G347" s="108">
        <f aca="true" t="shared" si="86" ref="G347">E347*F347</f>
        <v>0</v>
      </c>
    </row>
    <row r="348" spans="1:7" s="97" customFormat="1" ht="15" collapsed="1">
      <c r="A348" s="90" t="str">
        <f aca="true" t="shared" si="87" ref="A348">B348</f>
        <v>A.2.1.2.6</v>
      </c>
      <c r="B348" s="91" t="s">
        <v>664</v>
      </c>
      <c r="C348" s="165" t="s">
        <v>117</v>
      </c>
      <c r="D348" s="93"/>
      <c r="E348" s="94"/>
      <c r="F348" s="95"/>
      <c r="G348" s="96"/>
    </row>
    <row r="349" spans="1:7" s="109" customFormat="1" ht="102" hidden="1" outlineLevel="1">
      <c r="A349" s="98" t="str">
        <f aca="true" t="shared" si="88" ref="A349:A359">""&amp;$B$348&amp;"."&amp;B349&amp;""</f>
        <v>A.2.1.2.6.S.1</v>
      </c>
      <c r="B349" s="139" t="s">
        <v>206</v>
      </c>
      <c r="C349" s="200" t="s">
        <v>3214</v>
      </c>
      <c r="D349" s="143"/>
      <c r="E349" s="107"/>
      <c r="F349" s="108"/>
      <c r="G349" s="108"/>
    </row>
    <row r="350" spans="1:7" s="109" customFormat="1" ht="106.5" hidden="1" outlineLevel="1">
      <c r="A350" s="335" t="str">
        <f t="shared" si="88"/>
        <v>A.2.1.2.6.S.1.1</v>
      </c>
      <c r="B350" s="336" t="s">
        <v>226</v>
      </c>
      <c r="C350" s="142" t="s">
        <v>3454</v>
      </c>
      <c r="D350" s="143" t="s">
        <v>91</v>
      </c>
      <c r="E350" s="107">
        <v>3</v>
      </c>
      <c r="F350" s="108"/>
      <c r="G350" s="108">
        <f aca="true" t="shared" si="89" ref="G350:G351">E350*F350</f>
        <v>0</v>
      </c>
    </row>
    <row r="351" spans="1:7" s="109" customFormat="1" ht="105" hidden="1" outlineLevel="1">
      <c r="A351" s="335" t="str">
        <f t="shared" si="88"/>
        <v>A.2.1.2.6.S.1.2</v>
      </c>
      <c r="B351" s="336" t="s">
        <v>227</v>
      </c>
      <c r="C351" s="142" t="s">
        <v>3453</v>
      </c>
      <c r="D351" s="143" t="s">
        <v>91</v>
      </c>
      <c r="E351" s="107">
        <v>3</v>
      </c>
      <c r="F351" s="108"/>
      <c r="G351" s="108">
        <f t="shared" si="89"/>
        <v>0</v>
      </c>
    </row>
    <row r="352" spans="1:7" s="109" customFormat="1" ht="63.75" hidden="1" outlineLevel="1">
      <c r="A352" s="98" t="str">
        <f t="shared" si="88"/>
        <v>A.2.1.2.6.S.2</v>
      </c>
      <c r="B352" s="139" t="s">
        <v>207</v>
      </c>
      <c r="C352" s="142" t="s">
        <v>3204</v>
      </c>
      <c r="D352" s="143"/>
      <c r="E352" s="107"/>
      <c r="F352" s="108"/>
      <c r="G352" s="108"/>
    </row>
    <row r="353" spans="1:7" s="109" customFormat="1" ht="15" hidden="1" outlineLevel="1">
      <c r="A353" s="98" t="str">
        <f t="shared" si="88"/>
        <v>A.2.1.2.6.S.2.1</v>
      </c>
      <c r="B353" s="139" t="s">
        <v>228</v>
      </c>
      <c r="C353" s="112" t="s">
        <v>369</v>
      </c>
      <c r="D353" s="113" t="s">
        <v>90</v>
      </c>
      <c r="E353" s="107">
        <v>2</v>
      </c>
      <c r="F353" s="108"/>
      <c r="G353" s="108">
        <f aca="true" t="shared" si="90" ref="G353">E353*F353</f>
        <v>0</v>
      </c>
    </row>
    <row r="354" spans="1:7" s="109" customFormat="1" ht="63.75" hidden="1" outlineLevel="1">
      <c r="A354" s="98" t="str">
        <f t="shared" si="88"/>
        <v>A.2.1.2.6.S.3</v>
      </c>
      <c r="B354" s="139" t="s">
        <v>208</v>
      </c>
      <c r="C354" s="168" t="s">
        <v>383</v>
      </c>
      <c r="D354" s="143"/>
      <c r="E354" s="107"/>
      <c r="F354" s="108"/>
      <c r="G354" s="108"/>
    </row>
    <row r="355" spans="1:7" s="109" customFormat="1" ht="15" hidden="1" outlineLevel="1">
      <c r="A355" s="98" t="str">
        <f t="shared" si="88"/>
        <v>A.2.1.2.6.S.3.1</v>
      </c>
      <c r="B355" s="139" t="s">
        <v>244</v>
      </c>
      <c r="C355" s="112" t="s">
        <v>369</v>
      </c>
      <c r="D355" s="113" t="s">
        <v>90</v>
      </c>
      <c r="E355" s="107">
        <v>90</v>
      </c>
      <c r="F355" s="108"/>
      <c r="G355" s="108">
        <f aca="true" t="shared" si="91" ref="G355">E355*F355</f>
        <v>0</v>
      </c>
    </row>
    <row r="356" spans="1:7" s="109" customFormat="1" ht="89.25" hidden="1" outlineLevel="1">
      <c r="A356" s="98" t="str">
        <f t="shared" si="88"/>
        <v>A.2.1.2.6.S.4</v>
      </c>
      <c r="B356" s="139" t="s">
        <v>209</v>
      </c>
      <c r="C356" s="349" t="s">
        <v>285</v>
      </c>
      <c r="D356" s="143"/>
      <c r="E356" s="107"/>
      <c r="F356" s="108"/>
      <c r="G356" s="108"/>
    </row>
    <row r="357" spans="1:7" s="109" customFormat="1" ht="25.5" hidden="1" outlineLevel="1">
      <c r="A357" s="98" t="str">
        <f t="shared" si="88"/>
        <v>A.2.1.2.6.S.4.1</v>
      </c>
      <c r="B357" s="139" t="s">
        <v>240</v>
      </c>
      <c r="C357" s="142" t="s">
        <v>2774</v>
      </c>
      <c r="D357" s="143" t="s">
        <v>90</v>
      </c>
      <c r="E357" s="107">
        <v>2</v>
      </c>
      <c r="F357" s="108"/>
      <c r="G357" s="108">
        <f aca="true" t="shared" si="92" ref="G357:G359">E357*F357</f>
        <v>0</v>
      </c>
    </row>
    <row r="358" spans="1:7" s="109" customFormat="1" ht="25.5" hidden="1" outlineLevel="1">
      <c r="A358" s="98" t="str">
        <f t="shared" si="88"/>
        <v>A.2.1.2.6.S.4.2</v>
      </c>
      <c r="B358" s="139" t="s">
        <v>260</v>
      </c>
      <c r="C358" s="142" t="s">
        <v>2775</v>
      </c>
      <c r="D358" s="143" t="s">
        <v>90</v>
      </c>
      <c r="E358" s="107">
        <v>1</v>
      </c>
      <c r="F358" s="108"/>
      <c r="G358" s="108">
        <f t="shared" si="92"/>
        <v>0</v>
      </c>
    </row>
    <row r="359" spans="1:7" s="109" customFormat="1" ht="25.5" hidden="1" outlineLevel="1">
      <c r="A359" s="98" t="str">
        <f t="shared" si="88"/>
        <v>A.2.1.2.6.S.4.3</v>
      </c>
      <c r="B359" s="139" t="s">
        <v>382</v>
      </c>
      <c r="C359" s="142" t="s">
        <v>2776</v>
      </c>
      <c r="D359" s="143" t="s">
        <v>90</v>
      </c>
      <c r="E359" s="107">
        <v>1</v>
      </c>
      <c r="F359" s="108"/>
      <c r="G359" s="108">
        <f t="shared" si="92"/>
        <v>0</v>
      </c>
    </row>
    <row r="360" spans="1:7" s="97" customFormat="1" ht="15" collapsed="1">
      <c r="A360" s="90" t="str">
        <f aca="true" t="shared" si="93" ref="A360">B360</f>
        <v>A.2.1.2.7</v>
      </c>
      <c r="B360" s="91" t="s">
        <v>665</v>
      </c>
      <c r="C360" s="92" t="s">
        <v>21</v>
      </c>
      <c r="D360" s="93"/>
      <c r="E360" s="94"/>
      <c r="F360" s="95"/>
      <c r="G360" s="96"/>
    </row>
    <row r="361" spans="1:7" s="109" customFormat="1" ht="51" hidden="1" outlineLevel="1">
      <c r="A361" s="98" t="str">
        <f>""&amp;$B$360&amp;"."&amp;B361&amp;""</f>
        <v>A.2.1.2.7.S.1</v>
      </c>
      <c r="B361" s="139" t="s">
        <v>206</v>
      </c>
      <c r="C361" s="142" t="s">
        <v>115</v>
      </c>
      <c r="D361" s="143" t="s">
        <v>91</v>
      </c>
      <c r="E361" s="107">
        <v>2</v>
      </c>
      <c r="F361" s="108"/>
      <c r="G361" s="108">
        <f aca="true" t="shared" si="94" ref="G361:G367">E361*F361</f>
        <v>0</v>
      </c>
    </row>
    <row r="362" spans="1:7" s="109" customFormat="1" ht="153" hidden="1" outlineLevel="1">
      <c r="A362" s="98" t="str">
        <f aca="true" t="shared" si="95" ref="A362:A363">""&amp;$B$360&amp;"."&amp;B362&amp;""</f>
        <v>A.2.1.2.7.S.2</v>
      </c>
      <c r="B362" s="139" t="s">
        <v>207</v>
      </c>
      <c r="C362" s="142" t="s">
        <v>184</v>
      </c>
      <c r="D362" s="143" t="s">
        <v>91</v>
      </c>
      <c r="E362" s="107">
        <v>2</v>
      </c>
      <c r="F362" s="108"/>
      <c r="G362" s="108">
        <f t="shared" si="94"/>
        <v>0</v>
      </c>
    </row>
    <row r="363" spans="1:7" s="109" customFormat="1" ht="114.75" hidden="1" outlineLevel="1">
      <c r="A363" s="98" t="str">
        <f t="shared" si="95"/>
        <v>A.2.1.2.7.S.3</v>
      </c>
      <c r="B363" s="139" t="s">
        <v>208</v>
      </c>
      <c r="C363" s="142" t="s">
        <v>3555</v>
      </c>
      <c r="D363" s="143" t="s">
        <v>90</v>
      </c>
      <c r="E363" s="107">
        <v>2</v>
      </c>
      <c r="F363" s="108"/>
      <c r="G363" s="108">
        <f t="shared" si="94"/>
        <v>0</v>
      </c>
    </row>
    <row r="364" spans="1:7" s="97" customFormat="1" ht="15" collapsed="1">
      <c r="A364" s="90" t="str">
        <f aca="true" t="shared" si="96" ref="A364">B364</f>
        <v>A.2.1.2.8</v>
      </c>
      <c r="B364" s="91" t="s">
        <v>666</v>
      </c>
      <c r="C364" s="92" t="s">
        <v>116</v>
      </c>
      <c r="D364" s="93"/>
      <c r="E364" s="94"/>
      <c r="F364" s="95"/>
      <c r="G364" s="96"/>
    </row>
    <row r="365" spans="1:7" s="109" customFormat="1" ht="153" hidden="1" outlineLevel="1">
      <c r="A365" s="98" t="str">
        <f>""&amp;$B$364&amp;"."&amp;B365&amp;""</f>
        <v>A.2.1.2.8.S.1</v>
      </c>
      <c r="B365" s="139" t="s">
        <v>206</v>
      </c>
      <c r="C365" s="142" t="s">
        <v>1519</v>
      </c>
      <c r="D365" s="143" t="s">
        <v>24</v>
      </c>
      <c r="E365" s="107">
        <v>6.5</v>
      </c>
      <c r="F365" s="108"/>
      <c r="G365" s="108">
        <f t="shared" si="94"/>
        <v>0</v>
      </c>
    </row>
    <row r="366" spans="1:7" s="109" customFormat="1" ht="63.75" hidden="1" outlineLevel="1">
      <c r="A366" s="335" t="str">
        <f aca="true" t="shared" si="97" ref="A366:A378">""&amp;$B$364&amp;"."&amp;B366&amp;""</f>
        <v>A.2.1.2.8.S.2</v>
      </c>
      <c r="B366" s="336" t="s">
        <v>207</v>
      </c>
      <c r="C366" s="345" t="s">
        <v>667</v>
      </c>
      <c r="D366" s="143" t="s">
        <v>24</v>
      </c>
      <c r="E366" s="107">
        <v>4.5</v>
      </c>
      <c r="F366" s="108"/>
      <c r="G366" s="108">
        <f t="shared" si="94"/>
        <v>0</v>
      </c>
    </row>
    <row r="367" spans="1:7" s="109" customFormat="1" ht="89.25" hidden="1" outlineLevel="1">
      <c r="A367" s="98" t="str">
        <f t="shared" si="97"/>
        <v>A.2.1.2.8.S.3</v>
      </c>
      <c r="B367" s="139" t="s">
        <v>208</v>
      </c>
      <c r="C367" s="142" t="s">
        <v>236</v>
      </c>
      <c r="D367" s="143" t="s">
        <v>24</v>
      </c>
      <c r="E367" s="107">
        <v>1</v>
      </c>
      <c r="F367" s="108"/>
      <c r="G367" s="108">
        <f t="shared" si="94"/>
        <v>0</v>
      </c>
    </row>
    <row r="368" spans="1:7" s="109" customFormat="1" ht="78.75" hidden="1" outlineLevel="1">
      <c r="A368" s="98" t="str">
        <f t="shared" si="97"/>
        <v>A.2.1.2.8.S.4</v>
      </c>
      <c r="B368" s="336" t="s">
        <v>209</v>
      </c>
      <c r="C368" s="345" t="s">
        <v>1520</v>
      </c>
      <c r="D368" s="143"/>
      <c r="E368" s="107"/>
      <c r="F368" s="108"/>
      <c r="G368" s="108"/>
    </row>
    <row r="369" spans="1:7" s="109" customFormat="1" ht="15" hidden="1" outlineLevel="1">
      <c r="A369" s="98" t="str">
        <f t="shared" si="97"/>
        <v>A.2.1.2.8.S.4.1</v>
      </c>
      <c r="B369" s="336" t="s">
        <v>240</v>
      </c>
      <c r="C369" s="345" t="s">
        <v>668</v>
      </c>
      <c r="D369" s="143" t="s">
        <v>24</v>
      </c>
      <c r="E369" s="107">
        <v>1</v>
      </c>
      <c r="F369" s="108"/>
      <c r="G369" s="108">
        <f aca="true" t="shared" si="98" ref="G369:G370">E369*F369</f>
        <v>0</v>
      </c>
    </row>
    <row r="370" spans="1:7" s="109" customFormat="1" ht="15" hidden="1" outlineLevel="1">
      <c r="A370" s="98" t="str">
        <f t="shared" si="97"/>
        <v>A.2.1.2.8.S.4.2</v>
      </c>
      <c r="B370" s="336" t="s">
        <v>260</v>
      </c>
      <c r="C370" s="345" t="s">
        <v>669</v>
      </c>
      <c r="D370" s="143" t="s">
        <v>24</v>
      </c>
      <c r="E370" s="107">
        <v>1</v>
      </c>
      <c r="F370" s="108"/>
      <c r="G370" s="108">
        <f t="shared" si="98"/>
        <v>0</v>
      </c>
    </row>
    <row r="371" spans="1:7" s="109" customFormat="1" ht="38.25" hidden="1" outlineLevel="1">
      <c r="A371" s="98" t="str">
        <f t="shared" si="97"/>
        <v>A.2.1.2.8.S.5</v>
      </c>
      <c r="B371" s="336" t="s">
        <v>213</v>
      </c>
      <c r="C371" s="345" t="s">
        <v>798</v>
      </c>
      <c r="D371" s="143"/>
      <c r="E371" s="107"/>
      <c r="F371" s="108"/>
      <c r="G371" s="108"/>
    </row>
    <row r="372" spans="1:7" s="109" customFormat="1" ht="15" hidden="1" outlineLevel="1">
      <c r="A372" s="98" t="str">
        <f t="shared" si="97"/>
        <v>A.2.1.2.8.S.5.1</v>
      </c>
      <c r="B372" s="336" t="s">
        <v>315</v>
      </c>
      <c r="C372" s="345" t="s">
        <v>794</v>
      </c>
      <c r="D372" s="143" t="s">
        <v>22</v>
      </c>
      <c r="E372" s="107">
        <v>14</v>
      </c>
      <c r="F372" s="108"/>
      <c r="G372" s="108">
        <f aca="true" t="shared" si="99" ref="G372:G373">E372*F372</f>
        <v>0</v>
      </c>
    </row>
    <row r="373" spans="1:7" s="109" customFormat="1" ht="15" hidden="1" outlineLevel="1">
      <c r="A373" s="98" t="str">
        <f t="shared" si="97"/>
        <v>A.2.1.2.8.S.5.2</v>
      </c>
      <c r="B373" s="336" t="s">
        <v>316</v>
      </c>
      <c r="C373" s="345" t="s">
        <v>795</v>
      </c>
      <c r="D373" s="143" t="s">
        <v>22</v>
      </c>
      <c r="E373" s="107">
        <v>4</v>
      </c>
      <c r="F373" s="108"/>
      <c r="G373" s="108">
        <f t="shared" si="99"/>
        <v>0</v>
      </c>
    </row>
    <row r="374" spans="1:7" s="109" customFormat="1" ht="259.5" hidden="1" outlineLevel="1">
      <c r="A374" s="98" t="str">
        <f t="shared" si="97"/>
        <v>A.2.1.2.8.S.6</v>
      </c>
      <c r="B374" s="336" t="s">
        <v>214</v>
      </c>
      <c r="C374" s="345" t="s">
        <v>3563</v>
      </c>
      <c r="D374" s="143"/>
      <c r="E374" s="107"/>
      <c r="F374" s="108"/>
      <c r="G374" s="108"/>
    </row>
    <row r="375" spans="1:7" s="109" customFormat="1" ht="15" hidden="1" outlineLevel="1">
      <c r="A375" s="98" t="str">
        <f t="shared" si="97"/>
        <v>A.2.1.2.8.S.6.1</v>
      </c>
      <c r="B375" s="336" t="s">
        <v>319</v>
      </c>
      <c r="C375" s="345" t="s">
        <v>670</v>
      </c>
      <c r="D375" s="143" t="s">
        <v>91</v>
      </c>
      <c r="E375" s="107">
        <v>2</v>
      </c>
      <c r="F375" s="108"/>
      <c r="G375" s="108">
        <f aca="true" t="shared" si="100" ref="G375:G378">E375*F375</f>
        <v>0</v>
      </c>
    </row>
    <row r="376" spans="1:7" s="109" customFormat="1" ht="15" hidden="1" outlineLevel="1">
      <c r="A376" s="98" t="str">
        <f t="shared" si="97"/>
        <v>A.2.1.2.8.S.6.2</v>
      </c>
      <c r="B376" s="336" t="s">
        <v>320</v>
      </c>
      <c r="C376" s="345" t="s">
        <v>671</v>
      </c>
      <c r="D376" s="143" t="s">
        <v>91</v>
      </c>
      <c r="E376" s="107">
        <v>2</v>
      </c>
      <c r="F376" s="108"/>
      <c r="G376" s="108">
        <f t="shared" si="100"/>
        <v>0</v>
      </c>
    </row>
    <row r="377" spans="1:7" s="109" customFormat="1" ht="63.75" hidden="1" outlineLevel="1">
      <c r="A377" s="98" t="str">
        <f t="shared" si="97"/>
        <v>A.2.1.2.8.S.7</v>
      </c>
      <c r="B377" s="336" t="s">
        <v>215</v>
      </c>
      <c r="C377" s="345" t="s">
        <v>672</v>
      </c>
      <c r="D377" s="143" t="s">
        <v>91</v>
      </c>
      <c r="E377" s="107">
        <v>2</v>
      </c>
      <c r="F377" s="108"/>
      <c r="G377" s="108">
        <f t="shared" si="100"/>
        <v>0</v>
      </c>
    </row>
    <row r="378" spans="1:7" s="109" customFormat="1" ht="89.25" hidden="1" outlineLevel="1">
      <c r="A378" s="98" t="str">
        <f t="shared" si="97"/>
        <v>A.2.1.2.8.S.8</v>
      </c>
      <c r="B378" s="336" t="s">
        <v>216</v>
      </c>
      <c r="C378" s="345" t="s">
        <v>3227</v>
      </c>
      <c r="D378" s="143" t="s">
        <v>91</v>
      </c>
      <c r="E378" s="107">
        <v>2</v>
      </c>
      <c r="F378" s="108"/>
      <c r="G378" s="108">
        <f t="shared" si="100"/>
        <v>0</v>
      </c>
    </row>
    <row r="379" spans="1:7" s="89" customFormat="1" ht="15" collapsed="1">
      <c r="A379" s="82" t="str">
        <f aca="true" t="shared" si="101" ref="A379:A380">B379</f>
        <v>A.2.1.3</v>
      </c>
      <c r="B379" s="83" t="s">
        <v>673</v>
      </c>
      <c r="C379" s="84" t="s">
        <v>136</v>
      </c>
      <c r="D379" s="189"/>
      <c r="E379" s="86"/>
      <c r="F379" s="87"/>
      <c r="G379" s="88"/>
    </row>
    <row r="380" spans="1:7" s="97" customFormat="1" ht="15">
      <c r="A380" s="90" t="str">
        <f t="shared" si="101"/>
        <v>A.2.1.3.1</v>
      </c>
      <c r="B380" s="91" t="s">
        <v>674</v>
      </c>
      <c r="C380" s="92" t="s">
        <v>18</v>
      </c>
      <c r="D380" s="93"/>
      <c r="E380" s="124"/>
      <c r="F380" s="125"/>
      <c r="G380" s="96"/>
    </row>
    <row r="381" spans="1:7" s="109" customFormat="1" ht="178.5" hidden="1" outlineLevel="1">
      <c r="A381" s="98" t="str">
        <f aca="true" t="shared" si="102" ref="A381:A405">""&amp;$B$380&amp;"."&amp;B381&amp;""</f>
        <v>A.2.1.3.1.S.1</v>
      </c>
      <c r="B381" s="139" t="s">
        <v>206</v>
      </c>
      <c r="C381" s="115" t="str">
        <f>C41</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1" s="128" t="s">
        <v>24</v>
      </c>
      <c r="E381" s="107">
        <v>1335</v>
      </c>
      <c r="F381" s="108"/>
      <c r="G381" s="108">
        <f aca="true" t="shared" si="103" ref="G381:G388">E381*F381</f>
        <v>0</v>
      </c>
    </row>
    <row r="382" spans="1:7" s="109" customFormat="1" ht="191.25" hidden="1" outlineLevel="1">
      <c r="A382" s="98" t="str">
        <f t="shared" si="102"/>
        <v>A.2.1.3.1.S.2</v>
      </c>
      <c r="B382" s="139" t="s">
        <v>207</v>
      </c>
      <c r="C382" s="115" t="str">
        <f>C43</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382" s="128" t="s">
        <v>24</v>
      </c>
      <c r="E382" s="107">
        <v>113</v>
      </c>
      <c r="F382" s="108"/>
      <c r="G382" s="108">
        <f t="shared" si="103"/>
        <v>0</v>
      </c>
    </row>
    <row r="383" spans="1:7" s="109" customFormat="1" ht="89.25" hidden="1" outlineLevel="1">
      <c r="A383" s="98" t="str">
        <f t="shared" si="102"/>
        <v>A.2.1.3.1.S.3</v>
      </c>
      <c r="B383" s="139" t="s">
        <v>208</v>
      </c>
      <c r="C383" s="115" t="s">
        <v>675</v>
      </c>
      <c r="D383" s="128" t="s">
        <v>24</v>
      </c>
      <c r="E383" s="107">
        <v>498</v>
      </c>
      <c r="F383" s="108"/>
      <c r="G383" s="108">
        <f t="shared" si="103"/>
        <v>0</v>
      </c>
    </row>
    <row r="384" spans="1:7" s="109" customFormat="1" ht="51" hidden="1" outlineLevel="1">
      <c r="A384" s="98" t="str">
        <f t="shared" si="102"/>
        <v>A.2.1.3.1.S.4</v>
      </c>
      <c r="B384" s="139" t="s">
        <v>209</v>
      </c>
      <c r="C384" s="115" t="str">
        <f>C48</f>
        <v>Nabava, doprema i ugradnja u rov pijeska frakcije 0-8 mm kao podloga cijevi. Jedinična cijena stavke uključuje sav potreban rad, materijal i transporte za kompletnu izvedbu stavke.
Obračun po m³ ugrađenog pijeska u zbijenom stanju.</v>
      </c>
      <c r="D384" s="128" t="s">
        <v>24</v>
      </c>
      <c r="E384" s="107">
        <v>134</v>
      </c>
      <c r="F384" s="108"/>
      <c r="G384" s="108">
        <f t="shared" si="103"/>
        <v>0</v>
      </c>
    </row>
    <row r="385" spans="1:7" s="109" customFormat="1" ht="51" hidden="1" outlineLevel="1">
      <c r="A385" s="98" t="str">
        <f t="shared" si="102"/>
        <v>A.2.1.3.1.S.5</v>
      </c>
      <c r="B385" s="139" t="s">
        <v>213</v>
      </c>
      <c r="C385" s="115" t="str">
        <f>C49</f>
        <v>Nabava, doprema i ugradnja u rov pijeska 0-8 mm koji se ugrađuje kao obloga i zaštita cijevi bočno i iznad tjemena cijevi, prema detalju rova.
Obračun po m³ ugrađenog pijeska u zbijenom stanju.</v>
      </c>
      <c r="D385" s="128" t="s">
        <v>24</v>
      </c>
      <c r="E385" s="107">
        <v>503</v>
      </c>
      <c r="F385" s="108"/>
      <c r="G385" s="108">
        <f t="shared" si="103"/>
        <v>0</v>
      </c>
    </row>
    <row r="386" spans="1:7" s="109" customFormat="1" ht="63.75" hidden="1" outlineLevel="1">
      <c r="A386" s="98" t="str">
        <f t="shared" si="102"/>
        <v>A.2.1.3.1.S.6</v>
      </c>
      <c r="B386" s="139" t="s">
        <v>214</v>
      </c>
      <c r="C386" s="115" t="str">
        <f>C53</f>
        <v>Nabava, doprema i ugradnja kamenog materijala frakcije 16-32 mm kao podloga ispod betonskih građevina. Jedinična cijena stavke uključuje sav potreban rad, materijal i transporte za kompletnu izvedbu stavke.
Obračun po m³ ugrađenog materijala u zbijenom stanju.</v>
      </c>
      <c r="D386" s="128" t="s">
        <v>24</v>
      </c>
      <c r="E386" s="107">
        <v>18</v>
      </c>
      <c r="F386" s="108"/>
      <c r="G386" s="108">
        <f t="shared" si="103"/>
        <v>0</v>
      </c>
    </row>
    <row r="387" spans="1:7" s="109" customFormat="1" ht="63.75" hidden="1" outlineLevel="1">
      <c r="A387" s="98" t="str">
        <f t="shared" si="102"/>
        <v>A.2.1.3.1.S.7</v>
      </c>
      <c r="B387" s="139" t="s">
        <v>215</v>
      </c>
      <c r="C387" s="115" t="str">
        <f>C54</f>
        <v>Nabava, doprema i ugradnja zamjenskog kamenog materijala frakcije 8-32 mm za izvedbu produbljenja  - stabilizaciju temeljnog dna ispod cjevovoda ili okana. Nasuti materijal strojno nabiti u slojevima visine 30 cm, do modula stišljivosti Me = 40 MN/m². 
Obračun po m³ materijala u zbijenom stanju.</v>
      </c>
      <c r="D387" s="128" t="s">
        <v>24</v>
      </c>
      <c r="E387" s="107">
        <v>3</v>
      </c>
      <c r="F387" s="108"/>
      <c r="G387" s="108">
        <f t="shared" si="103"/>
        <v>0</v>
      </c>
    </row>
    <row r="388" spans="1:7" s="109" customFormat="1" ht="63.75" hidden="1" outlineLevel="1">
      <c r="A388" s="98" t="str">
        <f t="shared" si="102"/>
        <v>A.2.1.3.1.S.8</v>
      </c>
      <c r="B388" s="139" t="s">
        <v>216</v>
      </c>
      <c r="C388" s="115" t="str">
        <f>C55</f>
        <v>Strojno zatrpavanje preostalog dijela rova probranim materijalom iz iskopa bez primjesa zemlje, frakcije 0-100 mm uz obavezno nabijanje u slojevima (Me = 40 MN/m²). Materijalom se rov zatrpava do vrha ili do donje kote završnog sloja.
Obračun po m³ ugrađenog materijala u zbijenom stanju.</v>
      </c>
      <c r="D388" s="128" t="s">
        <v>24</v>
      </c>
      <c r="E388" s="107">
        <v>290</v>
      </c>
      <c r="F388" s="108"/>
      <c r="G388" s="108">
        <f t="shared" si="103"/>
        <v>0</v>
      </c>
    </row>
    <row r="389" spans="1:7" s="109" customFormat="1" ht="89.25" hidden="1" outlineLevel="1">
      <c r="A389" s="98" t="str">
        <f t="shared" si="102"/>
        <v>A.2.1.3.1.S.9</v>
      </c>
      <c r="B389" s="139" t="s">
        <v>217</v>
      </c>
      <c r="C389" s="115" t="str">
        <f>C56</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389" s="128"/>
      <c r="E389" s="107"/>
      <c r="F389" s="108"/>
      <c r="G389" s="108"/>
    </row>
    <row r="390" spans="1:7" s="109" customFormat="1" ht="15" hidden="1" outlineLevel="1">
      <c r="A390" s="98" t="str">
        <f t="shared" si="102"/>
        <v>A.2.1.3.1.S.9.1</v>
      </c>
      <c r="B390" s="139" t="s">
        <v>309</v>
      </c>
      <c r="C390" s="115" t="str">
        <f>C57</f>
        <v>Zamjenski materijal zbijenosti sloja min. Me = 40 MN/m²</v>
      </c>
      <c r="D390" s="128" t="s">
        <v>24</v>
      </c>
      <c r="E390" s="107">
        <v>40</v>
      </c>
      <c r="F390" s="108"/>
      <c r="G390" s="108">
        <f aca="true" t="shared" si="104" ref="G390">E390*F390</f>
        <v>0</v>
      </c>
    </row>
    <row r="391" spans="1:7" s="109" customFormat="1" ht="114.75" hidden="1" outlineLevel="1">
      <c r="A391" s="98" t="str">
        <f t="shared" si="102"/>
        <v>A.2.1.3.1.S.10</v>
      </c>
      <c r="B391" s="139" t="s">
        <v>218</v>
      </c>
      <c r="C391" s="115" t="str">
        <f>C59</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391" s="128"/>
      <c r="E391" s="107"/>
      <c r="F391" s="108"/>
      <c r="G391" s="108"/>
    </row>
    <row r="392" spans="1:7" s="109" customFormat="1" ht="15" hidden="1" outlineLevel="1">
      <c r="A392" s="98" t="str">
        <f t="shared" si="102"/>
        <v>A.2.1.3.1.S.10.1</v>
      </c>
      <c r="B392" s="139" t="s">
        <v>312</v>
      </c>
      <c r="C392" s="115" t="str">
        <f>C60</f>
        <v>Tampon zbijenosti sloja min. Me = 80 MN/m²</v>
      </c>
      <c r="D392" s="128" t="s">
        <v>24</v>
      </c>
      <c r="E392" s="107">
        <v>510</v>
      </c>
      <c r="F392" s="108"/>
      <c r="G392" s="108">
        <f aca="true" t="shared" si="105" ref="G392:G394">E392*F392</f>
        <v>0</v>
      </c>
    </row>
    <row r="393" spans="1:7" s="109" customFormat="1" ht="153" hidden="1" outlineLevel="1">
      <c r="A393" s="98" t="str">
        <f t="shared" si="102"/>
        <v>A.2.1.3.1.S.11</v>
      </c>
      <c r="B393" s="139" t="s">
        <v>219</v>
      </c>
      <c r="C393" s="115" t="str">
        <f>C63</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393" s="128" t="s">
        <v>24</v>
      </c>
      <c r="E393" s="107">
        <v>1906</v>
      </c>
      <c r="F393" s="131"/>
      <c r="G393" s="108">
        <f t="shared" si="105"/>
        <v>0</v>
      </c>
    </row>
    <row r="394" spans="1:7" s="109" customFormat="1" ht="89.25" hidden="1" outlineLevel="1">
      <c r="A394" s="98" t="str">
        <f t="shared" si="102"/>
        <v>A.2.1.3.1.S.12</v>
      </c>
      <c r="B394" s="139" t="s">
        <v>220</v>
      </c>
      <c r="C394" s="105" t="s">
        <v>291</v>
      </c>
      <c r="D394" s="106" t="s">
        <v>90</v>
      </c>
      <c r="E394" s="107">
        <v>6</v>
      </c>
      <c r="F394" s="108"/>
      <c r="G394" s="108">
        <f t="shared" si="105"/>
        <v>0</v>
      </c>
    </row>
    <row r="395" spans="1:7" s="109" customFormat="1" ht="280.5" hidden="1" outlineLevel="1">
      <c r="A395" s="98" t="str">
        <f t="shared" si="102"/>
        <v>A.2.1.3.1.S.13</v>
      </c>
      <c r="B395" s="139" t="s">
        <v>221</v>
      </c>
      <c r="C395" s="105" t="s">
        <v>292</v>
      </c>
      <c r="D395" s="106"/>
      <c r="E395" s="107"/>
      <c r="F395" s="108"/>
      <c r="G395" s="108"/>
    </row>
    <row r="396" spans="1:7" s="109" customFormat="1" ht="15" hidden="1" outlineLevel="1">
      <c r="A396" s="98" t="str">
        <f t="shared" si="102"/>
        <v>A.2.1.3.1.S.13.1</v>
      </c>
      <c r="B396" s="139" t="s">
        <v>253</v>
      </c>
      <c r="C396" s="105" t="s">
        <v>676</v>
      </c>
      <c r="D396" s="106" t="s">
        <v>22</v>
      </c>
      <c r="E396" s="107">
        <v>225</v>
      </c>
      <c r="F396" s="108"/>
      <c r="G396" s="108">
        <f aca="true" t="shared" si="106" ref="G396:G398">E396*F396</f>
        <v>0</v>
      </c>
    </row>
    <row r="397" spans="1:7" s="109" customFormat="1" ht="15" hidden="1" outlineLevel="1">
      <c r="A397" s="98" t="str">
        <f t="shared" si="102"/>
        <v>A.2.1.3.1.S.13.2</v>
      </c>
      <c r="B397" s="139" t="s">
        <v>254</v>
      </c>
      <c r="C397" s="105" t="s">
        <v>677</v>
      </c>
      <c r="D397" s="106" t="s">
        <v>22</v>
      </c>
      <c r="E397" s="107">
        <v>340</v>
      </c>
      <c r="F397" s="108"/>
      <c r="G397" s="108">
        <f t="shared" si="106"/>
        <v>0</v>
      </c>
    </row>
    <row r="398" spans="1:7" s="109" customFormat="1" ht="15" hidden="1" outlineLevel="1">
      <c r="A398" s="98" t="str">
        <f t="shared" si="102"/>
        <v>A.2.1.3.1.S.13.3</v>
      </c>
      <c r="B398" s="139" t="s">
        <v>434</v>
      </c>
      <c r="C398" s="105" t="s">
        <v>678</v>
      </c>
      <c r="D398" s="106" t="s">
        <v>22</v>
      </c>
      <c r="E398" s="107">
        <v>315</v>
      </c>
      <c r="F398" s="108"/>
      <c r="G398" s="108">
        <f t="shared" si="106"/>
        <v>0</v>
      </c>
    </row>
    <row r="399" spans="1:7" s="109" customFormat="1" ht="114.75" hidden="1" outlineLevel="1">
      <c r="A399" s="98" t="str">
        <f t="shared" si="102"/>
        <v>A.2.1.3.1.S.14</v>
      </c>
      <c r="B399" s="139" t="s">
        <v>222</v>
      </c>
      <c r="C399" s="105" t="s">
        <v>2779</v>
      </c>
      <c r="D399" s="106"/>
      <c r="E399" s="107"/>
      <c r="F399" s="108"/>
      <c r="G399" s="108"/>
    </row>
    <row r="400" spans="1:7" s="109" customFormat="1" ht="15" hidden="1" outlineLevel="1">
      <c r="A400" s="98" t="str">
        <f t="shared" si="102"/>
        <v>A.2.1.3.1.S.14.1</v>
      </c>
      <c r="B400" s="139" t="s">
        <v>406</v>
      </c>
      <c r="C400" s="105" t="s">
        <v>2780</v>
      </c>
      <c r="D400" s="106" t="s">
        <v>22</v>
      </c>
      <c r="E400" s="107">
        <v>137</v>
      </c>
      <c r="F400" s="108"/>
      <c r="G400" s="108">
        <f aca="true" t="shared" si="107" ref="G400:G405">E400*F400</f>
        <v>0</v>
      </c>
    </row>
    <row r="401" spans="1:7" s="109" customFormat="1" ht="15" hidden="1" outlineLevel="1">
      <c r="A401" s="98" t="str">
        <f t="shared" si="102"/>
        <v>A.2.1.3.1.S.14.2</v>
      </c>
      <c r="B401" s="139" t="s">
        <v>407</v>
      </c>
      <c r="C401" s="105" t="s">
        <v>2781</v>
      </c>
      <c r="D401" s="106" t="s">
        <v>22</v>
      </c>
      <c r="E401" s="107">
        <v>195</v>
      </c>
      <c r="F401" s="108"/>
      <c r="G401" s="108">
        <f t="shared" si="107"/>
        <v>0</v>
      </c>
    </row>
    <row r="402" spans="1:7" s="109" customFormat="1" ht="15" hidden="1" outlineLevel="1">
      <c r="A402" s="98" t="str">
        <f t="shared" si="102"/>
        <v>A.2.1.3.1.S.14.3</v>
      </c>
      <c r="B402" s="139" t="s">
        <v>435</v>
      </c>
      <c r="C402" s="105" t="s">
        <v>2782</v>
      </c>
      <c r="D402" s="106" t="s">
        <v>22</v>
      </c>
      <c r="E402" s="107">
        <v>135</v>
      </c>
      <c r="F402" s="108"/>
      <c r="G402" s="108">
        <f t="shared" si="107"/>
        <v>0</v>
      </c>
    </row>
    <row r="403" spans="1:7" s="109" customFormat="1" ht="15" hidden="1" outlineLevel="1">
      <c r="A403" s="98" t="str">
        <f t="shared" si="102"/>
        <v>A.2.1.3.1.S.14.4</v>
      </c>
      <c r="B403" s="139" t="s">
        <v>436</v>
      </c>
      <c r="C403" s="105" t="s">
        <v>679</v>
      </c>
      <c r="D403" s="106" t="s">
        <v>22</v>
      </c>
      <c r="E403" s="107">
        <v>140</v>
      </c>
      <c r="F403" s="108"/>
      <c r="G403" s="108">
        <f t="shared" si="107"/>
        <v>0</v>
      </c>
    </row>
    <row r="404" spans="1:7" s="109" customFormat="1" ht="15" hidden="1" outlineLevel="1">
      <c r="A404" s="98" t="str">
        <f t="shared" si="102"/>
        <v>A.2.1.3.1.S.14.5</v>
      </c>
      <c r="B404" s="139" t="s">
        <v>437</v>
      </c>
      <c r="C404" s="105" t="s">
        <v>680</v>
      </c>
      <c r="D404" s="106" t="s">
        <v>22</v>
      </c>
      <c r="E404" s="107">
        <v>87</v>
      </c>
      <c r="F404" s="108"/>
      <c r="G404" s="108">
        <f t="shared" si="107"/>
        <v>0</v>
      </c>
    </row>
    <row r="405" spans="1:7" s="109" customFormat="1" ht="216.75" hidden="1" outlineLevel="1">
      <c r="A405" s="98" t="str">
        <f t="shared" si="102"/>
        <v>A.2.1.3.1.S.15</v>
      </c>
      <c r="B405" s="139" t="s">
        <v>223</v>
      </c>
      <c r="C405" s="105" t="s">
        <v>3476</v>
      </c>
      <c r="D405" s="106" t="s">
        <v>90</v>
      </c>
      <c r="E405" s="107">
        <v>35</v>
      </c>
      <c r="F405" s="108"/>
      <c r="G405" s="108">
        <f t="shared" si="107"/>
        <v>0</v>
      </c>
    </row>
    <row r="406" spans="1:7" s="97" customFormat="1" ht="15" collapsed="1">
      <c r="A406" s="90" t="str">
        <f aca="true" t="shared" si="108" ref="A406">B406</f>
        <v>A.2.1.3.2</v>
      </c>
      <c r="B406" s="91" t="s">
        <v>681</v>
      </c>
      <c r="C406" s="92" t="s">
        <v>19</v>
      </c>
      <c r="D406" s="93"/>
      <c r="E406" s="94"/>
      <c r="F406" s="95"/>
      <c r="G406" s="96"/>
    </row>
    <row r="407" spans="1:7" s="109" customFormat="1" ht="242.25" hidden="1" outlineLevel="1">
      <c r="A407" s="98" t="str">
        <f>""&amp;$B$406&amp;"."&amp;B407&amp;""</f>
        <v>A.2.1.3.2.S.1</v>
      </c>
      <c r="B407" s="139" t="s">
        <v>206</v>
      </c>
      <c r="C407" s="370" t="s">
        <v>3126</v>
      </c>
      <c r="D407" s="134"/>
      <c r="E407" s="132"/>
      <c r="F407" s="132"/>
      <c r="G407" s="108"/>
    </row>
    <row r="408" spans="1:7" s="109" customFormat="1" ht="15" hidden="1" outlineLevel="1">
      <c r="A408" s="98" t="str">
        <f aca="true" t="shared" si="109" ref="A408:A423">""&amp;$B$406&amp;"."&amp;B408&amp;""</f>
        <v>A.2.1.3.2.S.1.1</v>
      </c>
      <c r="B408" s="126" t="s">
        <v>226</v>
      </c>
      <c r="C408" s="120" t="s">
        <v>454</v>
      </c>
      <c r="D408" s="119"/>
      <c r="E408" s="132"/>
      <c r="F408" s="108"/>
      <c r="G408" s="108"/>
    </row>
    <row r="409" spans="1:7" s="109" customFormat="1" ht="38.25" hidden="1" outlineLevel="1">
      <c r="A409" s="98" t="str">
        <f t="shared" si="109"/>
        <v>A.2.1.3.2.S.1.1.1</v>
      </c>
      <c r="B409" s="126" t="s">
        <v>237</v>
      </c>
      <c r="C409" s="112" t="s">
        <v>2783</v>
      </c>
      <c r="D409" s="119" t="s">
        <v>90</v>
      </c>
      <c r="E409" s="107">
        <v>1</v>
      </c>
      <c r="F409" s="108"/>
      <c r="G409" s="108">
        <f aca="true" t="shared" si="110" ref="G409:G419">E409*F409</f>
        <v>0</v>
      </c>
    </row>
    <row r="410" spans="1:7" s="109" customFormat="1" ht="38.25" hidden="1" outlineLevel="1">
      <c r="A410" s="98" t="str">
        <f t="shared" si="109"/>
        <v>A.2.1.3.2.S.1.1.2</v>
      </c>
      <c r="B410" s="126" t="s">
        <v>238</v>
      </c>
      <c r="C410" s="112" t="s">
        <v>2784</v>
      </c>
      <c r="D410" s="119" t="s">
        <v>90</v>
      </c>
      <c r="E410" s="107">
        <v>1</v>
      </c>
      <c r="F410" s="108"/>
      <c r="G410" s="108">
        <f t="shared" si="110"/>
        <v>0</v>
      </c>
    </row>
    <row r="411" spans="1:7" s="109" customFormat="1" ht="38.25" hidden="1" outlineLevel="1">
      <c r="A411" s="98" t="str">
        <f t="shared" si="109"/>
        <v>A.2.1.3.2.S.1.1.3</v>
      </c>
      <c r="B411" s="126" t="s">
        <v>239</v>
      </c>
      <c r="C411" s="112" t="s">
        <v>2785</v>
      </c>
      <c r="D411" s="119" t="s">
        <v>90</v>
      </c>
      <c r="E411" s="107">
        <v>2</v>
      </c>
      <c r="F411" s="108"/>
      <c r="G411" s="108">
        <f t="shared" si="110"/>
        <v>0</v>
      </c>
    </row>
    <row r="412" spans="1:7" s="109" customFormat="1" ht="38.25" hidden="1" outlineLevel="1">
      <c r="A412" s="98" t="str">
        <f t="shared" si="109"/>
        <v>A.2.1.3.2.S.1.1.4</v>
      </c>
      <c r="B412" s="126" t="s">
        <v>420</v>
      </c>
      <c r="C412" s="112" t="s">
        <v>2786</v>
      </c>
      <c r="D412" s="119" t="s">
        <v>90</v>
      </c>
      <c r="E412" s="107">
        <v>1</v>
      </c>
      <c r="F412" s="108"/>
      <c r="G412" s="108">
        <f t="shared" si="110"/>
        <v>0</v>
      </c>
    </row>
    <row r="413" spans="1:7" s="109" customFormat="1" ht="38.25" hidden="1" outlineLevel="1">
      <c r="A413" s="98" t="str">
        <f t="shared" si="109"/>
        <v>A.2.1.3.2.S.1.1.5</v>
      </c>
      <c r="B413" s="126" t="s">
        <v>544</v>
      </c>
      <c r="C413" s="112" t="s">
        <v>2787</v>
      </c>
      <c r="D413" s="119" t="s">
        <v>90</v>
      </c>
      <c r="E413" s="107">
        <v>1</v>
      </c>
      <c r="F413" s="108"/>
      <c r="G413" s="108">
        <f t="shared" si="110"/>
        <v>0</v>
      </c>
    </row>
    <row r="414" spans="1:7" s="109" customFormat="1" ht="38.25" hidden="1" outlineLevel="1">
      <c r="A414" s="98" t="str">
        <f t="shared" si="109"/>
        <v>A.2.1.3.2.S.1.1.6</v>
      </c>
      <c r="B414" s="126" t="s">
        <v>682</v>
      </c>
      <c r="C414" s="112" t="s">
        <v>2788</v>
      </c>
      <c r="D414" s="119" t="s">
        <v>90</v>
      </c>
      <c r="E414" s="107">
        <v>1</v>
      </c>
      <c r="F414" s="108"/>
      <c r="G414" s="108">
        <f t="shared" si="110"/>
        <v>0</v>
      </c>
    </row>
    <row r="415" spans="1:7" s="109" customFormat="1" ht="38.25" hidden="1" outlineLevel="1">
      <c r="A415" s="98" t="str">
        <f t="shared" si="109"/>
        <v>A.2.1.3.2.S.1.1.7</v>
      </c>
      <c r="B415" s="126" t="s">
        <v>683</v>
      </c>
      <c r="C415" s="112" t="s">
        <v>2789</v>
      </c>
      <c r="D415" s="119" t="s">
        <v>90</v>
      </c>
      <c r="E415" s="107">
        <v>1</v>
      </c>
      <c r="F415" s="108"/>
      <c r="G415" s="108">
        <f t="shared" si="110"/>
        <v>0</v>
      </c>
    </row>
    <row r="416" spans="1:7" s="109" customFormat="1" ht="38.25" hidden="1" outlineLevel="1">
      <c r="A416" s="98" t="str">
        <f t="shared" si="109"/>
        <v>A.2.1.3.2.S.1.1.8</v>
      </c>
      <c r="B416" s="126" t="s">
        <v>684</v>
      </c>
      <c r="C416" s="112" t="s">
        <v>2790</v>
      </c>
      <c r="D416" s="119" t="s">
        <v>90</v>
      </c>
      <c r="E416" s="107">
        <v>1</v>
      </c>
      <c r="F416" s="108"/>
      <c r="G416" s="108">
        <f t="shared" si="110"/>
        <v>0</v>
      </c>
    </row>
    <row r="417" spans="1:7" s="109" customFormat="1" ht="38.25" hidden="1" outlineLevel="1">
      <c r="A417" s="98" t="str">
        <f t="shared" si="109"/>
        <v>A.2.1.3.2.S.1.1.9</v>
      </c>
      <c r="B417" s="126" t="s">
        <v>685</v>
      </c>
      <c r="C417" s="112" t="s">
        <v>2791</v>
      </c>
      <c r="D417" s="119" t="s">
        <v>90</v>
      </c>
      <c r="E417" s="107">
        <v>1</v>
      </c>
      <c r="F417" s="108"/>
      <c r="G417" s="108">
        <f t="shared" si="110"/>
        <v>0</v>
      </c>
    </row>
    <row r="418" spans="1:7" s="109" customFormat="1" ht="38.25" hidden="1" outlineLevel="1">
      <c r="A418" s="98" t="str">
        <f t="shared" si="109"/>
        <v>A.2.1.3.2.S.1.1.10</v>
      </c>
      <c r="B418" s="126" t="s">
        <v>686</v>
      </c>
      <c r="C418" s="112" t="s">
        <v>2792</v>
      </c>
      <c r="D418" s="119" t="s">
        <v>90</v>
      </c>
      <c r="E418" s="107">
        <v>5</v>
      </c>
      <c r="F418" s="108"/>
      <c r="G418" s="108">
        <f t="shared" si="110"/>
        <v>0</v>
      </c>
    </row>
    <row r="419" spans="1:7" s="109" customFormat="1" ht="38.25" hidden="1" outlineLevel="1">
      <c r="A419" s="98" t="str">
        <f t="shared" si="109"/>
        <v>A.2.1.3.2.S.1.1.11</v>
      </c>
      <c r="B419" s="126" t="s">
        <v>687</v>
      </c>
      <c r="C419" s="112" t="s">
        <v>2793</v>
      </c>
      <c r="D419" s="119" t="s">
        <v>90</v>
      </c>
      <c r="E419" s="107">
        <v>2</v>
      </c>
      <c r="F419" s="108"/>
      <c r="G419" s="108">
        <f t="shared" si="110"/>
        <v>0</v>
      </c>
    </row>
    <row r="420" spans="1:7" s="109" customFormat="1" ht="76.5" hidden="1" outlineLevel="1">
      <c r="A420" s="98" t="str">
        <f t="shared" si="109"/>
        <v>A.2.1.3.2.S.2</v>
      </c>
      <c r="B420" s="126" t="s">
        <v>207</v>
      </c>
      <c r="C420" s="112" t="str">
        <f>C77</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420" s="113"/>
      <c r="E420" s="107"/>
      <c r="F420" s="108"/>
      <c r="G420" s="108"/>
    </row>
    <row r="421" spans="1:7" s="109" customFormat="1" ht="15" hidden="1" outlineLevel="1">
      <c r="A421" s="98" t="str">
        <f t="shared" si="109"/>
        <v>A.2.1.3.2.S.2.1</v>
      </c>
      <c r="B421" s="126" t="s">
        <v>228</v>
      </c>
      <c r="C421" s="112" t="s">
        <v>2794</v>
      </c>
      <c r="D421" s="119" t="s">
        <v>90</v>
      </c>
      <c r="E421" s="107">
        <v>8</v>
      </c>
      <c r="F421" s="108"/>
      <c r="G421" s="108">
        <f aca="true" t="shared" si="111" ref="G421:G422">E421*F421</f>
        <v>0</v>
      </c>
    </row>
    <row r="422" spans="1:7" s="109" customFormat="1" ht="15" hidden="1" outlineLevel="1">
      <c r="A422" s="98" t="str">
        <f t="shared" si="109"/>
        <v>A.2.1.3.2.S.2.2</v>
      </c>
      <c r="B422" s="126" t="s">
        <v>261</v>
      </c>
      <c r="C422" s="112" t="s">
        <v>605</v>
      </c>
      <c r="D422" s="119" t="s">
        <v>90</v>
      </c>
      <c r="E422" s="107">
        <v>9</v>
      </c>
      <c r="F422" s="108"/>
      <c r="G422" s="108">
        <f t="shared" si="111"/>
        <v>0</v>
      </c>
    </row>
    <row r="423" spans="1:7" s="109" customFormat="1" ht="89.25" hidden="1" outlineLevel="1">
      <c r="A423" s="98" t="str">
        <f t="shared" si="109"/>
        <v>A.2.1.3.2.S.3</v>
      </c>
      <c r="B423" s="126" t="s">
        <v>208</v>
      </c>
      <c r="C423" s="127" t="str">
        <f>C80</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423" s="134" t="s">
        <v>24</v>
      </c>
      <c r="E423" s="107">
        <v>3</v>
      </c>
      <c r="F423" s="108"/>
      <c r="G423" s="108">
        <f aca="true" t="shared" si="112" ref="G423:G428">E423*F423</f>
        <v>0</v>
      </c>
    </row>
    <row r="424" spans="1:7" s="109" customFormat="1" ht="76.5" hidden="1" outlineLevel="1">
      <c r="A424" s="98" t="str">
        <f>""&amp;$B$406&amp;"."&amp;B424&amp;""</f>
        <v>A.2.1.3.2.S.4</v>
      </c>
      <c r="B424" s="126" t="s">
        <v>209</v>
      </c>
      <c r="C424" s="127" t="str">
        <f>C81</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424" s="135" t="s">
        <v>90</v>
      </c>
      <c r="E424" s="107">
        <v>43</v>
      </c>
      <c r="F424" s="108"/>
      <c r="G424" s="108">
        <f t="shared" si="112"/>
        <v>0</v>
      </c>
    </row>
    <row r="425" spans="1:7" s="109" customFormat="1" ht="76.5" hidden="1" outlineLevel="1">
      <c r="A425" s="98" t="str">
        <f>""&amp;$B$406&amp;"."&amp;B425&amp;""</f>
        <v>A.2.1.3.2.S.5</v>
      </c>
      <c r="B425" s="126" t="s">
        <v>213</v>
      </c>
      <c r="C425" s="127" t="s">
        <v>3561</v>
      </c>
      <c r="D425" s="135" t="s">
        <v>90</v>
      </c>
      <c r="E425" s="107">
        <v>17</v>
      </c>
      <c r="F425" s="108"/>
      <c r="G425" s="108">
        <f t="shared" si="112"/>
        <v>0</v>
      </c>
    </row>
    <row r="426" spans="1:7" s="109" customFormat="1" ht="89.25" hidden="1" outlineLevel="1">
      <c r="A426" s="98" t="str">
        <f>""&amp;$B$406&amp;"."&amp;B426&amp;""</f>
        <v>A.2.1.3.2.S.6</v>
      </c>
      <c r="B426" s="126" t="s">
        <v>214</v>
      </c>
      <c r="C426" s="127" t="s">
        <v>2892</v>
      </c>
      <c r="D426" s="135" t="s">
        <v>90</v>
      </c>
      <c r="E426" s="107">
        <v>13</v>
      </c>
      <c r="F426" s="108"/>
      <c r="G426" s="108">
        <f t="shared" si="112"/>
        <v>0</v>
      </c>
    </row>
    <row r="427" spans="1:7" s="109" customFormat="1" ht="76.5" hidden="1" outlineLevel="1">
      <c r="A427" s="98" t="str">
        <f>""&amp;$B$406&amp;"."&amp;B427&amp;""</f>
        <v>A.2.1.3.2.S.7</v>
      </c>
      <c r="B427" s="126" t="s">
        <v>215</v>
      </c>
      <c r="C427" s="127" t="s">
        <v>2893</v>
      </c>
      <c r="D427" s="135" t="s">
        <v>90</v>
      </c>
      <c r="E427" s="107">
        <v>10</v>
      </c>
      <c r="F427" s="108"/>
      <c r="G427" s="108">
        <f t="shared" si="112"/>
        <v>0</v>
      </c>
    </row>
    <row r="428" spans="1:7" s="109" customFormat="1" ht="63.75" hidden="1" outlineLevel="1">
      <c r="A428" s="98" t="str">
        <f>""&amp;$B$406&amp;"."&amp;B428&amp;""</f>
        <v>A.2.1.3.2.S.8</v>
      </c>
      <c r="B428" s="126" t="s">
        <v>216</v>
      </c>
      <c r="C428" s="127" t="s">
        <v>132</v>
      </c>
      <c r="D428" s="135" t="s">
        <v>90</v>
      </c>
      <c r="E428" s="107">
        <v>17</v>
      </c>
      <c r="F428" s="108"/>
      <c r="G428" s="108">
        <f t="shared" si="112"/>
        <v>0</v>
      </c>
    </row>
    <row r="429" spans="1:7" s="97" customFormat="1" ht="15" collapsed="1">
      <c r="A429" s="90" t="str">
        <f aca="true" t="shared" si="113" ref="A429">B429</f>
        <v>A.2.1.3.3</v>
      </c>
      <c r="B429" s="91" t="s">
        <v>688</v>
      </c>
      <c r="C429" s="92" t="s">
        <v>20</v>
      </c>
      <c r="D429" s="93"/>
      <c r="E429" s="124"/>
      <c r="F429" s="125"/>
      <c r="G429" s="96"/>
    </row>
    <row r="430" spans="1:7" s="109" customFormat="1" ht="127.5" hidden="1" outlineLevel="1">
      <c r="A430" s="98" t="str">
        <f aca="true" t="shared" si="114" ref="A430:A431">""&amp;$B$429&amp;"."&amp;B430&amp;""</f>
        <v>A.2.1.3.3.S.1</v>
      </c>
      <c r="B430" s="139" t="s">
        <v>206</v>
      </c>
      <c r="C430" s="112" t="str">
        <f>C102</f>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430" s="128"/>
      <c r="E430" s="107"/>
      <c r="F430" s="108"/>
      <c r="G430" s="108"/>
    </row>
    <row r="431" spans="1:7" s="109" customFormat="1" ht="25.5" hidden="1" outlineLevel="1">
      <c r="A431" s="98" t="str">
        <f t="shared" si="114"/>
        <v>A.2.1.3.3.S.1.1</v>
      </c>
      <c r="B431" s="139" t="s">
        <v>226</v>
      </c>
      <c r="C431" s="112" t="str">
        <f>C103</f>
        <v>Bitumenizirani nosivo-habajući sloj
AC 16 surf 50/70, debljine 5,0 cm</v>
      </c>
      <c r="D431" s="128" t="s">
        <v>25</v>
      </c>
      <c r="E431" s="107">
        <v>2000</v>
      </c>
      <c r="F431" s="108"/>
      <c r="G431" s="108">
        <f aca="true" t="shared" si="115" ref="G431">E431*F431</f>
        <v>0</v>
      </c>
    </row>
    <row r="432" spans="1:7" s="97" customFormat="1" ht="15" collapsed="1">
      <c r="A432" s="90" t="str">
        <f aca="true" t="shared" si="116" ref="A432">B432</f>
        <v>A.2.1.3.4</v>
      </c>
      <c r="B432" s="91" t="s">
        <v>689</v>
      </c>
      <c r="C432" s="92" t="s">
        <v>2844</v>
      </c>
      <c r="D432" s="93"/>
      <c r="E432" s="94"/>
      <c r="F432" s="95"/>
      <c r="G432" s="96"/>
    </row>
    <row r="433" spans="1:7" s="109" customFormat="1" ht="114.75" hidden="1" outlineLevel="1">
      <c r="A433" s="98" t="str">
        <f>""&amp;$B$432&amp;"."&amp;B433&amp;""</f>
        <v>A.2.1.3.4.S.1</v>
      </c>
      <c r="B433" s="139" t="s">
        <v>206</v>
      </c>
      <c r="C433" s="112" t="s">
        <v>2928</v>
      </c>
      <c r="D433" s="113"/>
      <c r="E433" s="107"/>
      <c r="F433" s="108"/>
      <c r="G433" s="108"/>
    </row>
    <row r="434" spans="1:7" s="109" customFormat="1" ht="15" hidden="1" outlineLevel="1">
      <c r="A434" s="98" t="str">
        <f aca="true" t="shared" si="117" ref="A434:A543">""&amp;$B$432&amp;"."&amp;B434&amp;""</f>
        <v>A.2.1.3.4.S.1.1</v>
      </c>
      <c r="B434" s="139" t="s">
        <v>226</v>
      </c>
      <c r="C434" s="146" t="s">
        <v>105</v>
      </c>
      <c r="D434" s="143"/>
      <c r="E434" s="107"/>
      <c r="F434" s="108"/>
      <c r="G434" s="108"/>
    </row>
    <row r="435" spans="1:7" s="109" customFormat="1" ht="15" hidden="1" outlineLevel="1">
      <c r="A435" s="98" t="str">
        <f t="shared" si="117"/>
        <v>A.2.1.3.4.S.1.1.1</v>
      </c>
      <c r="B435" s="139" t="s">
        <v>237</v>
      </c>
      <c r="C435" s="142" t="s">
        <v>386</v>
      </c>
      <c r="D435" s="143" t="s">
        <v>22</v>
      </c>
      <c r="E435" s="107">
        <v>54</v>
      </c>
      <c r="F435" s="108"/>
      <c r="G435" s="108">
        <f aca="true" t="shared" si="118" ref="G435:G437">E435*F435</f>
        <v>0</v>
      </c>
    </row>
    <row r="436" spans="1:7" s="109" customFormat="1" ht="15" hidden="1" outlineLevel="1">
      <c r="A436" s="98" t="str">
        <f t="shared" si="117"/>
        <v>A.2.1.3.4.S.1.1.2</v>
      </c>
      <c r="B436" s="139" t="s">
        <v>238</v>
      </c>
      <c r="C436" s="142" t="s">
        <v>112</v>
      </c>
      <c r="D436" s="143" t="s">
        <v>22</v>
      </c>
      <c r="E436" s="107">
        <v>1020</v>
      </c>
      <c r="F436" s="108"/>
      <c r="G436" s="108">
        <f t="shared" si="118"/>
        <v>0</v>
      </c>
    </row>
    <row r="437" spans="1:7" s="109" customFormat="1" ht="15" hidden="1" outlineLevel="1">
      <c r="A437" s="98" t="str">
        <f t="shared" si="117"/>
        <v>A.2.1.3.4.S.1.1.3</v>
      </c>
      <c r="B437" s="139" t="s">
        <v>239</v>
      </c>
      <c r="C437" s="142" t="s">
        <v>339</v>
      </c>
      <c r="D437" s="143" t="s">
        <v>22</v>
      </c>
      <c r="E437" s="107">
        <v>560</v>
      </c>
      <c r="F437" s="108"/>
      <c r="G437" s="108">
        <f t="shared" si="118"/>
        <v>0</v>
      </c>
    </row>
    <row r="438" spans="1:7" s="109" customFormat="1" ht="102" hidden="1" outlineLevel="1">
      <c r="A438" s="98" t="str">
        <f t="shared" si="117"/>
        <v>A.2.1.3.4.S.2</v>
      </c>
      <c r="B438" s="139" t="s">
        <v>207</v>
      </c>
      <c r="C438" s="112" t="s">
        <v>2929</v>
      </c>
      <c r="D438" s="113"/>
      <c r="E438" s="107"/>
      <c r="F438" s="108"/>
      <c r="G438" s="108"/>
    </row>
    <row r="439" spans="1:7" s="109" customFormat="1" ht="15" hidden="1" outlineLevel="1">
      <c r="A439" s="98" t="str">
        <f t="shared" si="117"/>
        <v>A.2.1.3.4.S.2.1</v>
      </c>
      <c r="B439" s="139" t="s">
        <v>228</v>
      </c>
      <c r="C439" s="146" t="s">
        <v>105</v>
      </c>
      <c r="D439" s="143"/>
      <c r="E439" s="107"/>
      <c r="F439" s="108"/>
      <c r="G439" s="108"/>
    </row>
    <row r="440" spans="1:7" s="109" customFormat="1" ht="15" hidden="1" outlineLevel="1">
      <c r="A440" s="98" t="str">
        <f t="shared" si="117"/>
        <v>A.2.1.3.4.S.2.1.1</v>
      </c>
      <c r="B440" s="139" t="s">
        <v>229</v>
      </c>
      <c r="C440" s="145" t="s">
        <v>143</v>
      </c>
      <c r="D440" s="142"/>
      <c r="E440" s="107"/>
      <c r="F440" s="108"/>
      <c r="G440" s="108"/>
    </row>
    <row r="441" spans="1:7" s="109" customFormat="1" ht="15" hidden="1" outlineLevel="1">
      <c r="A441" s="98" t="str">
        <f t="shared" si="117"/>
        <v>A.2.1.3.4.S.2.1.1.1</v>
      </c>
      <c r="B441" s="139" t="s">
        <v>340</v>
      </c>
      <c r="C441" s="142" t="s">
        <v>109</v>
      </c>
      <c r="D441" s="143" t="s">
        <v>90</v>
      </c>
      <c r="E441" s="107">
        <v>11</v>
      </c>
      <c r="F441" s="108"/>
      <c r="G441" s="108">
        <f aca="true" t="shared" si="119" ref="G441:G445">E441*F441</f>
        <v>0</v>
      </c>
    </row>
    <row r="442" spans="1:7" s="109" customFormat="1" ht="15" hidden="1" outlineLevel="1">
      <c r="A442" s="98" t="str">
        <f t="shared" si="117"/>
        <v>A.2.1.3.4.S.2.1.1.2</v>
      </c>
      <c r="B442" s="139" t="s">
        <v>341</v>
      </c>
      <c r="C442" s="142" t="s">
        <v>690</v>
      </c>
      <c r="D442" s="143" t="s">
        <v>90</v>
      </c>
      <c r="E442" s="107">
        <v>8</v>
      </c>
      <c r="F442" s="108"/>
      <c r="G442" s="108">
        <f t="shared" si="119"/>
        <v>0</v>
      </c>
    </row>
    <row r="443" spans="1:7" s="109" customFormat="1" ht="15" hidden="1" outlineLevel="1">
      <c r="A443" s="98" t="str">
        <f t="shared" si="117"/>
        <v>A.2.1.3.4.S.2.1.2</v>
      </c>
      <c r="B443" s="139" t="s">
        <v>230</v>
      </c>
      <c r="C443" s="145" t="s">
        <v>144</v>
      </c>
      <c r="D443" s="143"/>
      <c r="E443" s="107"/>
      <c r="F443" s="108"/>
      <c r="G443" s="108"/>
    </row>
    <row r="444" spans="1:7" s="109" customFormat="1" ht="15" hidden="1" outlineLevel="1">
      <c r="A444" s="98" t="str">
        <f t="shared" si="117"/>
        <v>A.2.1.3.4.S.2.1.2.1</v>
      </c>
      <c r="B444" s="139" t="s">
        <v>343</v>
      </c>
      <c r="C444" s="142" t="s">
        <v>109</v>
      </c>
      <c r="D444" s="143" t="s">
        <v>90</v>
      </c>
      <c r="E444" s="107">
        <v>4</v>
      </c>
      <c r="F444" s="108"/>
      <c r="G444" s="108">
        <f t="shared" si="119"/>
        <v>0</v>
      </c>
    </row>
    <row r="445" spans="1:7" s="109" customFormat="1" ht="15" hidden="1" outlineLevel="1">
      <c r="A445" s="98" t="str">
        <f t="shared" si="117"/>
        <v>A.2.1.3.4.S.2.1.2.2</v>
      </c>
      <c r="B445" s="139" t="s">
        <v>344</v>
      </c>
      <c r="C445" s="142" t="s">
        <v>690</v>
      </c>
      <c r="D445" s="143" t="s">
        <v>90</v>
      </c>
      <c r="E445" s="107">
        <v>2</v>
      </c>
      <c r="F445" s="108"/>
      <c r="G445" s="108">
        <f t="shared" si="119"/>
        <v>0</v>
      </c>
    </row>
    <row r="446" spans="1:7" s="109" customFormat="1" ht="15" hidden="1" outlineLevel="1">
      <c r="A446" s="98" t="str">
        <f t="shared" si="117"/>
        <v>A.2.1.3.4.S.2.1.3</v>
      </c>
      <c r="B446" s="139" t="s">
        <v>691</v>
      </c>
      <c r="C446" s="145" t="s">
        <v>692</v>
      </c>
      <c r="D446" s="143"/>
      <c r="E446" s="107"/>
      <c r="F446" s="108"/>
      <c r="G446" s="108"/>
    </row>
    <row r="447" spans="1:7" s="109" customFormat="1" ht="15" hidden="1" outlineLevel="1">
      <c r="A447" s="98" t="str">
        <f t="shared" si="117"/>
        <v>A.2.1.3.4.S.2.1.3.1</v>
      </c>
      <c r="B447" s="139" t="s">
        <v>693</v>
      </c>
      <c r="C447" s="142" t="s">
        <v>109</v>
      </c>
      <c r="D447" s="143" t="s">
        <v>90</v>
      </c>
      <c r="E447" s="107">
        <v>11</v>
      </c>
      <c r="F447" s="108"/>
      <c r="G447" s="108">
        <f aca="true" t="shared" si="120" ref="G447">E447*F447</f>
        <v>0</v>
      </c>
    </row>
    <row r="448" spans="1:7" s="109" customFormat="1" ht="15" hidden="1" outlineLevel="1">
      <c r="A448" s="98" t="str">
        <f t="shared" si="117"/>
        <v>A.2.1.3.4.S.2.1.4</v>
      </c>
      <c r="B448" s="139" t="s">
        <v>694</v>
      </c>
      <c r="C448" s="145" t="s">
        <v>695</v>
      </c>
      <c r="D448" s="143"/>
      <c r="E448" s="107"/>
      <c r="F448" s="108"/>
      <c r="G448" s="108"/>
    </row>
    <row r="449" spans="1:7" s="109" customFormat="1" ht="15" hidden="1" outlineLevel="1">
      <c r="A449" s="98" t="str">
        <f t="shared" si="117"/>
        <v>A.2.1.3.4.S.2.1.4.1</v>
      </c>
      <c r="B449" s="139" t="s">
        <v>696</v>
      </c>
      <c r="C449" s="142" t="s">
        <v>109</v>
      </c>
      <c r="D449" s="143" t="s">
        <v>90</v>
      </c>
      <c r="E449" s="107">
        <v>4</v>
      </c>
      <c r="F449" s="108"/>
      <c r="G449" s="108">
        <f aca="true" t="shared" si="121" ref="G449">E449*F449</f>
        <v>0</v>
      </c>
    </row>
    <row r="450" spans="1:7" s="109" customFormat="1" ht="165.75" hidden="1" outlineLevel="1">
      <c r="A450" s="98" t="str">
        <f t="shared" si="117"/>
        <v>A.2.1.3.4.S.3</v>
      </c>
      <c r="B450" s="139" t="s">
        <v>208</v>
      </c>
      <c r="C450" s="112" t="s">
        <v>2930</v>
      </c>
      <c r="D450" s="113"/>
      <c r="E450" s="107"/>
      <c r="F450" s="108"/>
      <c r="G450" s="108"/>
    </row>
    <row r="451" spans="1:7" s="109" customFormat="1" ht="15" hidden="1" outlineLevel="1">
      <c r="A451" s="98" t="str">
        <f t="shared" si="117"/>
        <v>A.2.1.3.4.S.3.1</v>
      </c>
      <c r="B451" s="139" t="s">
        <v>244</v>
      </c>
      <c r="C451" s="146" t="s">
        <v>105</v>
      </c>
      <c r="D451" s="143"/>
      <c r="E451" s="107"/>
      <c r="F451" s="108"/>
      <c r="G451" s="108"/>
    </row>
    <row r="452" spans="1:7" s="109" customFormat="1" ht="15" hidden="1" outlineLevel="1">
      <c r="A452" s="98" t="str">
        <f t="shared" si="117"/>
        <v>A.2.1.3.4.S.3.1.1</v>
      </c>
      <c r="B452" s="139" t="s">
        <v>322</v>
      </c>
      <c r="C452" s="145" t="s">
        <v>137</v>
      </c>
      <c r="D452" s="143"/>
      <c r="E452" s="107"/>
      <c r="F452" s="108"/>
      <c r="G452" s="108"/>
    </row>
    <row r="453" spans="1:7" s="109" customFormat="1" ht="15" hidden="1" outlineLevel="1">
      <c r="A453" s="98" t="str">
        <f t="shared" si="117"/>
        <v>A.2.1.3.4.S.3.1.1.1</v>
      </c>
      <c r="B453" s="139" t="s">
        <v>323</v>
      </c>
      <c r="C453" s="142" t="s">
        <v>697</v>
      </c>
      <c r="D453" s="143" t="s">
        <v>90</v>
      </c>
      <c r="E453" s="107">
        <v>2</v>
      </c>
      <c r="F453" s="108"/>
      <c r="G453" s="108">
        <f aca="true" t="shared" si="122" ref="G453:G457">E453*F453</f>
        <v>0</v>
      </c>
    </row>
    <row r="454" spans="1:7" s="109" customFormat="1" ht="15" hidden="1" outlineLevel="1">
      <c r="A454" s="98" t="str">
        <f t="shared" si="117"/>
        <v>A.2.1.3.4.S.3.1.1.2</v>
      </c>
      <c r="B454" s="139" t="s">
        <v>346</v>
      </c>
      <c r="C454" s="142" t="s">
        <v>101</v>
      </c>
      <c r="D454" s="143" t="s">
        <v>90</v>
      </c>
      <c r="E454" s="107">
        <v>13</v>
      </c>
      <c r="F454" s="108"/>
      <c r="G454" s="108">
        <f t="shared" si="122"/>
        <v>0</v>
      </c>
    </row>
    <row r="455" spans="1:7" s="109" customFormat="1" ht="15" hidden="1" outlineLevel="1">
      <c r="A455" s="98" t="str">
        <f t="shared" si="117"/>
        <v>A.2.1.3.4.S.3.1.1.3</v>
      </c>
      <c r="B455" s="139" t="s">
        <v>347</v>
      </c>
      <c r="C455" s="142" t="s">
        <v>641</v>
      </c>
      <c r="D455" s="143" t="s">
        <v>90</v>
      </c>
      <c r="E455" s="107">
        <v>1</v>
      </c>
      <c r="F455" s="108"/>
      <c r="G455" s="108">
        <f t="shared" si="122"/>
        <v>0</v>
      </c>
    </row>
    <row r="456" spans="1:7" s="109" customFormat="1" ht="15" hidden="1" outlineLevel="1">
      <c r="A456" s="98" t="str">
        <f t="shared" si="117"/>
        <v>A.2.1.3.4.S.3.1.1.4</v>
      </c>
      <c r="B456" s="139" t="s">
        <v>348</v>
      </c>
      <c r="C456" s="142" t="s">
        <v>642</v>
      </c>
      <c r="D456" s="143" t="s">
        <v>90</v>
      </c>
      <c r="E456" s="107">
        <v>25</v>
      </c>
      <c r="F456" s="108"/>
      <c r="G456" s="108">
        <f t="shared" si="122"/>
        <v>0</v>
      </c>
    </row>
    <row r="457" spans="1:7" s="109" customFormat="1" ht="15" hidden="1" outlineLevel="1">
      <c r="A457" s="98" t="str">
        <f t="shared" si="117"/>
        <v>A.2.1.3.4.S.3.1.1.5</v>
      </c>
      <c r="B457" s="139" t="s">
        <v>349</v>
      </c>
      <c r="C457" s="142" t="s">
        <v>698</v>
      </c>
      <c r="D457" s="143" t="s">
        <v>90</v>
      </c>
      <c r="E457" s="107">
        <v>7</v>
      </c>
      <c r="F457" s="108"/>
      <c r="G457" s="108">
        <f t="shared" si="122"/>
        <v>0</v>
      </c>
    </row>
    <row r="458" spans="1:7" s="109" customFormat="1" ht="15" hidden="1" outlineLevel="1">
      <c r="A458" s="98" t="str">
        <f t="shared" si="117"/>
        <v>A.2.1.3.4.S.3.1.2</v>
      </c>
      <c r="B458" s="139" t="s">
        <v>381</v>
      </c>
      <c r="C458" s="145" t="s">
        <v>699</v>
      </c>
      <c r="D458" s="143"/>
      <c r="E458" s="107"/>
      <c r="F458" s="108"/>
      <c r="G458" s="108"/>
    </row>
    <row r="459" spans="1:7" s="109" customFormat="1" ht="15" hidden="1" outlineLevel="1">
      <c r="A459" s="98" t="str">
        <f t="shared" si="117"/>
        <v>A.2.1.3.4.S.3.1.2.1</v>
      </c>
      <c r="B459" s="139" t="s">
        <v>646</v>
      </c>
      <c r="C459" s="142" t="s">
        <v>145</v>
      </c>
      <c r="D459" s="143" t="s">
        <v>90</v>
      </c>
      <c r="E459" s="107">
        <v>2</v>
      </c>
      <c r="F459" s="108"/>
      <c r="G459" s="108">
        <f aca="true" t="shared" si="123" ref="G459:G481">E459*F459</f>
        <v>0</v>
      </c>
    </row>
    <row r="460" spans="1:7" s="109" customFormat="1" ht="15" hidden="1" outlineLevel="1">
      <c r="A460" s="98" t="str">
        <f t="shared" si="117"/>
        <v>A.2.1.3.4.S.3.1.3</v>
      </c>
      <c r="B460" s="139" t="s">
        <v>647</v>
      </c>
      <c r="C460" s="145" t="s">
        <v>138</v>
      </c>
      <c r="D460" s="143"/>
      <c r="E460" s="107"/>
      <c r="F460" s="108"/>
      <c r="G460" s="108"/>
    </row>
    <row r="461" spans="1:7" s="109" customFormat="1" ht="15" hidden="1" outlineLevel="1">
      <c r="A461" s="98" t="str">
        <f t="shared" si="117"/>
        <v>A.2.1.3.4.S.3.1.3.1</v>
      </c>
      <c r="B461" s="139" t="s">
        <v>649</v>
      </c>
      <c r="C461" s="142" t="s">
        <v>108</v>
      </c>
      <c r="D461" s="143" t="s">
        <v>90</v>
      </c>
      <c r="E461" s="107">
        <v>26</v>
      </c>
      <c r="F461" s="108"/>
      <c r="G461" s="108">
        <f t="shared" si="123"/>
        <v>0</v>
      </c>
    </row>
    <row r="462" spans="1:7" s="109" customFormat="1" ht="15" hidden="1" outlineLevel="1">
      <c r="A462" s="98" t="str">
        <f t="shared" si="117"/>
        <v>A.2.1.3.4.S.3.1.3.2</v>
      </c>
      <c r="B462" s="139" t="s">
        <v>700</v>
      </c>
      <c r="C462" s="142" t="s">
        <v>109</v>
      </c>
      <c r="D462" s="143" t="s">
        <v>90</v>
      </c>
      <c r="E462" s="107">
        <v>18</v>
      </c>
      <c r="F462" s="108"/>
      <c r="G462" s="108">
        <f t="shared" si="123"/>
        <v>0</v>
      </c>
    </row>
    <row r="463" spans="1:7" s="109" customFormat="1" ht="15" hidden="1" outlineLevel="1">
      <c r="A463" s="98" t="str">
        <f t="shared" si="117"/>
        <v>A.2.1.3.4.S.3.1.3.3</v>
      </c>
      <c r="B463" s="139" t="s">
        <v>701</v>
      </c>
      <c r="C463" s="142" t="s">
        <v>109</v>
      </c>
      <c r="D463" s="143" t="s">
        <v>90</v>
      </c>
      <c r="E463" s="107">
        <v>4</v>
      </c>
      <c r="F463" s="108"/>
      <c r="G463" s="108">
        <f t="shared" si="123"/>
        <v>0</v>
      </c>
    </row>
    <row r="464" spans="1:7" s="109" customFormat="1" ht="15" hidden="1" outlineLevel="1">
      <c r="A464" s="98" t="str">
        <f t="shared" si="117"/>
        <v>A.2.1.3.4.S.3.1.4</v>
      </c>
      <c r="B464" s="139" t="s">
        <v>651</v>
      </c>
      <c r="C464" s="145" t="s">
        <v>139</v>
      </c>
      <c r="D464" s="143"/>
      <c r="E464" s="107"/>
      <c r="F464" s="108"/>
      <c r="G464" s="108"/>
    </row>
    <row r="465" spans="1:7" s="109" customFormat="1" ht="15" hidden="1" outlineLevel="1">
      <c r="A465" s="98" t="str">
        <f t="shared" si="117"/>
        <v>A.2.1.3.4.S.3.1.4.1</v>
      </c>
      <c r="B465" s="139" t="s">
        <v>653</v>
      </c>
      <c r="C465" s="142" t="s">
        <v>108</v>
      </c>
      <c r="D465" s="143" t="s">
        <v>90</v>
      </c>
      <c r="E465" s="107">
        <v>13</v>
      </c>
      <c r="F465" s="108"/>
      <c r="G465" s="108">
        <f t="shared" si="123"/>
        <v>0</v>
      </c>
    </row>
    <row r="466" spans="1:7" s="109" customFormat="1" ht="15" hidden="1" outlineLevel="1">
      <c r="A466" s="98" t="str">
        <f t="shared" si="117"/>
        <v>A.2.1.3.4.S.3.1.5</v>
      </c>
      <c r="B466" s="139" t="s">
        <v>654</v>
      </c>
      <c r="C466" s="145" t="s">
        <v>140</v>
      </c>
      <c r="D466" s="143"/>
      <c r="E466" s="107"/>
      <c r="F466" s="108"/>
      <c r="G466" s="108"/>
    </row>
    <row r="467" spans="1:7" s="109" customFormat="1" ht="15" hidden="1" outlineLevel="1">
      <c r="A467" s="98" t="str">
        <f t="shared" si="117"/>
        <v>A.2.1.3.4.S.3.1.5.1</v>
      </c>
      <c r="B467" s="139" t="s">
        <v>656</v>
      </c>
      <c r="C467" s="142" t="s">
        <v>702</v>
      </c>
      <c r="D467" s="143" t="s">
        <v>90</v>
      </c>
      <c r="E467" s="107">
        <v>5</v>
      </c>
      <c r="F467" s="108"/>
      <c r="G467" s="108">
        <f t="shared" si="123"/>
        <v>0</v>
      </c>
    </row>
    <row r="468" spans="1:7" s="109" customFormat="1" ht="15" hidden="1" outlineLevel="1">
      <c r="A468" s="98" t="str">
        <f t="shared" si="117"/>
        <v>A.2.1.3.4.S.3.1.5.2</v>
      </c>
      <c r="B468" s="139" t="s">
        <v>657</v>
      </c>
      <c r="C468" s="142" t="s">
        <v>145</v>
      </c>
      <c r="D468" s="143" t="s">
        <v>90</v>
      </c>
      <c r="E468" s="107">
        <v>5</v>
      </c>
      <c r="F468" s="108"/>
      <c r="G468" s="108">
        <f t="shared" si="123"/>
        <v>0</v>
      </c>
    </row>
    <row r="469" spans="1:7" s="109" customFormat="1" ht="15" hidden="1" outlineLevel="1">
      <c r="A469" s="98" t="str">
        <f t="shared" si="117"/>
        <v>A.2.1.3.4.S.3.1.5.3</v>
      </c>
      <c r="B469" s="139" t="s">
        <v>703</v>
      </c>
      <c r="C469" s="142" t="s">
        <v>704</v>
      </c>
      <c r="D469" s="143" t="s">
        <v>90</v>
      </c>
      <c r="E469" s="107">
        <v>2</v>
      </c>
      <c r="F469" s="108"/>
      <c r="G469" s="108">
        <f t="shared" si="123"/>
        <v>0</v>
      </c>
    </row>
    <row r="470" spans="1:7" s="109" customFormat="1" ht="15" hidden="1" outlineLevel="1">
      <c r="A470" s="98" t="str">
        <f t="shared" si="117"/>
        <v>A.2.1.3.4.S.3.1.5.4</v>
      </c>
      <c r="B470" s="139" t="s">
        <v>705</v>
      </c>
      <c r="C470" s="142" t="s">
        <v>706</v>
      </c>
      <c r="D470" s="143" t="s">
        <v>90</v>
      </c>
      <c r="E470" s="107">
        <v>2</v>
      </c>
      <c r="F470" s="108"/>
      <c r="G470" s="108">
        <f t="shared" si="123"/>
        <v>0</v>
      </c>
    </row>
    <row r="471" spans="1:7" s="109" customFormat="1" ht="15" hidden="1" outlineLevel="1">
      <c r="A471" s="98" t="str">
        <f t="shared" si="117"/>
        <v>A.2.1.3.4.S.3.1.5.5</v>
      </c>
      <c r="B471" s="139" t="s">
        <v>707</v>
      </c>
      <c r="C471" s="142" t="s">
        <v>708</v>
      </c>
      <c r="D471" s="143" t="s">
        <v>90</v>
      </c>
      <c r="E471" s="107">
        <v>3</v>
      </c>
      <c r="F471" s="108"/>
      <c r="G471" s="108">
        <f t="shared" si="123"/>
        <v>0</v>
      </c>
    </row>
    <row r="472" spans="1:7" s="109" customFormat="1" ht="15" hidden="1" outlineLevel="1">
      <c r="A472" s="98" t="str">
        <f t="shared" si="117"/>
        <v>A.2.1.3.4.S.3.1.6</v>
      </c>
      <c r="B472" s="139" t="s">
        <v>659</v>
      </c>
      <c r="C472" s="145" t="s">
        <v>141</v>
      </c>
      <c r="D472" s="143"/>
      <c r="E472" s="107"/>
      <c r="F472" s="108"/>
      <c r="G472" s="108"/>
    </row>
    <row r="473" spans="1:7" s="109" customFormat="1" ht="15" hidden="1" outlineLevel="1">
      <c r="A473" s="98" t="str">
        <f t="shared" si="117"/>
        <v>A.2.1.3.4.S.3.1.6.1</v>
      </c>
      <c r="B473" s="139" t="s">
        <v>661</v>
      </c>
      <c r="C473" s="142" t="s">
        <v>709</v>
      </c>
      <c r="D473" s="143" t="s">
        <v>90</v>
      </c>
      <c r="E473" s="107">
        <v>1</v>
      </c>
      <c r="F473" s="108"/>
      <c r="G473" s="108">
        <f t="shared" si="123"/>
        <v>0</v>
      </c>
    </row>
    <row r="474" spans="1:7" s="109" customFormat="1" ht="15" hidden="1" outlineLevel="1">
      <c r="A474" s="98" t="str">
        <f t="shared" si="117"/>
        <v>A.2.1.3.4.S.3.1.6.2</v>
      </c>
      <c r="B474" s="139" t="s">
        <v>662</v>
      </c>
      <c r="C474" s="142" t="s">
        <v>702</v>
      </c>
      <c r="D474" s="143" t="s">
        <v>90</v>
      </c>
      <c r="E474" s="107">
        <v>4</v>
      </c>
      <c r="F474" s="108"/>
      <c r="G474" s="108">
        <f t="shared" si="123"/>
        <v>0</v>
      </c>
    </row>
    <row r="475" spans="1:7" s="109" customFormat="1" ht="15" hidden="1" outlineLevel="1">
      <c r="A475" s="98" t="str">
        <f t="shared" si="117"/>
        <v>A.2.1.3.4.S.3.1.6.3</v>
      </c>
      <c r="B475" s="139" t="s">
        <v>710</v>
      </c>
      <c r="C475" s="142" t="s">
        <v>711</v>
      </c>
      <c r="D475" s="143" t="s">
        <v>90</v>
      </c>
      <c r="E475" s="107">
        <v>2</v>
      </c>
      <c r="F475" s="108"/>
      <c r="G475" s="108">
        <f t="shared" si="123"/>
        <v>0</v>
      </c>
    </row>
    <row r="476" spans="1:7" s="109" customFormat="1" ht="15" hidden="1" outlineLevel="1">
      <c r="A476" s="98" t="str">
        <f t="shared" si="117"/>
        <v>A.2.1.3.4.S.3.1.6.4</v>
      </c>
      <c r="B476" s="139" t="s">
        <v>712</v>
      </c>
      <c r="C476" s="142" t="s">
        <v>708</v>
      </c>
      <c r="D476" s="143" t="s">
        <v>90</v>
      </c>
      <c r="E476" s="107">
        <v>1</v>
      </c>
      <c r="F476" s="108"/>
      <c r="G476" s="108">
        <f t="shared" si="123"/>
        <v>0</v>
      </c>
    </row>
    <row r="477" spans="1:7" s="109" customFormat="1" ht="15" hidden="1" outlineLevel="1">
      <c r="A477" s="98" t="str">
        <f t="shared" si="117"/>
        <v>A.2.1.3.4.S.3.1.6.5</v>
      </c>
      <c r="B477" s="139" t="s">
        <v>713</v>
      </c>
      <c r="C477" s="142" t="s">
        <v>714</v>
      </c>
      <c r="D477" s="143" t="s">
        <v>90</v>
      </c>
      <c r="E477" s="107">
        <v>1</v>
      </c>
      <c r="F477" s="108"/>
      <c r="G477" s="108">
        <f t="shared" si="123"/>
        <v>0</v>
      </c>
    </row>
    <row r="478" spans="1:7" s="109" customFormat="1" ht="15" hidden="1" outlineLevel="1">
      <c r="A478" s="98" t="str">
        <f t="shared" si="117"/>
        <v>A.2.1.3.4.S.3.1.7</v>
      </c>
      <c r="B478" s="139" t="s">
        <v>715</v>
      </c>
      <c r="C478" s="145" t="s">
        <v>142</v>
      </c>
      <c r="D478" s="143"/>
      <c r="E478" s="107"/>
      <c r="F478" s="108"/>
      <c r="G478" s="108"/>
    </row>
    <row r="479" spans="1:7" s="109" customFormat="1" ht="15" hidden="1" outlineLevel="1">
      <c r="A479" s="98" t="str">
        <f t="shared" si="117"/>
        <v>A.2.1.3.4.S.3.1.7.1</v>
      </c>
      <c r="B479" s="139" t="s">
        <v>716</v>
      </c>
      <c r="C479" s="142" t="s">
        <v>711</v>
      </c>
      <c r="D479" s="143" t="s">
        <v>90</v>
      </c>
      <c r="E479" s="107">
        <v>3</v>
      </c>
      <c r="F479" s="108"/>
      <c r="G479" s="108">
        <f t="shared" si="123"/>
        <v>0</v>
      </c>
    </row>
    <row r="480" spans="1:7" s="109" customFormat="1" ht="15" hidden="1" outlineLevel="1">
      <c r="A480" s="98" t="str">
        <f t="shared" si="117"/>
        <v>A.2.1.3.4.S.3.1.7.2</v>
      </c>
      <c r="B480" s="139" t="s">
        <v>717</v>
      </c>
      <c r="C480" s="142" t="s">
        <v>146</v>
      </c>
      <c r="D480" s="143" t="s">
        <v>90</v>
      </c>
      <c r="E480" s="107">
        <v>9</v>
      </c>
      <c r="F480" s="108"/>
      <c r="G480" s="108">
        <f t="shared" si="123"/>
        <v>0</v>
      </c>
    </row>
    <row r="481" spans="1:7" s="109" customFormat="1" ht="15" hidden="1" outlineLevel="1">
      <c r="A481" s="98" t="str">
        <f t="shared" si="117"/>
        <v>A.2.1.3.4.S.3.1.7.3</v>
      </c>
      <c r="B481" s="139" t="s">
        <v>718</v>
      </c>
      <c r="C481" s="142" t="s">
        <v>719</v>
      </c>
      <c r="D481" s="143" t="s">
        <v>90</v>
      </c>
      <c r="E481" s="107">
        <v>4</v>
      </c>
      <c r="F481" s="108"/>
      <c r="G481" s="108">
        <f t="shared" si="123"/>
        <v>0</v>
      </c>
    </row>
    <row r="482" spans="1:7" s="109" customFormat="1" ht="15" hidden="1" outlineLevel="1">
      <c r="A482" s="98" t="str">
        <f t="shared" si="117"/>
        <v>A.2.1.3.4.S.3.1.8</v>
      </c>
      <c r="B482" s="139" t="s">
        <v>720</v>
      </c>
      <c r="C482" s="145" t="s">
        <v>721</v>
      </c>
      <c r="D482" s="143"/>
      <c r="E482" s="107"/>
      <c r="F482" s="108"/>
      <c r="G482" s="108"/>
    </row>
    <row r="483" spans="1:7" s="109" customFormat="1" ht="15" hidden="1" outlineLevel="1">
      <c r="A483" s="98" t="str">
        <f t="shared" si="117"/>
        <v>A.2.1.3.4.S.3.1.8.1</v>
      </c>
      <c r="B483" s="139" t="s">
        <v>722</v>
      </c>
      <c r="C483" s="142" t="s">
        <v>145</v>
      </c>
      <c r="D483" s="143" t="s">
        <v>90</v>
      </c>
      <c r="E483" s="107">
        <v>1</v>
      </c>
      <c r="F483" s="108"/>
      <c r="G483" s="108">
        <f aca="true" t="shared" si="124" ref="G483">E483*F483</f>
        <v>0</v>
      </c>
    </row>
    <row r="484" spans="1:7" s="109" customFormat="1" ht="15" hidden="1" outlineLevel="1">
      <c r="A484" s="98" t="str">
        <f t="shared" si="117"/>
        <v>A.2.1.3.4.S.3.1.9</v>
      </c>
      <c r="B484" s="139" t="s">
        <v>723</v>
      </c>
      <c r="C484" s="145" t="s">
        <v>724</v>
      </c>
      <c r="D484" s="143"/>
      <c r="E484" s="107"/>
      <c r="F484" s="108"/>
      <c r="G484" s="108"/>
    </row>
    <row r="485" spans="1:7" s="109" customFormat="1" ht="15" hidden="1" outlineLevel="1">
      <c r="A485" s="98" t="str">
        <f t="shared" si="117"/>
        <v>A.2.1.3.4.S.3.1.9.1</v>
      </c>
      <c r="B485" s="139" t="s">
        <v>725</v>
      </c>
      <c r="C485" s="142" t="s">
        <v>109</v>
      </c>
      <c r="D485" s="143" t="s">
        <v>90</v>
      </c>
      <c r="E485" s="107">
        <v>17</v>
      </c>
      <c r="F485" s="108"/>
      <c r="G485" s="108">
        <f aca="true" t="shared" si="125" ref="G485:G486">E485*F485</f>
        <v>0</v>
      </c>
    </row>
    <row r="486" spans="1:7" s="109" customFormat="1" ht="15" hidden="1" outlineLevel="1">
      <c r="A486" s="98" t="str">
        <f t="shared" si="117"/>
        <v>A.2.1.3.4.S.3.1.9.2</v>
      </c>
      <c r="B486" s="139" t="s">
        <v>726</v>
      </c>
      <c r="C486" s="142" t="s">
        <v>690</v>
      </c>
      <c r="D486" s="143" t="s">
        <v>90</v>
      </c>
      <c r="E486" s="107">
        <v>4</v>
      </c>
      <c r="F486" s="108"/>
      <c r="G486" s="108">
        <f t="shared" si="125"/>
        <v>0</v>
      </c>
    </row>
    <row r="487" spans="1:7" s="109" customFormat="1" ht="15" hidden="1" outlineLevel="1">
      <c r="A487" s="98" t="str">
        <f t="shared" si="117"/>
        <v>A.2.1.3.4.S.3.1.10</v>
      </c>
      <c r="B487" s="139" t="s">
        <v>727</v>
      </c>
      <c r="C487" s="145" t="s">
        <v>728</v>
      </c>
      <c r="D487" s="143"/>
      <c r="E487" s="107"/>
      <c r="F487" s="108"/>
      <c r="G487" s="108"/>
    </row>
    <row r="488" spans="1:7" s="109" customFormat="1" ht="15" hidden="1" outlineLevel="1">
      <c r="A488" s="98" t="str">
        <f t="shared" si="117"/>
        <v>A.2.1.3.4.S.3.1.10.1</v>
      </c>
      <c r="B488" s="139" t="s">
        <v>729</v>
      </c>
      <c r="C488" s="142" t="s">
        <v>109</v>
      </c>
      <c r="D488" s="143" t="s">
        <v>90</v>
      </c>
      <c r="E488" s="107">
        <v>4</v>
      </c>
      <c r="F488" s="108"/>
      <c r="G488" s="108">
        <f aca="true" t="shared" si="126" ref="G488:G489">E488*F488</f>
        <v>0</v>
      </c>
    </row>
    <row r="489" spans="1:7" s="109" customFormat="1" ht="15" hidden="1" outlineLevel="1">
      <c r="A489" s="98" t="str">
        <f t="shared" si="117"/>
        <v>A.2.1.3.4.S.3.1.10.2</v>
      </c>
      <c r="B489" s="139" t="s">
        <v>730</v>
      </c>
      <c r="C489" s="142" t="s">
        <v>690</v>
      </c>
      <c r="D489" s="143" t="s">
        <v>90</v>
      </c>
      <c r="E489" s="107">
        <v>1</v>
      </c>
      <c r="F489" s="108"/>
      <c r="G489" s="108">
        <f t="shared" si="126"/>
        <v>0</v>
      </c>
    </row>
    <row r="490" spans="1:7" s="109" customFormat="1" ht="15" hidden="1" outlineLevel="1">
      <c r="A490" s="98" t="str">
        <f t="shared" si="117"/>
        <v>A.2.1.3.4.S.3.1.11</v>
      </c>
      <c r="B490" s="139" t="s">
        <v>731</v>
      </c>
      <c r="C490" s="145" t="s">
        <v>732</v>
      </c>
      <c r="D490" s="143"/>
      <c r="E490" s="107"/>
      <c r="F490" s="108"/>
      <c r="G490" s="108"/>
    </row>
    <row r="491" spans="1:7" s="109" customFormat="1" ht="15" hidden="1" outlineLevel="1">
      <c r="A491" s="98" t="str">
        <f t="shared" si="117"/>
        <v>A.2.1.3.4.S.3.1.11.1</v>
      </c>
      <c r="B491" s="139" t="s">
        <v>733</v>
      </c>
      <c r="C491" s="142" t="s">
        <v>109</v>
      </c>
      <c r="D491" s="143" t="s">
        <v>90</v>
      </c>
      <c r="E491" s="107">
        <v>3</v>
      </c>
      <c r="F491" s="108"/>
      <c r="G491" s="108">
        <f aca="true" t="shared" si="127" ref="G491">E491*F491</f>
        <v>0</v>
      </c>
    </row>
    <row r="492" spans="1:7" s="109" customFormat="1" ht="15" hidden="1" outlineLevel="1">
      <c r="A492" s="98" t="str">
        <f t="shared" si="117"/>
        <v>A.2.1.3.4.S.3.1.12</v>
      </c>
      <c r="B492" s="139" t="s">
        <v>734</v>
      </c>
      <c r="C492" s="145" t="s">
        <v>735</v>
      </c>
      <c r="D492" s="143"/>
      <c r="E492" s="107"/>
      <c r="F492" s="108"/>
      <c r="G492" s="108"/>
    </row>
    <row r="493" spans="1:7" s="109" customFormat="1" ht="15" hidden="1" outlineLevel="1">
      <c r="A493" s="98" t="str">
        <f t="shared" si="117"/>
        <v>A.2.1.3.4.S.3.1.12.1</v>
      </c>
      <c r="B493" s="139" t="s">
        <v>736</v>
      </c>
      <c r="C493" s="142" t="s">
        <v>109</v>
      </c>
      <c r="D493" s="143" t="s">
        <v>90</v>
      </c>
      <c r="E493" s="107">
        <v>2</v>
      </c>
      <c r="F493" s="108"/>
      <c r="G493" s="108">
        <f aca="true" t="shared" si="128" ref="G493">E493*F493</f>
        <v>0</v>
      </c>
    </row>
    <row r="494" spans="1:7" s="109" customFormat="1" ht="15" hidden="1" outlineLevel="1">
      <c r="A494" s="98" t="str">
        <f t="shared" si="117"/>
        <v>A.2.1.3.4.S.3.1.13</v>
      </c>
      <c r="B494" s="139" t="s">
        <v>737</v>
      </c>
      <c r="C494" s="145" t="s">
        <v>738</v>
      </c>
      <c r="D494" s="143"/>
      <c r="E494" s="107"/>
      <c r="F494" s="108"/>
      <c r="G494" s="108"/>
    </row>
    <row r="495" spans="1:7" s="109" customFormat="1" ht="15" hidden="1" outlineLevel="1">
      <c r="A495" s="98" t="str">
        <f t="shared" si="117"/>
        <v>A.2.1.3.4.S.3.1.13.1</v>
      </c>
      <c r="B495" s="139" t="s">
        <v>739</v>
      </c>
      <c r="C495" s="142" t="s">
        <v>109</v>
      </c>
      <c r="D495" s="143" t="s">
        <v>90</v>
      </c>
      <c r="E495" s="107">
        <v>2</v>
      </c>
      <c r="F495" s="108"/>
      <c r="G495" s="108">
        <f aca="true" t="shared" si="129" ref="G495:G496">E495*F495</f>
        <v>0</v>
      </c>
    </row>
    <row r="496" spans="1:7" s="109" customFormat="1" ht="15" hidden="1" outlineLevel="1">
      <c r="A496" s="98" t="str">
        <f t="shared" si="117"/>
        <v>A.2.1.3.4.S.3.1.13.2</v>
      </c>
      <c r="B496" s="139" t="s">
        <v>740</v>
      </c>
      <c r="C496" s="142" t="s">
        <v>690</v>
      </c>
      <c r="D496" s="143" t="s">
        <v>90</v>
      </c>
      <c r="E496" s="107">
        <v>1</v>
      </c>
      <c r="F496" s="108"/>
      <c r="G496" s="108">
        <f t="shared" si="129"/>
        <v>0</v>
      </c>
    </row>
    <row r="497" spans="1:7" s="109" customFormat="1" ht="15" hidden="1" outlineLevel="1">
      <c r="A497" s="98" t="str">
        <f t="shared" si="117"/>
        <v>A.2.1.3.4.S.3.1.14</v>
      </c>
      <c r="B497" s="139" t="s">
        <v>741</v>
      </c>
      <c r="C497" s="145" t="s">
        <v>742</v>
      </c>
      <c r="D497" s="143"/>
      <c r="E497" s="107"/>
      <c r="F497" s="108"/>
      <c r="G497" s="108"/>
    </row>
    <row r="498" spans="1:7" s="109" customFormat="1" ht="15" hidden="1" outlineLevel="1">
      <c r="A498" s="98" t="str">
        <f t="shared" si="117"/>
        <v>A.2.1.3.4.S.3.1.14.1</v>
      </c>
      <c r="B498" s="139" t="s">
        <v>743</v>
      </c>
      <c r="C498" s="142" t="s">
        <v>744</v>
      </c>
      <c r="D498" s="143" t="s">
        <v>90</v>
      </c>
      <c r="E498" s="107">
        <v>2</v>
      </c>
      <c r="F498" s="108"/>
      <c r="G498" s="108">
        <f aca="true" t="shared" si="130" ref="G498:G502">E498*F498</f>
        <v>0</v>
      </c>
    </row>
    <row r="499" spans="1:7" s="109" customFormat="1" ht="15" hidden="1" outlineLevel="1">
      <c r="A499" s="98" t="str">
        <f t="shared" si="117"/>
        <v>A.2.1.3.4.S.3.1.14.2</v>
      </c>
      <c r="B499" s="139" t="s">
        <v>745</v>
      </c>
      <c r="C499" s="142" t="s">
        <v>109</v>
      </c>
      <c r="D499" s="143" t="s">
        <v>90</v>
      </c>
      <c r="E499" s="107">
        <v>5</v>
      </c>
      <c r="F499" s="108"/>
      <c r="G499" s="108">
        <f t="shared" si="130"/>
        <v>0</v>
      </c>
    </row>
    <row r="500" spans="1:7" s="109" customFormat="1" ht="15" hidden="1" outlineLevel="1">
      <c r="A500" s="98" t="str">
        <f t="shared" si="117"/>
        <v>A.2.1.3.4.S.3.1.14.3</v>
      </c>
      <c r="B500" s="139" t="s">
        <v>746</v>
      </c>
      <c r="C500" s="142" t="s">
        <v>690</v>
      </c>
      <c r="D500" s="143" t="s">
        <v>90</v>
      </c>
      <c r="E500" s="107">
        <v>1</v>
      </c>
      <c r="F500" s="108"/>
      <c r="G500" s="108">
        <f t="shared" si="130"/>
        <v>0</v>
      </c>
    </row>
    <row r="501" spans="1:7" s="109" customFormat="1" ht="15" hidden="1" outlineLevel="1">
      <c r="A501" s="98" t="str">
        <f t="shared" si="117"/>
        <v>A.2.1.3.4.S.3.1.14.4</v>
      </c>
      <c r="B501" s="139" t="s">
        <v>747</v>
      </c>
      <c r="C501" s="142" t="s">
        <v>748</v>
      </c>
      <c r="D501" s="143" t="s">
        <v>90</v>
      </c>
      <c r="E501" s="107">
        <v>2</v>
      </c>
      <c r="F501" s="108"/>
      <c r="G501" s="108">
        <f t="shared" si="130"/>
        <v>0</v>
      </c>
    </row>
    <row r="502" spans="1:7" s="109" customFormat="1" ht="15" hidden="1" outlineLevel="1">
      <c r="A502" s="98" t="str">
        <f t="shared" si="117"/>
        <v>A.2.1.3.4.S.3.1.14.5</v>
      </c>
      <c r="B502" s="139" t="s">
        <v>749</v>
      </c>
      <c r="C502" s="142" t="s">
        <v>750</v>
      </c>
      <c r="D502" s="143" t="s">
        <v>90</v>
      </c>
      <c r="E502" s="107">
        <v>7</v>
      </c>
      <c r="F502" s="108"/>
      <c r="G502" s="108">
        <f t="shared" si="130"/>
        <v>0</v>
      </c>
    </row>
    <row r="503" spans="1:7" s="109" customFormat="1" ht="15" hidden="1" outlineLevel="1">
      <c r="A503" s="98" t="str">
        <f t="shared" si="117"/>
        <v>A.2.1.3.4.S.3.1.15</v>
      </c>
      <c r="B503" s="139" t="s">
        <v>751</v>
      </c>
      <c r="C503" s="145" t="s">
        <v>2795</v>
      </c>
      <c r="D503" s="143"/>
      <c r="E503" s="107"/>
      <c r="F503" s="108"/>
      <c r="G503" s="108"/>
    </row>
    <row r="504" spans="1:7" s="109" customFormat="1" ht="15" hidden="1" outlineLevel="1">
      <c r="A504" s="98" t="str">
        <f t="shared" si="117"/>
        <v>A.2.1.3.4.S.3.1.15.1</v>
      </c>
      <c r="B504" s="139" t="s">
        <v>752</v>
      </c>
      <c r="C504" s="142" t="s">
        <v>744</v>
      </c>
      <c r="D504" s="143" t="s">
        <v>90</v>
      </c>
      <c r="E504" s="107">
        <v>12</v>
      </c>
      <c r="F504" s="108"/>
      <c r="G504" s="108">
        <f aca="true" t="shared" si="131" ref="G504:G507">E504*F504</f>
        <v>0</v>
      </c>
    </row>
    <row r="505" spans="1:7" s="109" customFormat="1" ht="15" hidden="1" outlineLevel="1">
      <c r="A505" s="98" t="str">
        <f t="shared" si="117"/>
        <v>A.2.1.3.4.S.3.1.15.2</v>
      </c>
      <c r="B505" s="139" t="s">
        <v>753</v>
      </c>
      <c r="C505" s="142" t="s">
        <v>754</v>
      </c>
      <c r="D505" s="143" t="s">
        <v>90</v>
      </c>
      <c r="E505" s="107">
        <v>1</v>
      </c>
      <c r="F505" s="108"/>
      <c r="G505" s="108">
        <f t="shared" si="131"/>
        <v>0</v>
      </c>
    </row>
    <row r="506" spans="1:7" s="109" customFormat="1" ht="15" hidden="1" outlineLevel="1">
      <c r="A506" s="98" t="str">
        <f t="shared" si="117"/>
        <v>A.2.1.3.4.S.3.1.15.3</v>
      </c>
      <c r="B506" s="139" t="s">
        <v>755</v>
      </c>
      <c r="C506" s="142" t="s">
        <v>554</v>
      </c>
      <c r="D506" s="143" t="s">
        <v>90</v>
      </c>
      <c r="E506" s="107">
        <v>1</v>
      </c>
      <c r="F506" s="108"/>
      <c r="G506" s="108">
        <f t="shared" si="131"/>
        <v>0</v>
      </c>
    </row>
    <row r="507" spans="1:7" s="109" customFormat="1" ht="15" hidden="1" outlineLevel="1">
      <c r="A507" s="98" t="str">
        <f t="shared" si="117"/>
        <v>A.2.1.3.4.S.3.1.15.4</v>
      </c>
      <c r="B507" s="139" t="s">
        <v>756</v>
      </c>
      <c r="C507" s="142" t="s">
        <v>757</v>
      </c>
      <c r="D507" s="143" t="s">
        <v>90</v>
      </c>
      <c r="E507" s="107">
        <v>1</v>
      </c>
      <c r="F507" s="108"/>
      <c r="G507" s="108">
        <f t="shared" si="131"/>
        <v>0</v>
      </c>
    </row>
    <row r="508" spans="1:7" s="109" customFormat="1" ht="15" hidden="1" outlineLevel="1">
      <c r="A508" s="98" t="str">
        <f t="shared" si="117"/>
        <v>A.2.1.3.4.S.3.1.16</v>
      </c>
      <c r="B508" s="139" t="s">
        <v>758</v>
      </c>
      <c r="C508" s="145" t="s">
        <v>759</v>
      </c>
      <c r="D508" s="143"/>
      <c r="E508" s="107"/>
      <c r="F508" s="108"/>
      <c r="G508" s="108"/>
    </row>
    <row r="509" spans="1:7" s="109" customFormat="1" ht="15" hidden="1" outlineLevel="1">
      <c r="A509" s="98" t="str">
        <f t="shared" si="117"/>
        <v>A.2.1.3.4.S.3.1.16.1</v>
      </c>
      <c r="B509" s="139" t="s">
        <v>760</v>
      </c>
      <c r="C509" s="142" t="s">
        <v>109</v>
      </c>
      <c r="D509" s="143" t="s">
        <v>90</v>
      </c>
      <c r="E509" s="107">
        <v>8</v>
      </c>
      <c r="F509" s="108"/>
      <c r="G509" s="108">
        <f aca="true" t="shared" si="132" ref="G509">E509*F509</f>
        <v>0</v>
      </c>
    </row>
    <row r="510" spans="1:7" s="109" customFormat="1" ht="15" hidden="1" outlineLevel="1">
      <c r="A510" s="98" t="str">
        <f t="shared" si="117"/>
        <v>A.2.1.3.4.S.3.1.17</v>
      </c>
      <c r="B510" s="139" t="s">
        <v>761</v>
      </c>
      <c r="C510" s="145" t="s">
        <v>762</v>
      </c>
      <c r="D510" s="143"/>
      <c r="E510" s="107"/>
      <c r="F510" s="108"/>
      <c r="G510" s="108"/>
    </row>
    <row r="511" spans="1:7" s="109" customFormat="1" ht="15" hidden="1" outlineLevel="1">
      <c r="A511" s="98" t="str">
        <f t="shared" si="117"/>
        <v>A.2.1.3.4.S.3.1.17.1</v>
      </c>
      <c r="B511" s="139" t="s">
        <v>763</v>
      </c>
      <c r="C511" s="142" t="s">
        <v>764</v>
      </c>
      <c r="D511" s="143" t="s">
        <v>90</v>
      </c>
      <c r="E511" s="107">
        <v>4</v>
      </c>
      <c r="F511" s="108"/>
      <c r="G511" s="108">
        <f aca="true" t="shared" si="133" ref="G511">E511*F511</f>
        <v>0</v>
      </c>
    </row>
    <row r="512" spans="1:7" s="109" customFormat="1" ht="15" hidden="1" outlineLevel="1">
      <c r="A512" s="98" t="str">
        <f t="shared" si="117"/>
        <v>A.2.1.3.4.S.3.1.18</v>
      </c>
      <c r="B512" s="139" t="s">
        <v>765</v>
      </c>
      <c r="C512" s="145" t="s">
        <v>766</v>
      </c>
      <c r="D512" s="143"/>
      <c r="E512" s="107"/>
      <c r="F512" s="108"/>
      <c r="G512" s="108"/>
    </row>
    <row r="513" spans="1:7" s="109" customFormat="1" ht="15" hidden="1" outlineLevel="1">
      <c r="A513" s="98" t="str">
        <f t="shared" si="117"/>
        <v>A.2.1.3.4.S.3.1.18.1</v>
      </c>
      <c r="B513" s="139" t="s">
        <v>767</v>
      </c>
      <c r="C513" s="142" t="s">
        <v>2796</v>
      </c>
      <c r="D513" s="143" t="s">
        <v>90</v>
      </c>
      <c r="E513" s="107">
        <v>1</v>
      </c>
      <c r="F513" s="108"/>
      <c r="G513" s="108">
        <f aca="true" t="shared" si="134" ref="G513">E513*F513</f>
        <v>0</v>
      </c>
    </row>
    <row r="514" spans="1:7" s="109" customFormat="1" ht="76.5" hidden="1" outlineLevel="1">
      <c r="A514" s="98" t="str">
        <f t="shared" si="117"/>
        <v>A.2.1.3.4.S.4</v>
      </c>
      <c r="B514" s="139" t="s">
        <v>209</v>
      </c>
      <c r="C514" s="112" t="s">
        <v>2931</v>
      </c>
      <c r="D514" s="113"/>
      <c r="E514" s="107"/>
      <c r="F514" s="108"/>
      <c r="G514" s="108"/>
    </row>
    <row r="515" spans="1:7" s="109" customFormat="1" ht="15" hidden="1" outlineLevel="1">
      <c r="A515" s="98" t="str">
        <f t="shared" si="117"/>
        <v>A.2.1.3.4.S.4.1</v>
      </c>
      <c r="B515" s="139" t="s">
        <v>240</v>
      </c>
      <c r="C515" s="146" t="s">
        <v>105</v>
      </c>
      <c r="D515" s="143"/>
      <c r="E515" s="107"/>
      <c r="F515" s="108"/>
      <c r="G515" s="108"/>
    </row>
    <row r="516" spans="1:7" s="109" customFormat="1" ht="15" hidden="1" outlineLevel="1">
      <c r="A516" s="98" t="str">
        <f t="shared" si="117"/>
        <v>A.2.1.3.4.S.4.1.1</v>
      </c>
      <c r="B516" s="139" t="s">
        <v>241</v>
      </c>
      <c r="C516" s="140" t="s">
        <v>148</v>
      </c>
      <c r="D516" s="113"/>
      <c r="E516" s="107"/>
      <c r="F516" s="108"/>
      <c r="G516" s="108"/>
    </row>
    <row r="517" spans="1:7" s="109" customFormat="1" ht="15" hidden="1" outlineLevel="1">
      <c r="A517" s="98" t="str">
        <f t="shared" si="117"/>
        <v>A.2.1.3.4.S.4.1.1.1</v>
      </c>
      <c r="B517" s="139" t="s">
        <v>324</v>
      </c>
      <c r="C517" s="112" t="s">
        <v>109</v>
      </c>
      <c r="D517" s="143" t="s">
        <v>90</v>
      </c>
      <c r="E517" s="107">
        <v>17</v>
      </c>
      <c r="F517" s="108"/>
      <c r="G517" s="108">
        <f aca="true" t="shared" si="135" ref="G517:G520">E517*F517</f>
        <v>0</v>
      </c>
    </row>
    <row r="518" spans="1:7" s="109" customFormat="1" ht="15" hidden="1" outlineLevel="1">
      <c r="A518" s="98" t="str">
        <f t="shared" si="117"/>
        <v>A.2.1.3.4.S.4.1.1.2</v>
      </c>
      <c r="B518" s="139" t="s">
        <v>325</v>
      </c>
      <c r="C518" s="112" t="s">
        <v>744</v>
      </c>
      <c r="D518" s="143" t="s">
        <v>90</v>
      </c>
      <c r="E518" s="107">
        <v>4</v>
      </c>
      <c r="F518" s="108"/>
      <c r="G518" s="108">
        <f t="shared" si="135"/>
        <v>0</v>
      </c>
    </row>
    <row r="519" spans="1:7" s="109" customFormat="1" ht="15" hidden="1" outlineLevel="1">
      <c r="A519" s="98" t="str">
        <f t="shared" si="117"/>
        <v>A.2.1.3.4.S.4.1.1.3</v>
      </c>
      <c r="B519" s="139" t="s">
        <v>326</v>
      </c>
      <c r="C519" s="112" t="s">
        <v>754</v>
      </c>
      <c r="D519" s="143" t="s">
        <v>90</v>
      </c>
      <c r="E519" s="107">
        <v>1</v>
      </c>
      <c r="F519" s="108"/>
      <c r="G519" s="108">
        <f t="shared" si="135"/>
        <v>0</v>
      </c>
    </row>
    <row r="520" spans="1:7" s="109" customFormat="1" ht="15" hidden="1" outlineLevel="1">
      <c r="A520" s="98" t="str">
        <f t="shared" si="117"/>
        <v>A.2.1.3.4.S.4.1.1.4</v>
      </c>
      <c r="B520" s="139" t="s">
        <v>327</v>
      </c>
      <c r="C520" s="112" t="s">
        <v>690</v>
      </c>
      <c r="D520" s="143" t="s">
        <v>90</v>
      </c>
      <c r="E520" s="107">
        <v>4</v>
      </c>
      <c r="F520" s="108"/>
      <c r="G520" s="108">
        <f t="shared" si="135"/>
        <v>0</v>
      </c>
    </row>
    <row r="521" spans="1:7" s="109" customFormat="1" ht="15" hidden="1" outlineLevel="1">
      <c r="A521" s="98" t="str">
        <f t="shared" si="117"/>
        <v>A.2.1.3.4.S.4.1.2</v>
      </c>
      <c r="B521" s="139" t="s">
        <v>242</v>
      </c>
      <c r="C521" s="140" t="s">
        <v>149</v>
      </c>
      <c r="D521" s="113"/>
      <c r="E521" s="107"/>
      <c r="F521" s="108"/>
      <c r="G521" s="108"/>
    </row>
    <row r="522" spans="1:7" s="109" customFormat="1" ht="15" hidden="1" outlineLevel="1">
      <c r="A522" s="98" t="str">
        <f t="shared" si="117"/>
        <v>A.2.1.3.4.S.4.1.2.1</v>
      </c>
      <c r="B522" s="139" t="s">
        <v>360</v>
      </c>
      <c r="C522" s="112" t="s">
        <v>108</v>
      </c>
      <c r="D522" s="143" t="s">
        <v>90</v>
      </c>
      <c r="E522" s="107">
        <v>13</v>
      </c>
      <c r="F522" s="108"/>
      <c r="G522" s="108">
        <f aca="true" t="shared" si="136" ref="G522:G524">E522*F522</f>
        <v>0</v>
      </c>
    </row>
    <row r="523" spans="1:7" s="109" customFormat="1" ht="15" hidden="1" outlineLevel="1">
      <c r="A523" s="98" t="str">
        <f t="shared" si="117"/>
        <v>A.2.1.3.4.S.4.1.2.2</v>
      </c>
      <c r="B523" s="139" t="s">
        <v>768</v>
      </c>
      <c r="C523" s="112" t="s">
        <v>744</v>
      </c>
      <c r="D523" s="143" t="s">
        <v>90</v>
      </c>
      <c r="E523" s="107">
        <v>1</v>
      </c>
      <c r="F523" s="108"/>
      <c r="G523" s="108">
        <f t="shared" si="136"/>
        <v>0</v>
      </c>
    </row>
    <row r="524" spans="1:7" s="109" customFormat="1" ht="15" hidden="1" outlineLevel="1">
      <c r="A524" s="98" t="str">
        <f t="shared" si="117"/>
        <v>A.2.1.3.4.S.4.1.2.3</v>
      </c>
      <c r="B524" s="139" t="s">
        <v>769</v>
      </c>
      <c r="C524" s="112" t="s">
        <v>754</v>
      </c>
      <c r="D524" s="143" t="s">
        <v>90</v>
      </c>
      <c r="E524" s="107">
        <v>3</v>
      </c>
      <c r="F524" s="108"/>
      <c r="G524" s="108">
        <f t="shared" si="136"/>
        <v>0</v>
      </c>
    </row>
    <row r="525" spans="1:7" s="109" customFormat="1" ht="15" hidden="1" outlineLevel="1">
      <c r="A525" s="98" t="str">
        <f t="shared" si="117"/>
        <v>A.2.1.3.4.S.4.1.3</v>
      </c>
      <c r="B525" s="139" t="s">
        <v>356</v>
      </c>
      <c r="C525" s="140" t="s">
        <v>151</v>
      </c>
      <c r="D525" s="319"/>
      <c r="E525" s="107"/>
      <c r="F525" s="108"/>
      <c r="G525" s="108"/>
    </row>
    <row r="526" spans="1:7" s="109" customFormat="1" ht="15" hidden="1" outlineLevel="1">
      <c r="A526" s="98" t="str">
        <f t="shared" si="117"/>
        <v>A.2.1.3.4.S.4.1.3.1</v>
      </c>
      <c r="B526" s="139" t="s">
        <v>361</v>
      </c>
      <c r="C526" s="112" t="s">
        <v>147</v>
      </c>
      <c r="D526" s="143" t="s">
        <v>90</v>
      </c>
      <c r="E526" s="107">
        <v>3</v>
      </c>
      <c r="F526" s="108"/>
      <c r="G526" s="108">
        <f aca="true" t="shared" si="137" ref="G526:G527">E526*F526</f>
        <v>0</v>
      </c>
    </row>
    <row r="527" spans="1:7" s="109" customFormat="1" ht="15" hidden="1" outlineLevel="1">
      <c r="A527" s="98" t="str">
        <f t="shared" si="117"/>
        <v>A.2.1.3.4.S.4.1.3.2</v>
      </c>
      <c r="B527" s="139" t="s">
        <v>770</v>
      </c>
      <c r="C527" s="112" t="s">
        <v>771</v>
      </c>
      <c r="D527" s="143" t="s">
        <v>90</v>
      </c>
      <c r="E527" s="107">
        <v>10</v>
      </c>
      <c r="F527" s="108"/>
      <c r="G527" s="108">
        <f t="shared" si="137"/>
        <v>0</v>
      </c>
    </row>
    <row r="528" spans="1:7" s="109" customFormat="1" ht="15" hidden="1" outlineLevel="1">
      <c r="A528" s="98" t="str">
        <f t="shared" si="117"/>
        <v>A.2.1.3.4.S.4.1.4</v>
      </c>
      <c r="B528" s="139" t="s">
        <v>357</v>
      </c>
      <c r="C528" s="140" t="s">
        <v>2797</v>
      </c>
      <c r="D528" s="113"/>
      <c r="E528" s="107"/>
      <c r="F528" s="108"/>
      <c r="G528" s="108"/>
    </row>
    <row r="529" spans="1:7" s="109" customFormat="1" ht="15" hidden="1" outlineLevel="1">
      <c r="A529" s="98" t="str">
        <f t="shared" si="117"/>
        <v>A.2.1.3.4.S.4.1.4.1</v>
      </c>
      <c r="B529" s="139" t="s">
        <v>362</v>
      </c>
      <c r="C529" s="112" t="s">
        <v>147</v>
      </c>
      <c r="D529" s="143" t="s">
        <v>90</v>
      </c>
      <c r="E529" s="107">
        <v>3</v>
      </c>
      <c r="F529" s="108"/>
      <c r="G529" s="108">
        <f aca="true" t="shared" si="138" ref="G529:G533">E529*F529</f>
        <v>0</v>
      </c>
    </row>
    <row r="530" spans="1:7" s="109" customFormat="1" ht="15" hidden="1" outlineLevel="1">
      <c r="A530" s="98" t="str">
        <f t="shared" si="117"/>
        <v>A.2.1.3.4.S.4.1.4.2</v>
      </c>
      <c r="B530" s="139" t="s">
        <v>772</v>
      </c>
      <c r="C530" s="112" t="s">
        <v>771</v>
      </c>
      <c r="D530" s="143" t="s">
        <v>90</v>
      </c>
      <c r="E530" s="107">
        <v>10</v>
      </c>
      <c r="F530" s="108"/>
      <c r="G530" s="108">
        <f t="shared" si="138"/>
        <v>0</v>
      </c>
    </row>
    <row r="531" spans="1:7" s="109" customFormat="1" ht="15" hidden="1" outlineLevel="1">
      <c r="A531" s="98" t="str">
        <f t="shared" si="117"/>
        <v>A.2.1.3.4.S.4.1.4.2</v>
      </c>
      <c r="B531" s="139" t="s">
        <v>772</v>
      </c>
      <c r="C531" s="112" t="s">
        <v>773</v>
      </c>
      <c r="D531" s="143" t="s">
        <v>90</v>
      </c>
      <c r="E531" s="107">
        <v>1</v>
      </c>
      <c r="F531" s="108"/>
      <c r="G531" s="108">
        <f t="shared" si="138"/>
        <v>0</v>
      </c>
    </row>
    <row r="532" spans="1:7" s="109" customFormat="1" ht="15" hidden="1" outlineLevel="1">
      <c r="A532" s="98" t="str">
        <f t="shared" si="117"/>
        <v>A.2.1.3.4.S.4.1..2</v>
      </c>
      <c r="B532" s="139" t="s">
        <v>774</v>
      </c>
      <c r="C532" s="112" t="s">
        <v>775</v>
      </c>
      <c r="D532" s="143" t="s">
        <v>90</v>
      </c>
      <c r="E532" s="107">
        <v>3</v>
      </c>
      <c r="F532" s="108"/>
      <c r="G532" s="108">
        <f t="shared" si="138"/>
        <v>0</v>
      </c>
    </row>
    <row r="533" spans="1:7" s="109" customFormat="1" ht="15" hidden="1" outlineLevel="1">
      <c r="A533" s="98" t="str">
        <f t="shared" si="117"/>
        <v>A.2.1.3.4.S.4.1.5</v>
      </c>
      <c r="B533" s="139" t="s">
        <v>358</v>
      </c>
      <c r="C533" s="140" t="s">
        <v>153</v>
      </c>
      <c r="D533" s="143" t="s">
        <v>90</v>
      </c>
      <c r="E533" s="107">
        <v>17</v>
      </c>
      <c r="F533" s="108"/>
      <c r="G533" s="108">
        <f t="shared" si="138"/>
        <v>0</v>
      </c>
    </row>
    <row r="534" spans="1:7" s="109" customFormat="1" ht="51" hidden="1" outlineLevel="1">
      <c r="A534" s="98" t="str">
        <f t="shared" si="117"/>
        <v>A.2.1.3.4.S.4.1.6</v>
      </c>
      <c r="B534" s="139" t="s">
        <v>359</v>
      </c>
      <c r="C534" s="140" t="s">
        <v>2798</v>
      </c>
      <c r="D534" s="319"/>
      <c r="E534" s="107"/>
      <c r="F534" s="108"/>
      <c r="G534" s="108"/>
    </row>
    <row r="535" spans="1:7" s="109" customFormat="1" ht="15" hidden="1" outlineLevel="1">
      <c r="A535" s="98" t="str">
        <f t="shared" si="117"/>
        <v>A.2.1.3.4.S.4.1.6.1</v>
      </c>
      <c r="B535" s="139" t="s">
        <v>776</v>
      </c>
      <c r="C535" s="112" t="s">
        <v>777</v>
      </c>
      <c r="D535" s="143" t="s">
        <v>90</v>
      </c>
      <c r="E535" s="107">
        <v>7</v>
      </c>
      <c r="F535" s="108"/>
      <c r="G535" s="108">
        <f aca="true" t="shared" si="139" ref="G535:G536">E535*F535</f>
        <v>0</v>
      </c>
    </row>
    <row r="536" spans="1:7" s="109" customFormat="1" ht="15" hidden="1" outlineLevel="1">
      <c r="A536" s="98" t="str">
        <f t="shared" si="117"/>
        <v>A.2.1.3.4.S.4.1.6.2</v>
      </c>
      <c r="B536" s="139" t="s">
        <v>778</v>
      </c>
      <c r="C536" s="112" t="s">
        <v>779</v>
      </c>
      <c r="D536" s="143" t="s">
        <v>90</v>
      </c>
      <c r="E536" s="107">
        <v>2</v>
      </c>
      <c r="F536" s="108"/>
      <c r="G536" s="108">
        <f t="shared" si="139"/>
        <v>0</v>
      </c>
    </row>
    <row r="537" spans="1:7" s="109" customFormat="1" ht="15" hidden="1" outlineLevel="1">
      <c r="A537" s="98" t="str">
        <f t="shared" si="117"/>
        <v>A.2.1.3.4.S.4.1.7</v>
      </c>
      <c r="B537" s="139" t="s">
        <v>780</v>
      </c>
      <c r="C537" s="140" t="s">
        <v>2799</v>
      </c>
      <c r="D537" s="319"/>
      <c r="E537" s="107"/>
      <c r="F537" s="108"/>
      <c r="G537" s="108"/>
    </row>
    <row r="538" spans="1:7" s="109" customFormat="1" ht="15" hidden="1" outlineLevel="1">
      <c r="A538" s="98" t="str">
        <f t="shared" si="117"/>
        <v>A.2.1.3.4.S.4.1.7.1</v>
      </c>
      <c r="B538" s="139" t="s">
        <v>781</v>
      </c>
      <c r="C538" s="112" t="s">
        <v>777</v>
      </c>
      <c r="D538" s="143" t="s">
        <v>90</v>
      </c>
      <c r="E538" s="107">
        <v>7</v>
      </c>
      <c r="F538" s="108"/>
      <c r="G538" s="108">
        <f aca="true" t="shared" si="140" ref="G538:G539">E538*F538</f>
        <v>0</v>
      </c>
    </row>
    <row r="539" spans="1:7" s="109" customFormat="1" ht="15" hidden="1" outlineLevel="1">
      <c r="A539" s="98" t="str">
        <f t="shared" si="117"/>
        <v>A.2.1.3.4.S.4.1.7.2</v>
      </c>
      <c r="B539" s="139" t="s">
        <v>782</v>
      </c>
      <c r="C539" s="112" t="s">
        <v>779</v>
      </c>
      <c r="D539" s="143" t="s">
        <v>90</v>
      </c>
      <c r="E539" s="107">
        <v>2</v>
      </c>
      <c r="F539" s="108"/>
      <c r="G539" s="108">
        <f t="shared" si="140"/>
        <v>0</v>
      </c>
    </row>
    <row r="540" spans="1:7" s="109" customFormat="1" ht="140.25" hidden="1" outlineLevel="1">
      <c r="A540" s="98" t="str">
        <f t="shared" si="117"/>
        <v>A.2.1.3.4.S.5</v>
      </c>
      <c r="B540" s="139" t="s">
        <v>213</v>
      </c>
      <c r="C540" s="115" t="s">
        <v>3462</v>
      </c>
      <c r="D540" s="128"/>
      <c r="E540" s="107"/>
      <c r="F540" s="108"/>
      <c r="G540" s="108"/>
    </row>
    <row r="541" spans="1:7" s="109" customFormat="1" ht="15" hidden="1" outlineLevel="1">
      <c r="A541" s="98" t="str">
        <f t="shared" si="117"/>
        <v>A.2.1.3.4.S.5.1</v>
      </c>
      <c r="B541" s="139" t="s">
        <v>315</v>
      </c>
      <c r="C541" s="115" t="s">
        <v>159</v>
      </c>
      <c r="D541" s="128"/>
      <c r="E541" s="107"/>
      <c r="F541" s="108"/>
      <c r="G541" s="108"/>
    </row>
    <row r="542" spans="1:7" s="109" customFormat="1" ht="15" hidden="1" outlineLevel="1">
      <c r="A542" s="98" t="str">
        <f t="shared" si="117"/>
        <v>A.2.1.3.4.S.5.1.1</v>
      </c>
      <c r="B542" s="139" t="s">
        <v>330</v>
      </c>
      <c r="C542" s="133" t="s">
        <v>164</v>
      </c>
      <c r="D542" s="143" t="s">
        <v>90</v>
      </c>
      <c r="E542" s="107">
        <v>9</v>
      </c>
      <c r="F542" s="108"/>
      <c r="G542" s="108">
        <f aca="true" t="shared" si="141" ref="G542:G543">E542*F542</f>
        <v>0</v>
      </c>
    </row>
    <row r="543" spans="1:7" s="109" customFormat="1" ht="15" hidden="1" outlineLevel="1">
      <c r="A543" s="98" t="str">
        <f t="shared" si="117"/>
        <v>A.2.1.3.4.S.5.1.2</v>
      </c>
      <c r="B543" s="139" t="s">
        <v>331</v>
      </c>
      <c r="C543" s="133" t="s">
        <v>165</v>
      </c>
      <c r="D543" s="143" t="s">
        <v>90</v>
      </c>
      <c r="E543" s="107">
        <v>8</v>
      </c>
      <c r="F543" s="108"/>
      <c r="G543" s="108">
        <f t="shared" si="141"/>
        <v>0</v>
      </c>
    </row>
    <row r="544" spans="1:7" s="109" customFormat="1" ht="51" hidden="1" outlineLevel="1">
      <c r="A544" s="98" t="str">
        <f aca="true" t="shared" si="142" ref="A544:A547">""&amp;$B$432&amp;"."&amp;B544&amp;""</f>
        <v>A.2.1.3.4.S.6</v>
      </c>
      <c r="B544" s="336" t="s">
        <v>214</v>
      </c>
      <c r="C544" s="337" t="s">
        <v>2965</v>
      </c>
      <c r="D544" s="128"/>
      <c r="E544" s="107"/>
      <c r="F544" s="108"/>
      <c r="G544" s="108"/>
    </row>
    <row r="545" spans="1:7" s="109" customFormat="1" ht="15" hidden="1" outlineLevel="1">
      <c r="A545" s="98" t="str">
        <f t="shared" si="142"/>
        <v>A.2.1.3.4.S.6.1</v>
      </c>
      <c r="B545" s="336" t="s">
        <v>319</v>
      </c>
      <c r="C545" s="337" t="s">
        <v>2800</v>
      </c>
      <c r="D545" s="143" t="s">
        <v>22</v>
      </c>
      <c r="E545" s="107">
        <v>87</v>
      </c>
      <c r="F545" s="108"/>
      <c r="G545" s="108">
        <f aca="true" t="shared" si="143" ref="G545">E545*F545</f>
        <v>0</v>
      </c>
    </row>
    <row r="546" spans="1:7" s="109" customFormat="1" ht="51" hidden="1" outlineLevel="1">
      <c r="A546" s="98" t="str">
        <f t="shared" si="142"/>
        <v>A.2.1.3.4.S.7</v>
      </c>
      <c r="B546" s="336" t="s">
        <v>215</v>
      </c>
      <c r="C546" s="337" t="s">
        <v>2932</v>
      </c>
      <c r="D546" s="128"/>
      <c r="E546" s="107"/>
      <c r="F546" s="108"/>
      <c r="G546" s="108"/>
    </row>
    <row r="547" spans="1:7" s="109" customFormat="1" ht="15" hidden="1" outlineLevel="1">
      <c r="A547" s="98" t="str">
        <f t="shared" si="142"/>
        <v>A.2.1.3.4.S.7.1</v>
      </c>
      <c r="B547" s="336" t="s">
        <v>364</v>
      </c>
      <c r="C547" s="337" t="s">
        <v>2801</v>
      </c>
      <c r="D547" s="143" t="s">
        <v>22</v>
      </c>
      <c r="E547" s="107">
        <v>6</v>
      </c>
      <c r="F547" s="108"/>
      <c r="G547" s="108">
        <f aca="true" t="shared" si="144" ref="G547">E547*F547</f>
        <v>0</v>
      </c>
    </row>
    <row r="548" spans="1:7" s="97" customFormat="1" ht="15" collapsed="1">
      <c r="A548" s="90" t="str">
        <f aca="true" t="shared" si="145" ref="A548">B548</f>
        <v>A.2.1.3.5</v>
      </c>
      <c r="B548" s="91" t="s">
        <v>783</v>
      </c>
      <c r="C548" s="165" t="s">
        <v>121</v>
      </c>
      <c r="D548" s="166"/>
      <c r="E548" s="94"/>
      <c r="F548" s="95"/>
      <c r="G548" s="96"/>
    </row>
    <row r="549" spans="1:7" s="109" customFormat="1" ht="165.75" hidden="1" outlineLevel="1">
      <c r="A549" s="98" t="str">
        <f aca="true" t="shared" si="146" ref="A549:A563">""&amp;$B$548&amp;"."&amp;B549&amp;""</f>
        <v>A.2.1.3.5.S.1</v>
      </c>
      <c r="B549" s="139" t="s">
        <v>206</v>
      </c>
      <c r="C549" s="112" t="s">
        <v>3545</v>
      </c>
      <c r="D549" s="113"/>
      <c r="E549" s="107"/>
      <c r="F549" s="108"/>
      <c r="G549" s="206"/>
    </row>
    <row r="550" spans="1:7" s="109" customFormat="1" ht="15" hidden="1" outlineLevel="1">
      <c r="A550" s="98" t="str">
        <f t="shared" si="146"/>
        <v>A.2.1.3.5.S.1.1</v>
      </c>
      <c r="B550" s="139" t="s">
        <v>226</v>
      </c>
      <c r="C550" s="142" t="s">
        <v>393</v>
      </c>
      <c r="D550" s="143" t="s">
        <v>22</v>
      </c>
      <c r="E550" s="107">
        <v>54</v>
      </c>
      <c r="F550" s="108"/>
      <c r="G550" s="108">
        <f aca="true" t="shared" si="147" ref="G550:G563">E550*F550</f>
        <v>0</v>
      </c>
    </row>
    <row r="551" spans="1:7" s="109" customFormat="1" ht="15" hidden="1" outlineLevel="1">
      <c r="A551" s="98" t="str">
        <f t="shared" si="146"/>
        <v>A.2.1.3.5.S.1.2</v>
      </c>
      <c r="B551" s="139" t="s">
        <v>227</v>
      </c>
      <c r="C551" s="112" t="s">
        <v>124</v>
      </c>
      <c r="D551" s="143" t="s">
        <v>22</v>
      </c>
      <c r="E551" s="107">
        <v>1020</v>
      </c>
      <c r="F551" s="108"/>
      <c r="G551" s="108">
        <f t="shared" si="147"/>
        <v>0</v>
      </c>
    </row>
    <row r="552" spans="1:7" s="109" customFormat="1" ht="15" hidden="1" outlineLevel="1">
      <c r="A552" s="98" t="str">
        <f t="shared" si="146"/>
        <v>A.2.1.3.5.S.1.3</v>
      </c>
      <c r="B552" s="139" t="s">
        <v>265</v>
      </c>
      <c r="C552" s="112" t="s">
        <v>366</v>
      </c>
      <c r="D552" s="143" t="s">
        <v>22</v>
      </c>
      <c r="E552" s="107">
        <v>559</v>
      </c>
      <c r="F552" s="108"/>
      <c r="G552" s="108">
        <f t="shared" si="147"/>
        <v>0</v>
      </c>
    </row>
    <row r="553" spans="1:7" s="109" customFormat="1" ht="127.5" hidden="1" outlineLevel="1">
      <c r="A553" s="98" t="str">
        <f t="shared" si="146"/>
        <v>A.2.1.3.5.S.2</v>
      </c>
      <c r="B553" s="139" t="s">
        <v>207</v>
      </c>
      <c r="C553" s="112" t="s">
        <v>185</v>
      </c>
      <c r="D553" s="113"/>
      <c r="E553" s="107"/>
      <c r="F553" s="108"/>
      <c r="G553" s="206"/>
    </row>
    <row r="554" spans="1:7" s="109" customFormat="1" ht="15" hidden="1" outlineLevel="1">
      <c r="A554" s="98" t="str">
        <f t="shared" si="146"/>
        <v>A.2.1.3.5.S.2.1</v>
      </c>
      <c r="B554" s="139" t="s">
        <v>228</v>
      </c>
      <c r="C554" s="112" t="s">
        <v>125</v>
      </c>
      <c r="D554" s="113" t="s">
        <v>90</v>
      </c>
      <c r="E554" s="107">
        <v>101</v>
      </c>
      <c r="F554" s="108"/>
      <c r="G554" s="108">
        <f t="shared" si="147"/>
        <v>0</v>
      </c>
    </row>
    <row r="555" spans="1:7" s="109" customFormat="1" ht="15" hidden="1" outlineLevel="1">
      <c r="A555" s="98" t="str">
        <f t="shared" si="146"/>
        <v>A.2.1.3.5.S.2.2</v>
      </c>
      <c r="B555" s="139" t="s">
        <v>261</v>
      </c>
      <c r="C555" s="112" t="s">
        <v>369</v>
      </c>
      <c r="D555" s="113" t="s">
        <v>90</v>
      </c>
      <c r="E555" s="107">
        <v>107</v>
      </c>
      <c r="F555" s="108"/>
      <c r="G555" s="108">
        <f t="shared" si="147"/>
        <v>0</v>
      </c>
    </row>
    <row r="556" spans="1:7" s="109" customFormat="1" ht="15" hidden="1" outlineLevel="1">
      <c r="A556" s="98" t="str">
        <f t="shared" si="146"/>
        <v>A.2.1.3.5.S.2.3</v>
      </c>
      <c r="B556" s="139" t="s">
        <v>367</v>
      </c>
      <c r="C556" s="112" t="s">
        <v>368</v>
      </c>
      <c r="D556" s="113" t="s">
        <v>90</v>
      </c>
      <c r="E556" s="107">
        <v>28</v>
      </c>
      <c r="F556" s="108"/>
      <c r="G556" s="108">
        <f t="shared" si="147"/>
        <v>0</v>
      </c>
    </row>
    <row r="557" spans="1:7" s="109" customFormat="1" ht="89.25" hidden="1" outlineLevel="1">
      <c r="A557" s="98" t="str">
        <f t="shared" si="146"/>
        <v>A.2.1.3.5.S.3</v>
      </c>
      <c r="B557" s="139" t="s">
        <v>208</v>
      </c>
      <c r="C557" s="112" t="s">
        <v>3213</v>
      </c>
      <c r="D557" s="113"/>
      <c r="E557" s="107"/>
      <c r="F557" s="108"/>
      <c r="G557" s="206"/>
    </row>
    <row r="558" spans="1:7" s="109" customFormat="1" ht="15" hidden="1" outlineLevel="1">
      <c r="A558" s="98" t="str">
        <f t="shared" si="146"/>
        <v>A.2.1.3.5.S.3.1</v>
      </c>
      <c r="B558" s="139" t="s">
        <v>244</v>
      </c>
      <c r="C558" s="112" t="s">
        <v>126</v>
      </c>
      <c r="D558" s="113" t="s">
        <v>90</v>
      </c>
      <c r="E558" s="107">
        <v>13</v>
      </c>
      <c r="F558" s="108"/>
      <c r="G558" s="108">
        <f t="shared" si="147"/>
        <v>0</v>
      </c>
    </row>
    <row r="559" spans="1:7" s="109" customFormat="1" ht="216.75" hidden="1" outlineLevel="1">
      <c r="A559" s="98" t="str">
        <f t="shared" si="146"/>
        <v>A.2.1.3.5.S.4</v>
      </c>
      <c r="B559" s="139" t="s">
        <v>209</v>
      </c>
      <c r="C559" s="122" t="s">
        <v>3483</v>
      </c>
      <c r="D559" s="113"/>
      <c r="E559" s="107"/>
      <c r="F559" s="108"/>
      <c r="G559" s="108"/>
    </row>
    <row r="560" spans="1:7" s="109" customFormat="1" ht="15" hidden="1" outlineLevel="1">
      <c r="A560" s="98" t="str">
        <f t="shared" si="146"/>
        <v>A.2.1.3.5.S.4.1</v>
      </c>
      <c r="B560" s="139" t="s">
        <v>240</v>
      </c>
      <c r="C560" s="122" t="s">
        <v>449</v>
      </c>
      <c r="D560" s="113" t="s">
        <v>22</v>
      </c>
      <c r="E560" s="107">
        <v>1020</v>
      </c>
      <c r="F560" s="108"/>
      <c r="G560" s="108">
        <f aca="true" t="shared" si="148" ref="G560:G562">E560*F560</f>
        <v>0</v>
      </c>
    </row>
    <row r="561" spans="1:7" s="109" customFormat="1" ht="15" hidden="1" outlineLevel="1">
      <c r="A561" s="98" t="str">
        <f t="shared" si="146"/>
        <v>A.2.1.3.5.S.4.2</v>
      </c>
      <c r="B561" s="139" t="s">
        <v>260</v>
      </c>
      <c r="C561" s="122" t="s">
        <v>450</v>
      </c>
      <c r="D561" s="113" t="s">
        <v>22</v>
      </c>
      <c r="E561" s="107">
        <v>560</v>
      </c>
      <c r="F561" s="108"/>
      <c r="G561" s="108">
        <f t="shared" si="148"/>
        <v>0</v>
      </c>
    </row>
    <row r="562" spans="1:7" s="109" customFormat="1" ht="15" hidden="1" outlineLevel="1">
      <c r="A562" s="98" t="str">
        <f t="shared" si="146"/>
        <v>A.2.1.3.5.S.4.2</v>
      </c>
      <c r="B562" s="139" t="s">
        <v>260</v>
      </c>
      <c r="C562" s="122" t="s">
        <v>784</v>
      </c>
      <c r="D562" s="113" t="s">
        <v>22</v>
      </c>
      <c r="E562" s="107">
        <v>90</v>
      </c>
      <c r="F562" s="108"/>
      <c r="G562" s="108">
        <f t="shared" si="148"/>
        <v>0</v>
      </c>
    </row>
    <row r="563" spans="1:7" s="109" customFormat="1" ht="102" hidden="1" outlineLevel="1">
      <c r="A563" s="98" t="str">
        <f t="shared" si="146"/>
        <v>A.2.1.3.5.S.5</v>
      </c>
      <c r="B563" s="139" t="s">
        <v>213</v>
      </c>
      <c r="C563" s="207" t="s">
        <v>3484</v>
      </c>
      <c r="D563" s="113" t="s">
        <v>90</v>
      </c>
      <c r="E563" s="107">
        <v>71</v>
      </c>
      <c r="F563" s="108"/>
      <c r="G563" s="108">
        <f t="shared" si="147"/>
        <v>0</v>
      </c>
    </row>
    <row r="564" spans="1:7" s="109" customFormat="1" ht="51" hidden="1" outlineLevel="1">
      <c r="A564" s="335" t="str">
        <f aca="true" t="shared" si="149" ref="A564:A567">""&amp;$B$432&amp;"."&amp;B564&amp;""</f>
        <v>A.2.1.3.4.S.6</v>
      </c>
      <c r="B564" s="336" t="s">
        <v>214</v>
      </c>
      <c r="C564" s="337" t="s">
        <v>785</v>
      </c>
      <c r="D564" s="128"/>
      <c r="E564" s="107"/>
      <c r="F564" s="108"/>
      <c r="G564" s="108"/>
    </row>
    <row r="565" spans="1:7" s="109" customFormat="1" ht="15" hidden="1" outlineLevel="1">
      <c r="A565" s="335" t="str">
        <f t="shared" si="149"/>
        <v>A.2.1.3.4.S.6.1</v>
      </c>
      <c r="B565" s="336" t="s">
        <v>319</v>
      </c>
      <c r="C565" s="337" t="s">
        <v>2800</v>
      </c>
      <c r="D565" s="143" t="s">
        <v>22</v>
      </c>
      <c r="E565" s="107">
        <v>87</v>
      </c>
      <c r="F565" s="108"/>
      <c r="G565" s="108">
        <f aca="true" t="shared" si="150" ref="G565">E565*F565</f>
        <v>0</v>
      </c>
    </row>
    <row r="566" spans="1:7" s="109" customFormat="1" ht="51" hidden="1" outlineLevel="1">
      <c r="A566" s="335" t="str">
        <f t="shared" si="149"/>
        <v>A.2.1.3.4.S.7</v>
      </c>
      <c r="B566" s="336" t="s">
        <v>215</v>
      </c>
      <c r="C566" s="337" t="s">
        <v>786</v>
      </c>
      <c r="D566" s="128"/>
      <c r="E566" s="107"/>
      <c r="F566" s="108"/>
      <c r="G566" s="108"/>
    </row>
    <row r="567" spans="1:7" s="109" customFormat="1" ht="15" hidden="1" outlineLevel="1">
      <c r="A567" s="335" t="str">
        <f t="shared" si="149"/>
        <v>A.2.1.3.4.S.7.1</v>
      </c>
      <c r="B567" s="336" t="s">
        <v>364</v>
      </c>
      <c r="C567" s="337" t="s">
        <v>2801</v>
      </c>
      <c r="D567" s="143" t="s">
        <v>22</v>
      </c>
      <c r="E567" s="107">
        <v>6</v>
      </c>
      <c r="F567" s="108"/>
      <c r="G567" s="108">
        <f aca="true" t="shared" si="151" ref="G567">E567*F567</f>
        <v>0</v>
      </c>
    </row>
    <row r="568" spans="1:7" s="97" customFormat="1" ht="15" collapsed="1">
      <c r="A568" s="90" t="str">
        <f aca="true" t="shared" si="152" ref="A568">B568</f>
        <v>A.2.1.3.6</v>
      </c>
      <c r="B568" s="91" t="s">
        <v>787</v>
      </c>
      <c r="C568" s="169" t="s">
        <v>122</v>
      </c>
      <c r="D568" s="170"/>
      <c r="E568" s="94"/>
      <c r="F568" s="95"/>
      <c r="G568" s="96"/>
    </row>
    <row r="569" spans="1:7" s="109" customFormat="1" ht="89.25" hidden="1" outlineLevel="1">
      <c r="A569" s="98" t="str">
        <f>""&amp;$B$568&amp;"."&amp;B569&amp;""</f>
        <v>A.2.1.3.6.S.1</v>
      </c>
      <c r="B569" s="139" t="s">
        <v>206</v>
      </c>
      <c r="C569" s="207" t="s">
        <v>2802</v>
      </c>
      <c r="D569" s="148"/>
      <c r="E569" s="107"/>
      <c r="F569" s="108"/>
      <c r="G569" s="206"/>
    </row>
    <row r="570" spans="1:7" s="109" customFormat="1" ht="15" hidden="1" outlineLevel="1">
      <c r="A570" s="98" t="str">
        <f aca="true" t="shared" si="153" ref="A570:A586">""&amp;$B$568&amp;"."&amp;B570&amp;""</f>
        <v>A.2.1.3.6.S.1.1</v>
      </c>
      <c r="B570" s="139" t="s">
        <v>226</v>
      </c>
      <c r="C570" s="207" t="s">
        <v>131</v>
      </c>
      <c r="D570" s="148" t="s">
        <v>91</v>
      </c>
      <c r="E570" s="107">
        <v>6</v>
      </c>
      <c r="F570" s="108"/>
      <c r="G570" s="108">
        <f aca="true" t="shared" si="154" ref="G570:G572">E570*F570</f>
        <v>0</v>
      </c>
    </row>
    <row r="571" spans="1:7" s="109" customFormat="1" ht="15" hidden="1" outlineLevel="1">
      <c r="A571" s="98" t="str">
        <f t="shared" si="153"/>
        <v>A.2.1.3.6.S.1.2</v>
      </c>
      <c r="B571" s="139" t="s">
        <v>227</v>
      </c>
      <c r="C571" s="207" t="s">
        <v>788</v>
      </c>
      <c r="D571" s="148" t="s">
        <v>91</v>
      </c>
      <c r="E571" s="107">
        <v>3</v>
      </c>
      <c r="F571" s="108"/>
      <c r="G571" s="108">
        <f t="shared" si="154"/>
        <v>0</v>
      </c>
    </row>
    <row r="572" spans="1:7" s="109" customFormat="1" ht="15" hidden="1" outlineLevel="1">
      <c r="A572" s="98" t="str">
        <f t="shared" si="153"/>
        <v>A.2.1.3.6.S.1.3</v>
      </c>
      <c r="B572" s="139" t="s">
        <v>265</v>
      </c>
      <c r="C572" s="207" t="s">
        <v>789</v>
      </c>
      <c r="D572" s="148" t="s">
        <v>91</v>
      </c>
      <c r="E572" s="107">
        <v>2</v>
      </c>
      <c r="F572" s="108"/>
      <c r="G572" s="108">
        <f t="shared" si="154"/>
        <v>0</v>
      </c>
    </row>
    <row r="573" spans="1:7" s="109" customFormat="1" ht="114.75" hidden="1" outlineLevel="1">
      <c r="A573" s="98" t="str">
        <f t="shared" si="153"/>
        <v>A.2.1.3.6.S.2</v>
      </c>
      <c r="B573" s="139" t="s">
        <v>207</v>
      </c>
      <c r="C573" s="207" t="s">
        <v>186</v>
      </c>
      <c r="D573" s="143"/>
      <c r="E573" s="107"/>
      <c r="F573" s="108"/>
      <c r="G573" s="206"/>
    </row>
    <row r="574" spans="1:7" s="109" customFormat="1" ht="15" hidden="1" outlineLevel="1">
      <c r="A574" s="98" t="str">
        <f t="shared" si="153"/>
        <v>A.2.1.3.6.S.2.1</v>
      </c>
      <c r="B574" s="139" t="s">
        <v>228</v>
      </c>
      <c r="C574" s="112" t="s">
        <v>124</v>
      </c>
      <c r="D574" s="143" t="s">
        <v>22</v>
      </c>
      <c r="E574" s="107">
        <v>1020</v>
      </c>
      <c r="F574" s="108"/>
      <c r="G574" s="108">
        <f aca="true" t="shared" si="155" ref="G574:G597">E574*F574</f>
        <v>0</v>
      </c>
    </row>
    <row r="575" spans="1:7" s="109" customFormat="1" ht="15" hidden="1" outlineLevel="1">
      <c r="A575" s="98" t="str">
        <f t="shared" si="153"/>
        <v>A.2.1.3.6.S.2.2</v>
      </c>
      <c r="B575" s="139" t="s">
        <v>261</v>
      </c>
      <c r="C575" s="112" t="s">
        <v>366</v>
      </c>
      <c r="D575" s="143" t="s">
        <v>22</v>
      </c>
      <c r="E575" s="107">
        <v>559</v>
      </c>
      <c r="F575" s="108"/>
      <c r="G575" s="108">
        <f t="shared" si="155"/>
        <v>0</v>
      </c>
    </row>
    <row r="576" spans="1:7" s="109" customFormat="1" ht="15" hidden="1" outlineLevel="1">
      <c r="A576" s="98" t="str">
        <f t="shared" si="153"/>
        <v>A.2.1.3.6.S.2.3</v>
      </c>
      <c r="B576" s="139" t="s">
        <v>367</v>
      </c>
      <c r="C576" s="112" t="s">
        <v>790</v>
      </c>
      <c r="D576" s="143" t="s">
        <v>22</v>
      </c>
      <c r="E576" s="107">
        <v>87</v>
      </c>
      <c r="F576" s="108"/>
      <c r="G576" s="108">
        <f t="shared" si="155"/>
        <v>0</v>
      </c>
    </row>
    <row r="577" spans="1:7" s="109" customFormat="1" ht="15" hidden="1" outlineLevel="1">
      <c r="A577" s="98" t="str">
        <f t="shared" si="153"/>
        <v>A.2.1.3.6.S.2.4</v>
      </c>
      <c r="B577" s="139" t="s">
        <v>400</v>
      </c>
      <c r="C577" s="112" t="s">
        <v>791</v>
      </c>
      <c r="D577" s="143" t="s">
        <v>22</v>
      </c>
      <c r="E577" s="107">
        <v>54</v>
      </c>
      <c r="F577" s="108"/>
      <c r="G577" s="108">
        <f t="shared" si="155"/>
        <v>0</v>
      </c>
    </row>
    <row r="578" spans="1:7" s="109" customFormat="1" ht="76.5" hidden="1" outlineLevel="1">
      <c r="A578" s="98" t="str">
        <f t="shared" si="153"/>
        <v>A.2.1.3.6.S.3</v>
      </c>
      <c r="B578" s="139" t="s">
        <v>208</v>
      </c>
      <c r="C578" s="207" t="s">
        <v>187</v>
      </c>
      <c r="D578" s="143"/>
      <c r="E578" s="107"/>
      <c r="F578" s="108"/>
      <c r="G578" s="206"/>
    </row>
    <row r="579" spans="1:7" s="109" customFormat="1" ht="15" hidden="1" outlineLevel="1">
      <c r="A579" s="98" t="str">
        <f t="shared" si="153"/>
        <v>A.2.1.3.6.S.3.1</v>
      </c>
      <c r="B579" s="139" t="s">
        <v>244</v>
      </c>
      <c r="C579" s="112" t="s">
        <v>124</v>
      </c>
      <c r="D579" s="143" t="s">
        <v>22</v>
      </c>
      <c r="E579" s="107">
        <v>1020</v>
      </c>
      <c r="F579" s="108"/>
      <c r="G579" s="108">
        <f t="shared" si="155"/>
        <v>0</v>
      </c>
    </row>
    <row r="580" spans="1:7" s="109" customFormat="1" ht="15" hidden="1" outlineLevel="1">
      <c r="A580" s="98" t="str">
        <f t="shared" si="153"/>
        <v>A.2.1.3.6.S.3.2</v>
      </c>
      <c r="B580" s="139" t="s">
        <v>245</v>
      </c>
      <c r="C580" s="112" t="s">
        <v>366</v>
      </c>
      <c r="D580" s="143" t="s">
        <v>22</v>
      </c>
      <c r="E580" s="107">
        <v>559</v>
      </c>
      <c r="F580" s="108"/>
      <c r="G580" s="108">
        <f t="shared" si="155"/>
        <v>0</v>
      </c>
    </row>
    <row r="581" spans="1:7" s="109" customFormat="1" ht="15" hidden="1" outlineLevel="1">
      <c r="A581" s="98" t="str">
        <f t="shared" si="153"/>
        <v>A.2.1.3.6.S.3.3</v>
      </c>
      <c r="B581" s="139" t="s">
        <v>246</v>
      </c>
      <c r="C581" s="112" t="s">
        <v>790</v>
      </c>
      <c r="D581" s="143" t="s">
        <v>22</v>
      </c>
      <c r="E581" s="107">
        <v>87</v>
      </c>
      <c r="F581" s="108"/>
      <c r="G581" s="108">
        <f t="shared" si="155"/>
        <v>0</v>
      </c>
    </row>
    <row r="582" spans="1:7" s="109" customFormat="1" ht="15" hidden="1" outlineLevel="1">
      <c r="A582" s="98" t="str">
        <f t="shared" si="153"/>
        <v>A.2.1.3.6.S.3.4</v>
      </c>
      <c r="B582" s="139" t="s">
        <v>792</v>
      </c>
      <c r="C582" s="112" t="s">
        <v>791</v>
      </c>
      <c r="D582" s="143" t="s">
        <v>22</v>
      </c>
      <c r="E582" s="107">
        <v>54</v>
      </c>
      <c r="F582" s="108"/>
      <c r="G582" s="108">
        <f t="shared" si="155"/>
        <v>0</v>
      </c>
    </row>
    <row r="583" spans="1:7" s="109" customFormat="1" ht="102" hidden="1" outlineLevel="1">
      <c r="A583" s="98" t="str">
        <f t="shared" si="153"/>
        <v>A.2.1.3.6.S.4</v>
      </c>
      <c r="B583" s="139" t="s">
        <v>209</v>
      </c>
      <c r="C583" s="112" t="s">
        <v>188</v>
      </c>
      <c r="D583" s="143"/>
      <c r="E583" s="107"/>
      <c r="F583" s="108"/>
      <c r="G583" s="206"/>
    </row>
    <row r="584" spans="1:7" s="109" customFormat="1" ht="15" hidden="1" outlineLevel="1">
      <c r="A584" s="98" t="str">
        <f t="shared" si="153"/>
        <v>A.2.1.3.6.S.4.1</v>
      </c>
      <c r="B584" s="139" t="s">
        <v>240</v>
      </c>
      <c r="C584" s="112" t="s">
        <v>126</v>
      </c>
      <c r="D584" s="113" t="s">
        <v>90</v>
      </c>
      <c r="E584" s="107">
        <v>13</v>
      </c>
      <c r="F584" s="108"/>
      <c r="G584" s="108">
        <f t="shared" si="155"/>
        <v>0</v>
      </c>
    </row>
    <row r="585" spans="1:7" s="109" customFormat="1" ht="63.75" hidden="1" outlineLevel="1">
      <c r="A585" s="98" t="str">
        <f t="shared" si="153"/>
        <v>A.2.1.3.6.S.5</v>
      </c>
      <c r="B585" s="139" t="s">
        <v>213</v>
      </c>
      <c r="C585" s="112" t="s">
        <v>2849</v>
      </c>
      <c r="D585" s="143" t="s">
        <v>22</v>
      </c>
      <c r="E585" s="107">
        <v>1666</v>
      </c>
      <c r="F585" s="108"/>
      <c r="G585" s="108">
        <f t="shared" si="155"/>
        <v>0</v>
      </c>
    </row>
    <row r="586" spans="1:7" s="109" customFormat="1" ht="63.75" hidden="1" outlineLevel="1">
      <c r="A586" s="98" t="str">
        <f t="shared" si="153"/>
        <v>A.2.1.3.6.S.6</v>
      </c>
      <c r="B586" s="139" t="s">
        <v>214</v>
      </c>
      <c r="C586" s="112" t="s">
        <v>410</v>
      </c>
      <c r="D586" s="143" t="s">
        <v>22</v>
      </c>
      <c r="E586" s="107">
        <v>1666</v>
      </c>
      <c r="F586" s="108"/>
      <c r="G586" s="108">
        <f t="shared" si="155"/>
        <v>0</v>
      </c>
    </row>
    <row r="587" spans="1:7" s="97" customFormat="1" ht="15" collapsed="1">
      <c r="A587" s="90" t="str">
        <f aca="true" t="shared" si="156" ref="A587">B587</f>
        <v>A.2.1.3.7</v>
      </c>
      <c r="B587" s="91" t="s">
        <v>793</v>
      </c>
      <c r="C587" s="169" t="s">
        <v>205</v>
      </c>
      <c r="D587" s="170"/>
      <c r="E587" s="94"/>
      <c r="F587" s="95"/>
      <c r="G587" s="96"/>
    </row>
    <row r="588" spans="1:7" s="109" customFormat="1" ht="63.75" hidden="1" outlineLevel="1">
      <c r="A588" s="98" t="str">
        <f>""&amp;$B$587&amp;"."&amp;B588&amp;""</f>
        <v>A.2.1.3.7.S.1</v>
      </c>
      <c r="B588" s="139" t="s">
        <v>206</v>
      </c>
      <c r="C588" s="112" t="s">
        <v>3328</v>
      </c>
      <c r="D588" s="113"/>
      <c r="E588" s="107"/>
      <c r="F588" s="108"/>
      <c r="G588" s="108"/>
    </row>
    <row r="589" spans="1:7" s="109" customFormat="1" ht="76.5" hidden="1" outlineLevel="1">
      <c r="A589" s="98" t="str">
        <f aca="true" t="shared" si="157" ref="A589:A597">""&amp;$B$587&amp;"."&amp;B589&amp;""</f>
        <v>A.2.1.3.7.S.1.1</v>
      </c>
      <c r="B589" s="139" t="s">
        <v>226</v>
      </c>
      <c r="C589" s="174" t="s">
        <v>182</v>
      </c>
      <c r="D589" s="113" t="s">
        <v>90</v>
      </c>
      <c r="E589" s="107">
        <v>75</v>
      </c>
      <c r="F589" s="108"/>
      <c r="G589" s="108">
        <f aca="true" t="shared" si="158" ref="G589:G590">E589*F589</f>
        <v>0</v>
      </c>
    </row>
    <row r="590" spans="1:7" s="109" customFormat="1" ht="76.5" hidden="1" outlineLevel="1">
      <c r="A590" s="98" t="str">
        <f t="shared" si="157"/>
        <v>A.2.1.3.7.S.1.2</v>
      </c>
      <c r="B590" s="139" t="s">
        <v>227</v>
      </c>
      <c r="C590" s="174" t="s">
        <v>183</v>
      </c>
      <c r="D590" s="113" t="s">
        <v>90</v>
      </c>
      <c r="E590" s="107">
        <v>10</v>
      </c>
      <c r="F590" s="108"/>
      <c r="G590" s="108">
        <f t="shared" si="158"/>
        <v>0</v>
      </c>
    </row>
    <row r="591" spans="1:7" s="109" customFormat="1" ht="140.25" hidden="1" outlineLevel="1">
      <c r="A591" s="98" t="str">
        <f t="shared" si="157"/>
        <v>A.2.1.3.7.S.2</v>
      </c>
      <c r="B591" s="139" t="s">
        <v>207</v>
      </c>
      <c r="C591" s="129" t="s">
        <v>3124</v>
      </c>
      <c r="D591" s="128" t="s">
        <v>90</v>
      </c>
      <c r="E591" s="107">
        <v>75</v>
      </c>
      <c r="F591" s="131"/>
      <c r="G591" s="108">
        <f t="shared" si="155"/>
        <v>0</v>
      </c>
    </row>
    <row r="592" spans="1:7" s="109" customFormat="1" ht="140.25" hidden="1" outlineLevel="1">
      <c r="A592" s="98" t="str">
        <f t="shared" si="157"/>
        <v>A.2.1.3.7.S.3</v>
      </c>
      <c r="B592" s="139" t="s">
        <v>208</v>
      </c>
      <c r="C592" s="129" t="s">
        <v>3125</v>
      </c>
      <c r="D592" s="128" t="s">
        <v>90</v>
      </c>
      <c r="E592" s="107">
        <v>10</v>
      </c>
      <c r="F592" s="131"/>
      <c r="G592" s="108">
        <f t="shared" si="155"/>
        <v>0</v>
      </c>
    </row>
    <row r="593" spans="1:7" s="109" customFormat="1" ht="191.25" hidden="1" outlineLevel="1">
      <c r="A593" s="98" t="str">
        <f t="shared" si="157"/>
        <v>A.2.1.3.7.S.4</v>
      </c>
      <c r="B593" s="139" t="s">
        <v>209</v>
      </c>
      <c r="C593" s="129" t="s">
        <v>2894</v>
      </c>
      <c r="D593" s="128" t="s">
        <v>90</v>
      </c>
      <c r="E593" s="107">
        <v>85</v>
      </c>
      <c r="F593" s="131"/>
      <c r="G593" s="108">
        <f t="shared" si="155"/>
        <v>0</v>
      </c>
    </row>
    <row r="594" spans="1:7" s="109" customFormat="1" ht="102" hidden="1" outlineLevel="1">
      <c r="A594" s="98" t="str">
        <f t="shared" si="157"/>
        <v>A.2.1.3.7.S.5</v>
      </c>
      <c r="B594" s="139" t="s">
        <v>213</v>
      </c>
      <c r="C594" s="129" t="s">
        <v>284</v>
      </c>
      <c r="D594" s="128" t="s">
        <v>22</v>
      </c>
      <c r="E594" s="107">
        <v>170</v>
      </c>
      <c r="F594" s="131"/>
      <c r="G594" s="108">
        <f t="shared" si="155"/>
        <v>0</v>
      </c>
    </row>
    <row r="595" spans="1:7" s="109" customFormat="1" ht="216.75" hidden="1" outlineLevel="1">
      <c r="A595" s="98" t="str">
        <f t="shared" si="157"/>
        <v>A.2.1.3.7.S.6</v>
      </c>
      <c r="B595" s="139" t="s">
        <v>214</v>
      </c>
      <c r="C595" s="129" t="s">
        <v>2895</v>
      </c>
      <c r="D595" s="128" t="s">
        <v>90</v>
      </c>
      <c r="E595" s="107">
        <v>85</v>
      </c>
      <c r="F595" s="131"/>
      <c r="G595" s="108">
        <f t="shared" si="155"/>
        <v>0</v>
      </c>
    </row>
    <row r="596" spans="1:7" s="109" customFormat="1" ht="140.25" hidden="1" outlineLevel="1">
      <c r="A596" s="98" t="str">
        <f t="shared" si="157"/>
        <v>A.2.1.3.7.S.7</v>
      </c>
      <c r="B596" s="139" t="s">
        <v>215</v>
      </c>
      <c r="C596" s="142" t="s">
        <v>2850</v>
      </c>
      <c r="D596" s="143" t="s">
        <v>90</v>
      </c>
      <c r="E596" s="107">
        <v>85</v>
      </c>
      <c r="F596" s="108"/>
      <c r="G596" s="108">
        <f t="shared" si="155"/>
        <v>0</v>
      </c>
    </row>
    <row r="597" spans="1:7" s="109" customFormat="1" ht="76.5" hidden="1" outlineLevel="1">
      <c r="A597" s="98" t="str">
        <f t="shared" si="157"/>
        <v>A.2.1.3.7.S.8</v>
      </c>
      <c r="B597" s="139" t="s">
        <v>216</v>
      </c>
      <c r="C597" s="142" t="s">
        <v>2874</v>
      </c>
      <c r="D597" s="143" t="s">
        <v>90</v>
      </c>
      <c r="E597" s="107">
        <v>85</v>
      </c>
      <c r="F597" s="108"/>
      <c r="G597" s="108">
        <f t="shared" si="155"/>
        <v>0</v>
      </c>
    </row>
    <row r="598" spans="1:7" s="214" customFormat="1" ht="15" collapsed="1">
      <c r="A598" s="208"/>
      <c r="B598" s="209"/>
      <c r="C598" s="210"/>
      <c r="D598" s="211"/>
      <c r="E598" s="212"/>
      <c r="F598" s="213"/>
      <c r="G598" s="213"/>
    </row>
    <row r="599" spans="1:7" s="109" customFormat="1" ht="15">
      <c r="A599" s="99"/>
      <c r="B599" s="215"/>
      <c r="C599" s="216"/>
      <c r="D599" s="217"/>
      <c r="E599" s="107"/>
      <c r="F599" s="218"/>
      <c r="G599" s="218"/>
    </row>
    <row r="600" spans="1:7" s="109" customFormat="1" ht="15">
      <c r="A600" s="99"/>
      <c r="B600" s="215"/>
      <c r="C600" s="350"/>
      <c r="D600" s="217"/>
      <c r="E600" s="107"/>
      <c r="F600" s="218"/>
      <c r="G600" s="218"/>
    </row>
    <row r="601" spans="1:7" s="109" customFormat="1" ht="15">
      <c r="A601" s="99"/>
      <c r="B601" s="215"/>
      <c r="C601" s="216"/>
      <c r="D601" s="217"/>
      <c r="E601" s="107"/>
      <c r="F601" s="218"/>
      <c r="G601" s="218"/>
    </row>
    <row r="602" spans="1:7" s="109" customFormat="1" ht="15">
      <c r="A602" s="99"/>
      <c r="B602" s="215"/>
      <c r="C602" s="216"/>
      <c r="D602" s="217"/>
      <c r="E602" s="107"/>
      <c r="F602" s="218"/>
      <c r="G602" s="218"/>
    </row>
    <row r="603" spans="1:7" s="109" customFormat="1" ht="15">
      <c r="A603" s="99"/>
      <c r="B603" s="215"/>
      <c r="C603" s="216"/>
      <c r="D603" s="217"/>
      <c r="E603" s="107"/>
      <c r="F603" s="218"/>
      <c r="G603" s="218"/>
    </row>
    <row r="604" spans="1:7" s="109" customFormat="1" ht="15">
      <c r="A604" s="99"/>
      <c r="B604" s="215"/>
      <c r="C604" s="216"/>
      <c r="D604" s="217"/>
      <c r="E604" s="107"/>
      <c r="F604" s="218"/>
      <c r="G604" s="218"/>
    </row>
    <row r="605" spans="1:7" s="109" customFormat="1" ht="15">
      <c r="A605" s="99"/>
      <c r="B605" s="215"/>
      <c r="C605" s="216"/>
      <c r="D605" s="217"/>
      <c r="E605" s="107"/>
      <c r="F605" s="218"/>
      <c r="G605" s="218"/>
    </row>
    <row r="606" spans="1:7" s="109" customFormat="1" ht="15">
      <c r="A606" s="99"/>
      <c r="B606" s="215"/>
      <c r="C606" s="216"/>
      <c r="D606" s="217"/>
      <c r="E606" s="107"/>
      <c r="F606" s="218"/>
      <c r="G606" s="218"/>
    </row>
    <row r="607" spans="1:7" s="109" customFormat="1" ht="15">
      <c r="A607" s="99"/>
      <c r="B607" s="215"/>
      <c r="C607" s="216"/>
      <c r="D607" s="217"/>
      <c r="E607" s="107"/>
      <c r="F607" s="218"/>
      <c r="G607" s="218"/>
    </row>
    <row r="608" spans="1:7" s="109" customFormat="1" ht="15">
      <c r="A608" s="99"/>
      <c r="B608" s="215"/>
      <c r="C608" s="216"/>
      <c r="D608" s="217"/>
      <c r="E608" s="107"/>
      <c r="F608" s="218"/>
      <c r="G608" s="218"/>
    </row>
    <row r="609" spans="1:7" s="109" customFormat="1" ht="15">
      <c r="A609" s="99"/>
      <c r="B609" s="215"/>
      <c r="C609" s="216"/>
      <c r="D609" s="217"/>
      <c r="E609" s="107"/>
      <c r="F609" s="218"/>
      <c r="G609" s="218"/>
    </row>
    <row r="610" spans="1:7" s="109" customFormat="1" ht="15">
      <c r="A610" s="99"/>
      <c r="B610" s="215"/>
      <c r="C610" s="216"/>
      <c r="D610" s="217"/>
      <c r="E610" s="107"/>
      <c r="F610" s="218"/>
      <c r="G610" s="218"/>
    </row>
    <row r="611" spans="1:7" s="109" customFormat="1" ht="15">
      <c r="A611" s="99"/>
      <c r="B611" s="215"/>
      <c r="C611" s="216"/>
      <c r="D611" s="217"/>
      <c r="E611" s="107"/>
      <c r="F611" s="218"/>
      <c r="G611" s="218"/>
    </row>
    <row r="612" spans="1:7" s="109" customFormat="1" ht="15">
      <c r="A612" s="99"/>
      <c r="B612" s="215"/>
      <c r="C612" s="216"/>
      <c r="D612" s="217"/>
      <c r="E612" s="107"/>
      <c r="F612" s="218"/>
      <c r="G612" s="218"/>
    </row>
    <row r="613" spans="1:7" s="109" customFormat="1" ht="15">
      <c r="A613" s="99"/>
      <c r="B613" s="215"/>
      <c r="C613" s="216"/>
      <c r="D613" s="217"/>
      <c r="E613" s="107"/>
      <c r="F613" s="218"/>
      <c r="G613" s="218"/>
    </row>
    <row r="614" spans="1:7" s="109" customFormat="1" ht="15">
      <c r="A614" s="99"/>
      <c r="B614" s="215"/>
      <c r="C614" s="216"/>
      <c r="D614" s="217"/>
      <c r="E614" s="107"/>
      <c r="F614" s="218"/>
      <c r="G614" s="218"/>
    </row>
    <row r="615" spans="1:7" s="109" customFormat="1" ht="15">
      <c r="A615" s="99"/>
      <c r="B615" s="215"/>
      <c r="C615" s="216"/>
      <c r="D615" s="217"/>
      <c r="E615" s="107"/>
      <c r="F615" s="218"/>
      <c r="G615" s="218"/>
    </row>
    <row r="616" spans="1:7" s="109" customFormat="1" ht="15">
      <c r="A616" s="99"/>
      <c r="B616" s="215"/>
      <c r="C616" s="216"/>
      <c r="D616" s="217"/>
      <c r="E616" s="107"/>
      <c r="F616" s="218"/>
      <c r="G616" s="218"/>
    </row>
    <row r="617" spans="1:7" s="109" customFormat="1" ht="15">
      <c r="A617" s="99"/>
      <c r="B617" s="215"/>
      <c r="C617" s="216"/>
      <c r="D617" s="217"/>
      <c r="E617" s="107"/>
      <c r="F617" s="218"/>
      <c r="G617" s="218"/>
    </row>
    <row r="618" spans="1:7" s="109" customFormat="1" ht="15">
      <c r="A618" s="99"/>
      <c r="B618" s="215"/>
      <c r="C618" s="216"/>
      <c r="D618" s="217"/>
      <c r="E618" s="107"/>
      <c r="F618" s="218"/>
      <c r="G618" s="218"/>
    </row>
    <row r="619" spans="1:7" s="109" customFormat="1" ht="15">
      <c r="A619" s="99"/>
      <c r="B619" s="215"/>
      <c r="C619" s="216"/>
      <c r="D619" s="217"/>
      <c r="E619" s="107"/>
      <c r="F619" s="218"/>
      <c r="G619" s="218"/>
    </row>
    <row r="620" spans="1:7" s="109" customFormat="1" ht="15">
      <c r="A620" s="99"/>
      <c r="B620" s="215"/>
      <c r="C620" s="216"/>
      <c r="D620" s="217"/>
      <c r="E620" s="107"/>
      <c r="F620" s="218"/>
      <c r="G620" s="218"/>
    </row>
    <row r="621" spans="1:7" s="109" customFormat="1" ht="15">
      <c r="A621" s="99"/>
      <c r="B621" s="215"/>
      <c r="C621" s="216"/>
      <c r="D621" s="217"/>
      <c r="E621" s="107"/>
      <c r="F621" s="218"/>
      <c r="G621" s="218"/>
    </row>
    <row r="622" spans="1:7" s="109" customFormat="1" ht="15">
      <c r="A622" s="99"/>
      <c r="B622" s="215"/>
      <c r="C622" s="216"/>
      <c r="D622" s="217"/>
      <c r="E622" s="107"/>
      <c r="F622" s="218"/>
      <c r="G622" s="218"/>
    </row>
    <row r="623" spans="1:7" s="109" customFormat="1" ht="15">
      <c r="A623" s="99"/>
      <c r="B623" s="215"/>
      <c r="C623" s="216"/>
      <c r="D623" s="217"/>
      <c r="E623" s="107"/>
      <c r="F623" s="218"/>
      <c r="G623"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73"/>
  <sheetViews>
    <sheetView view="pageBreakPreview" zoomScaleSheetLayoutView="100" workbookViewId="0" topLeftCell="A1"/>
  </sheetViews>
  <sheetFormatPr defaultColWidth="10.8515625" defaultRowHeight="15" outlineLevelRow="1"/>
  <cols>
    <col min="1" max="1" width="17.7109375" style="353"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A.2.2</v>
      </c>
      <c r="B2" s="358" t="s">
        <v>467</v>
      </c>
      <c r="C2" s="365" t="s">
        <v>1823</v>
      </c>
      <c r="D2" s="359"/>
      <c r="E2" s="360"/>
      <c r="F2" s="361"/>
      <c r="G2" s="362">
        <f>SUM(G3:G273)</f>
        <v>0</v>
      </c>
    </row>
    <row r="3" spans="1:7" s="89" customFormat="1" ht="15" collapsed="1">
      <c r="A3" s="82" t="str">
        <f>B3</f>
        <v>A.2.2.1</v>
      </c>
      <c r="B3" s="83" t="s">
        <v>1824</v>
      </c>
      <c r="C3" s="84" t="s">
        <v>2180</v>
      </c>
      <c r="D3" s="85"/>
      <c r="E3" s="86"/>
      <c r="F3" s="87"/>
      <c r="G3" s="88"/>
    </row>
    <row r="4" spans="1:7" s="97" customFormat="1" ht="15">
      <c r="A4" s="90" t="str">
        <f>B4</f>
        <v>A.2.2.1.1</v>
      </c>
      <c r="B4" s="91" t="s">
        <v>1825</v>
      </c>
      <c r="C4" s="92" t="s">
        <v>1528</v>
      </c>
      <c r="D4" s="93"/>
      <c r="E4" s="94"/>
      <c r="F4" s="95"/>
      <c r="G4" s="96"/>
    </row>
    <row r="5" spans="1:7" s="109" customFormat="1" ht="38.25" hidden="1" outlineLevel="1">
      <c r="A5" s="227" t="str">
        <f>""&amp;$B$4&amp;"."&amp;B5&amp;""</f>
        <v>A.2.2.1.1.S.1</v>
      </c>
      <c r="B5" s="99" t="s">
        <v>206</v>
      </c>
      <c r="C5" s="122" t="s">
        <v>1826</v>
      </c>
      <c r="D5" s="123"/>
      <c r="E5" s="107"/>
      <c r="F5" s="108"/>
      <c r="G5" s="108"/>
    </row>
    <row r="6" spans="1:7" s="109" customFormat="1" ht="63.75" hidden="1" outlineLevel="1">
      <c r="A6" s="227" t="str">
        <f>""&amp;$B$4&amp;"."&amp;B6&amp;""</f>
        <v>A.2.2.1.1.S.1.1</v>
      </c>
      <c r="B6" s="99" t="s">
        <v>226</v>
      </c>
      <c r="C6" s="122" t="s">
        <v>1827</v>
      </c>
      <c r="D6" s="123" t="s">
        <v>90</v>
      </c>
      <c r="E6" s="107">
        <v>1</v>
      </c>
      <c r="F6" s="108"/>
      <c r="G6" s="108">
        <f aca="true" t="shared" si="0" ref="G6:G70">E6*F6</f>
        <v>0</v>
      </c>
    </row>
    <row r="7" spans="1:7" s="109" customFormat="1" ht="63.75" hidden="1" outlineLevel="1">
      <c r="A7" s="227" t="str">
        <f aca="true" t="shared" si="1" ref="A7:A70">""&amp;$B$4&amp;"."&amp;B7&amp;""</f>
        <v>A.2.2.1.1.S.1.2</v>
      </c>
      <c r="B7" s="99" t="s">
        <v>227</v>
      </c>
      <c r="C7" s="122" t="s">
        <v>1733</v>
      </c>
      <c r="D7" s="123" t="s">
        <v>90</v>
      </c>
      <c r="E7" s="107">
        <v>1</v>
      </c>
      <c r="F7" s="108"/>
      <c r="G7" s="108">
        <f t="shared" si="0"/>
        <v>0</v>
      </c>
    </row>
    <row r="8" spans="1:7" s="109" customFormat="1" ht="15" hidden="1" outlineLevel="1">
      <c r="A8" s="227" t="str">
        <f t="shared" si="1"/>
        <v>A.2.2.1.1.S.1.3</v>
      </c>
      <c r="B8" s="99" t="s">
        <v>265</v>
      </c>
      <c r="C8" s="122" t="s">
        <v>1828</v>
      </c>
      <c r="D8" s="123" t="s">
        <v>90</v>
      </c>
      <c r="E8" s="107">
        <v>1</v>
      </c>
      <c r="F8" s="108"/>
      <c r="G8" s="108">
        <f t="shared" si="0"/>
        <v>0</v>
      </c>
    </row>
    <row r="9" spans="1:7" s="109" customFormat="1" ht="15" hidden="1" outlineLevel="1">
      <c r="A9" s="227" t="str">
        <f t="shared" si="1"/>
        <v>A.2.2.1.1.S.1.4</v>
      </c>
      <c r="B9" s="99" t="s">
        <v>627</v>
      </c>
      <c r="C9" s="122" t="s">
        <v>1829</v>
      </c>
      <c r="D9" s="123" t="s">
        <v>90</v>
      </c>
      <c r="E9" s="107">
        <v>3</v>
      </c>
      <c r="F9" s="108"/>
      <c r="G9" s="108">
        <f t="shared" si="0"/>
        <v>0</v>
      </c>
    </row>
    <row r="10" spans="1:7" s="109" customFormat="1" ht="15" hidden="1" outlineLevel="1">
      <c r="A10" s="227" t="str">
        <f t="shared" si="1"/>
        <v>A.2.2.1.1.S.1.5</v>
      </c>
      <c r="B10" s="99" t="s">
        <v>630</v>
      </c>
      <c r="C10" s="122" t="s">
        <v>1736</v>
      </c>
      <c r="D10" s="123" t="s">
        <v>90</v>
      </c>
      <c r="E10" s="107">
        <v>1</v>
      </c>
      <c r="F10" s="108"/>
      <c r="G10" s="108">
        <f t="shared" si="0"/>
        <v>0</v>
      </c>
    </row>
    <row r="11" spans="1:7" s="109" customFormat="1" ht="15" hidden="1" outlineLevel="1">
      <c r="A11" s="227" t="str">
        <f t="shared" si="1"/>
        <v>A.2.2.1.1.S.1.6</v>
      </c>
      <c r="B11" s="99" t="s">
        <v>1535</v>
      </c>
      <c r="C11" s="122" t="s">
        <v>1737</v>
      </c>
      <c r="D11" s="123" t="s">
        <v>90</v>
      </c>
      <c r="E11" s="107">
        <v>1</v>
      </c>
      <c r="F11" s="108"/>
      <c r="G11" s="108">
        <f t="shared" si="0"/>
        <v>0</v>
      </c>
    </row>
    <row r="12" spans="1:7" s="109" customFormat="1" ht="25.5" hidden="1" outlineLevel="1">
      <c r="A12" s="227" t="str">
        <f t="shared" si="1"/>
        <v>A.2.2.1.1.S.1.7</v>
      </c>
      <c r="B12" s="99" t="s">
        <v>1537</v>
      </c>
      <c r="C12" s="122" t="s">
        <v>1830</v>
      </c>
      <c r="D12" s="123" t="s">
        <v>90</v>
      </c>
      <c r="E12" s="107">
        <v>3</v>
      </c>
      <c r="F12" s="108"/>
      <c r="G12" s="108">
        <f t="shared" si="0"/>
        <v>0</v>
      </c>
    </row>
    <row r="13" spans="1:7" s="109" customFormat="1" ht="25.5" hidden="1" outlineLevel="1">
      <c r="A13" s="227" t="str">
        <f t="shared" si="1"/>
        <v>A.2.2.1.1.S.1.8</v>
      </c>
      <c r="B13" s="99" t="s">
        <v>1539</v>
      </c>
      <c r="C13" s="122" t="s">
        <v>1738</v>
      </c>
      <c r="D13" s="123" t="s">
        <v>90</v>
      </c>
      <c r="E13" s="107">
        <v>1</v>
      </c>
      <c r="F13" s="108"/>
      <c r="G13" s="108">
        <f t="shared" si="0"/>
        <v>0</v>
      </c>
    </row>
    <row r="14" spans="1:7" s="109" customFormat="1" ht="25.5" hidden="1" outlineLevel="1">
      <c r="A14" s="227" t="str">
        <f t="shared" si="1"/>
        <v>A.2.2.1.1.S.1.9</v>
      </c>
      <c r="B14" s="99" t="s">
        <v>1541</v>
      </c>
      <c r="C14" s="122" t="s">
        <v>1536</v>
      </c>
      <c r="D14" s="123" t="s">
        <v>90</v>
      </c>
      <c r="E14" s="107">
        <v>3</v>
      </c>
      <c r="F14" s="108"/>
      <c r="G14" s="108">
        <f t="shared" si="0"/>
        <v>0</v>
      </c>
    </row>
    <row r="15" spans="1:7" s="109" customFormat="1" ht="25.5" hidden="1" outlineLevel="1">
      <c r="A15" s="227" t="str">
        <f t="shared" si="1"/>
        <v>A.2.2.1.1.S.1.10</v>
      </c>
      <c r="B15" s="99" t="s">
        <v>1543</v>
      </c>
      <c r="C15" s="122" t="s">
        <v>1831</v>
      </c>
      <c r="D15" s="123" t="s">
        <v>90</v>
      </c>
      <c r="E15" s="107">
        <v>3</v>
      </c>
      <c r="F15" s="108"/>
      <c r="G15" s="108">
        <f t="shared" si="0"/>
        <v>0</v>
      </c>
    </row>
    <row r="16" spans="1:7" s="109" customFormat="1" ht="25.5" hidden="1" outlineLevel="1">
      <c r="A16" s="227" t="str">
        <f t="shared" si="1"/>
        <v>A.2.2.1.1.S.1.11</v>
      </c>
      <c r="B16" s="99" t="s">
        <v>1545</v>
      </c>
      <c r="C16" s="122" t="s">
        <v>1540</v>
      </c>
      <c r="D16" s="123" t="s">
        <v>90</v>
      </c>
      <c r="E16" s="107">
        <v>1</v>
      </c>
      <c r="F16" s="108"/>
      <c r="G16" s="108">
        <f t="shared" si="0"/>
        <v>0</v>
      </c>
    </row>
    <row r="17" spans="1:7" s="109" customFormat="1" ht="25.5" hidden="1" outlineLevel="1">
      <c r="A17" s="227" t="str">
        <f t="shared" si="1"/>
        <v>A.2.2.1.1.S.1.12</v>
      </c>
      <c r="B17" s="99" t="s">
        <v>1547</v>
      </c>
      <c r="C17" s="122" t="s">
        <v>1542</v>
      </c>
      <c r="D17" s="123" t="s">
        <v>90</v>
      </c>
      <c r="E17" s="107">
        <v>1</v>
      </c>
      <c r="F17" s="108"/>
      <c r="G17" s="108">
        <f t="shared" si="0"/>
        <v>0</v>
      </c>
    </row>
    <row r="18" spans="1:7" s="109" customFormat="1" ht="15" hidden="1" outlineLevel="1">
      <c r="A18" s="227" t="str">
        <f t="shared" si="1"/>
        <v>A.2.2.1.1.S.1.13</v>
      </c>
      <c r="B18" s="99" t="s">
        <v>1549</v>
      </c>
      <c r="C18" s="122" t="s">
        <v>1740</v>
      </c>
      <c r="D18" s="123" t="s">
        <v>90</v>
      </c>
      <c r="E18" s="107">
        <v>6</v>
      </c>
      <c r="F18" s="108"/>
      <c r="G18" s="108">
        <f t="shared" si="0"/>
        <v>0</v>
      </c>
    </row>
    <row r="19" spans="1:7" s="109" customFormat="1" ht="15" hidden="1" outlineLevel="1">
      <c r="A19" s="227" t="str">
        <f t="shared" si="1"/>
        <v>A.2.2.1.1.S.1.14</v>
      </c>
      <c r="B19" s="99" t="s">
        <v>1551</v>
      </c>
      <c r="C19" s="122" t="s">
        <v>1832</v>
      </c>
      <c r="D19" s="123" t="s">
        <v>90</v>
      </c>
      <c r="E19" s="107">
        <v>2</v>
      </c>
      <c r="F19" s="108"/>
      <c r="G19" s="108">
        <f t="shared" si="0"/>
        <v>0</v>
      </c>
    </row>
    <row r="20" spans="1:7" s="109" customFormat="1" ht="15" hidden="1" outlineLevel="1">
      <c r="A20" s="227" t="str">
        <f t="shared" si="1"/>
        <v>A.2.2.1.1.S.1.15</v>
      </c>
      <c r="B20" s="99" t="s">
        <v>1553</v>
      </c>
      <c r="C20" s="122" t="s">
        <v>1741</v>
      </c>
      <c r="D20" s="123" t="s">
        <v>90</v>
      </c>
      <c r="E20" s="107">
        <v>1</v>
      </c>
      <c r="F20" s="108"/>
      <c r="G20" s="108">
        <f t="shared" si="0"/>
        <v>0</v>
      </c>
    </row>
    <row r="21" spans="1:7" s="109" customFormat="1" ht="15" hidden="1" outlineLevel="1">
      <c r="A21" s="227" t="str">
        <f t="shared" si="1"/>
        <v>A.2.2.1.1.S.1.16</v>
      </c>
      <c r="B21" s="99" t="s">
        <v>1555</v>
      </c>
      <c r="C21" s="122" t="s">
        <v>1546</v>
      </c>
      <c r="D21" s="123" t="s">
        <v>90</v>
      </c>
      <c r="E21" s="107">
        <v>5</v>
      </c>
      <c r="F21" s="108"/>
      <c r="G21" s="108">
        <f t="shared" si="0"/>
        <v>0</v>
      </c>
    </row>
    <row r="22" spans="1:7" s="109" customFormat="1" ht="15" hidden="1" outlineLevel="1">
      <c r="A22" s="227" t="str">
        <f t="shared" si="1"/>
        <v>A.2.2.1.1.S.1.17</v>
      </c>
      <c r="B22" s="99" t="s">
        <v>1557</v>
      </c>
      <c r="C22" s="122" t="s">
        <v>1548</v>
      </c>
      <c r="D22" s="123" t="s">
        <v>90</v>
      </c>
      <c r="E22" s="107">
        <v>2</v>
      </c>
      <c r="F22" s="108"/>
      <c r="G22" s="108">
        <f t="shared" si="0"/>
        <v>0</v>
      </c>
    </row>
    <row r="23" spans="1:7" s="109" customFormat="1" ht="15" hidden="1" outlineLevel="1">
      <c r="A23" s="227" t="str">
        <f t="shared" si="1"/>
        <v>A.2.2.1.1.S.1.18</v>
      </c>
      <c r="B23" s="99" t="s">
        <v>1559</v>
      </c>
      <c r="C23" s="122" t="s">
        <v>1552</v>
      </c>
      <c r="D23" s="123" t="s">
        <v>90</v>
      </c>
      <c r="E23" s="107">
        <v>2</v>
      </c>
      <c r="F23" s="108"/>
      <c r="G23" s="108">
        <f t="shared" si="0"/>
        <v>0</v>
      </c>
    </row>
    <row r="24" spans="1:7" s="109" customFormat="1" ht="15" hidden="1" outlineLevel="1">
      <c r="A24" s="227" t="str">
        <f t="shared" si="1"/>
        <v>A.2.2.1.1.S.1.19</v>
      </c>
      <c r="B24" s="99" t="s">
        <v>1561</v>
      </c>
      <c r="C24" s="122" t="s">
        <v>1554</v>
      </c>
      <c r="D24" s="123" t="s">
        <v>90</v>
      </c>
      <c r="E24" s="107">
        <v>1</v>
      </c>
      <c r="F24" s="108"/>
      <c r="G24" s="108">
        <f t="shared" si="0"/>
        <v>0</v>
      </c>
    </row>
    <row r="25" spans="1:7" s="109" customFormat="1" ht="15" hidden="1" outlineLevel="1">
      <c r="A25" s="227" t="str">
        <f t="shared" si="1"/>
        <v>A.2.2.1.1.S.1.20</v>
      </c>
      <c r="B25" s="99" t="s">
        <v>1563</v>
      </c>
      <c r="C25" s="122" t="s">
        <v>1556</v>
      </c>
      <c r="D25" s="123" t="s">
        <v>90</v>
      </c>
      <c r="E25" s="107">
        <v>1</v>
      </c>
      <c r="F25" s="108"/>
      <c r="G25" s="108">
        <f t="shared" si="0"/>
        <v>0</v>
      </c>
    </row>
    <row r="26" spans="1:7" s="109" customFormat="1" ht="15" hidden="1" outlineLevel="1">
      <c r="A26" s="227" t="str">
        <f t="shared" si="1"/>
        <v>A.2.2.1.1.S.1.21</v>
      </c>
      <c r="B26" s="99" t="s">
        <v>1565</v>
      </c>
      <c r="C26" s="122" t="s">
        <v>1742</v>
      </c>
      <c r="D26" s="123" t="s">
        <v>90</v>
      </c>
      <c r="E26" s="107">
        <v>4</v>
      </c>
      <c r="F26" s="108"/>
      <c r="G26" s="108">
        <f t="shared" si="0"/>
        <v>0</v>
      </c>
    </row>
    <row r="27" spans="1:7" s="109" customFormat="1" ht="15" hidden="1" outlineLevel="1">
      <c r="A27" s="227" t="str">
        <f t="shared" si="1"/>
        <v>A.2.2.1.1.S.1.22</v>
      </c>
      <c r="B27" s="99" t="s">
        <v>1567</v>
      </c>
      <c r="C27" s="122" t="s">
        <v>1743</v>
      </c>
      <c r="D27" s="123" t="s">
        <v>90</v>
      </c>
      <c r="E27" s="107">
        <v>1</v>
      </c>
      <c r="F27" s="108"/>
      <c r="G27" s="108">
        <f t="shared" si="0"/>
        <v>0</v>
      </c>
    </row>
    <row r="28" spans="1:7" s="109" customFormat="1" ht="15" hidden="1" outlineLevel="1">
      <c r="A28" s="227" t="str">
        <f t="shared" si="1"/>
        <v>A.2.2.1.1.S.1.23</v>
      </c>
      <c r="B28" s="99" t="s">
        <v>1569</v>
      </c>
      <c r="C28" s="122" t="s">
        <v>1833</v>
      </c>
      <c r="D28" s="123" t="s">
        <v>90</v>
      </c>
      <c r="E28" s="107">
        <v>1</v>
      </c>
      <c r="F28" s="108"/>
      <c r="G28" s="108">
        <f t="shared" si="0"/>
        <v>0</v>
      </c>
    </row>
    <row r="29" spans="1:7" s="109" customFormat="1" ht="15" hidden="1" outlineLevel="1">
      <c r="A29" s="227" t="str">
        <f t="shared" si="1"/>
        <v>A.2.2.1.1.S.1.24</v>
      </c>
      <c r="B29" s="99" t="s">
        <v>1571</v>
      </c>
      <c r="C29" s="122" t="s">
        <v>1744</v>
      </c>
      <c r="D29" s="123" t="s">
        <v>90</v>
      </c>
      <c r="E29" s="107">
        <v>1</v>
      </c>
      <c r="F29" s="108"/>
      <c r="G29" s="108">
        <f t="shared" si="0"/>
        <v>0</v>
      </c>
    </row>
    <row r="30" spans="1:7" s="109" customFormat="1" ht="15" hidden="1" outlineLevel="1">
      <c r="A30" s="227" t="str">
        <f t="shared" si="1"/>
        <v>A.2.2.1.1.S.1.25</v>
      </c>
      <c r="B30" s="99" t="s">
        <v>1573</v>
      </c>
      <c r="C30" s="122" t="s">
        <v>1745</v>
      </c>
      <c r="D30" s="123" t="s">
        <v>90</v>
      </c>
      <c r="E30" s="107">
        <v>1</v>
      </c>
      <c r="F30" s="108"/>
      <c r="G30" s="108">
        <f t="shared" si="0"/>
        <v>0</v>
      </c>
    </row>
    <row r="31" spans="1:7" s="109" customFormat="1" ht="15" hidden="1" outlineLevel="1">
      <c r="A31" s="227" t="str">
        <f t="shared" si="1"/>
        <v>A.2.2.1.1.S.1.26</v>
      </c>
      <c r="B31" s="99" t="s">
        <v>1575</v>
      </c>
      <c r="C31" s="122" t="s">
        <v>1747</v>
      </c>
      <c r="D31" s="123" t="s">
        <v>90</v>
      </c>
      <c r="E31" s="107">
        <v>1</v>
      </c>
      <c r="F31" s="108"/>
      <c r="G31" s="108">
        <f t="shared" si="0"/>
        <v>0</v>
      </c>
    </row>
    <row r="32" spans="1:7" s="109" customFormat="1" ht="15" hidden="1" outlineLevel="1">
      <c r="A32" s="227" t="str">
        <f t="shared" si="1"/>
        <v>A.2.2.1.1.S.1.27</v>
      </c>
      <c r="B32" s="99" t="s">
        <v>1577</v>
      </c>
      <c r="C32" s="122" t="s">
        <v>1748</v>
      </c>
      <c r="D32" s="123" t="s">
        <v>90</v>
      </c>
      <c r="E32" s="107">
        <v>3</v>
      </c>
      <c r="F32" s="108"/>
      <c r="G32" s="108">
        <f t="shared" si="0"/>
        <v>0</v>
      </c>
    </row>
    <row r="33" spans="1:7" s="109" customFormat="1" ht="38.25" hidden="1" outlineLevel="1">
      <c r="A33" s="227" t="str">
        <f t="shared" si="1"/>
        <v>A.2.2.1.1.S.1.28</v>
      </c>
      <c r="B33" s="99" t="s">
        <v>1579</v>
      </c>
      <c r="C33" s="122" t="s">
        <v>1834</v>
      </c>
      <c r="D33" s="123" t="s">
        <v>90</v>
      </c>
      <c r="E33" s="107">
        <v>3</v>
      </c>
      <c r="F33" s="108"/>
      <c r="G33" s="108">
        <f t="shared" si="0"/>
        <v>0</v>
      </c>
    </row>
    <row r="34" spans="1:7" s="109" customFormat="1" ht="38.25" hidden="1" outlineLevel="1">
      <c r="A34" s="227" t="str">
        <f t="shared" si="1"/>
        <v>A.2.2.1.1.S.1.29</v>
      </c>
      <c r="B34" s="99" t="s">
        <v>1581</v>
      </c>
      <c r="C34" s="122" t="s">
        <v>1835</v>
      </c>
      <c r="D34" s="123" t="s">
        <v>90</v>
      </c>
      <c r="E34" s="107">
        <v>3</v>
      </c>
      <c r="F34" s="108"/>
      <c r="G34" s="108">
        <f t="shared" si="0"/>
        <v>0</v>
      </c>
    </row>
    <row r="35" spans="1:7" s="109" customFormat="1" ht="25.5" hidden="1" outlineLevel="1">
      <c r="A35" s="227" t="str">
        <f t="shared" si="1"/>
        <v>A.2.2.1.1.S.1.30</v>
      </c>
      <c r="B35" s="99" t="s">
        <v>1583</v>
      </c>
      <c r="C35" s="122" t="s">
        <v>1836</v>
      </c>
      <c r="D35" s="123" t="s">
        <v>90</v>
      </c>
      <c r="E35" s="107">
        <v>3</v>
      </c>
      <c r="F35" s="108"/>
      <c r="G35" s="108">
        <f t="shared" si="0"/>
        <v>0</v>
      </c>
    </row>
    <row r="36" spans="1:18" s="109" customFormat="1" ht="25.5" hidden="1" outlineLevel="1">
      <c r="A36" s="227" t="str">
        <f t="shared" si="1"/>
        <v>A.2.2.1.1.S.1.31</v>
      </c>
      <c r="B36" s="99" t="s">
        <v>1585</v>
      </c>
      <c r="C36" s="122" t="s">
        <v>1752</v>
      </c>
      <c r="D36" s="123" t="s">
        <v>90</v>
      </c>
      <c r="E36" s="107">
        <v>32</v>
      </c>
      <c r="F36" s="108"/>
      <c r="G36" s="108">
        <f t="shared" si="0"/>
        <v>0</v>
      </c>
      <c r="R36" s="334"/>
    </row>
    <row r="37" spans="1:7" s="109" customFormat="1" ht="15" hidden="1" outlineLevel="1">
      <c r="A37" s="227" t="str">
        <f t="shared" si="1"/>
        <v>A.2.2.1.1.S.1.32</v>
      </c>
      <c r="B37" s="99" t="s">
        <v>1587</v>
      </c>
      <c r="C37" s="122" t="s">
        <v>1753</v>
      </c>
      <c r="D37" s="123" t="s">
        <v>90</v>
      </c>
      <c r="E37" s="107">
        <v>3</v>
      </c>
      <c r="F37" s="108"/>
      <c r="G37" s="108">
        <f t="shared" si="0"/>
        <v>0</v>
      </c>
    </row>
    <row r="38" spans="1:7" s="109" customFormat="1" ht="25.5" hidden="1" outlineLevel="1">
      <c r="A38" s="227" t="str">
        <f t="shared" si="1"/>
        <v>A.2.2.1.1.S.1.33</v>
      </c>
      <c r="B38" s="99" t="s">
        <v>1589</v>
      </c>
      <c r="C38" s="122" t="s">
        <v>1754</v>
      </c>
      <c r="D38" s="123" t="s">
        <v>90</v>
      </c>
      <c r="E38" s="107">
        <v>1</v>
      </c>
      <c r="F38" s="108"/>
      <c r="G38" s="108">
        <f t="shared" si="0"/>
        <v>0</v>
      </c>
    </row>
    <row r="39" spans="1:7" s="109" customFormat="1" ht="38.25" hidden="1" outlineLevel="1">
      <c r="A39" s="227" t="str">
        <f t="shared" si="1"/>
        <v>A.2.2.1.1.S.1.34</v>
      </c>
      <c r="B39" s="99" t="s">
        <v>1591</v>
      </c>
      <c r="C39" s="122" t="s">
        <v>1755</v>
      </c>
      <c r="D39" s="123" t="s">
        <v>90</v>
      </c>
      <c r="E39" s="107">
        <v>3</v>
      </c>
      <c r="F39" s="108"/>
      <c r="G39" s="108">
        <f t="shared" si="0"/>
        <v>0</v>
      </c>
    </row>
    <row r="40" spans="1:7" s="109" customFormat="1" ht="38.25" hidden="1" outlineLevel="1">
      <c r="A40" s="227" t="str">
        <f t="shared" si="1"/>
        <v>A.2.2.1.1.S.1.35</v>
      </c>
      <c r="B40" s="99" t="s">
        <v>1593</v>
      </c>
      <c r="C40" s="122" t="s">
        <v>1756</v>
      </c>
      <c r="D40" s="123" t="s">
        <v>90</v>
      </c>
      <c r="E40" s="107">
        <v>3</v>
      </c>
      <c r="F40" s="108"/>
      <c r="G40" s="108">
        <f t="shared" si="0"/>
        <v>0</v>
      </c>
    </row>
    <row r="41" spans="1:7" s="109" customFormat="1" ht="25.5" hidden="1" outlineLevel="1">
      <c r="A41" s="227" t="str">
        <f t="shared" si="1"/>
        <v>A.2.2.1.1.S.1.36</v>
      </c>
      <c r="B41" s="99" t="s">
        <v>1595</v>
      </c>
      <c r="C41" s="122" t="s">
        <v>1580</v>
      </c>
      <c r="D41" s="123" t="s">
        <v>90</v>
      </c>
      <c r="E41" s="107">
        <v>3</v>
      </c>
      <c r="F41" s="108"/>
      <c r="G41" s="108">
        <f t="shared" si="0"/>
        <v>0</v>
      </c>
    </row>
    <row r="42" spans="1:7" s="109" customFormat="1" ht="38.25" hidden="1" outlineLevel="1">
      <c r="A42" s="227" t="str">
        <f t="shared" si="1"/>
        <v>A.2.2.1.1.S.1.37</v>
      </c>
      <c r="B42" s="99" t="s">
        <v>1597</v>
      </c>
      <c r="C42" s="122" t="s">
        <v>1758</v>
      </c>
      <c r="D42" s="123" t="s">
        <v>90</v>
      </c>
      <c r="E42" s="107">
        <v>1</v>
      </c>
      <c r="F42" s="108"/>
      <c r="G42" s="108">
        <f t="shared" si="0"/>
        <v>0</v>
      </c>
    </row>
    <row r="43" spans="1:7" s="109" customFormat="1" ht="38.25" hidden="1" outlineLevel="1">
      <c r="A43" s="227" t="str">
        <f t="shared" si="1"/>
        <v>A.2.2.1.1.S.1.38</v>
      </c>
      <c r="B43" s="99" t="s">
        <v>1599</v>
      </c>
      <c r="C43" s="122" t="s">
        <v>1837</v>
      </c>
      <c r="D43" s="123" t="s">
        <v>90</v>
      </c>
      <c r="E43" s="107">
        <v>3</v>
      </c>
      <c r="F43" s="108"/>
      <c r="G43" s="108">
        <f t="shared" si="0"/>
        <v>0</v>
      </c>
    </row>
    <row r="44" spans="1:7" s="109" customFormat="1" ht="51" hidden="1" outlineLevel="1">
      <c r="A44" s="227" t="str">
        <f t="shared" si="1"/>
        <v>A.2.2.1.1.S.1.39</v>
      </c>
      <c r="B44" s="99" t="s">
        <v>1601</v>
      </c>
      <c r="C44" s="122" t="s">
        <v>1590</v>
      </c>
      <c r="D44" s="123" t="s">
        <v>90</v>
      </c>
      <c r="E44" s="107">
        <v>1</v>
      </c>
      <c r="F44" s="108"/>
      <c r="G44" s="108">
        <f t="shared" si="0"/>
        <v>0</v>
      </c>
    </row>
    <row r="45" spans="1:7" s="109" customFormat="1" ht="15" hidden="1" outlineLevel="1">
      <c r="A45" s="227" t="str">
        <f t="shared" si="1"/>
        <v>A.2.2.1.1.S.1.40</v>
      </c>
      <c r="B45" s="99" t="s">
        <v>1603</v>
      </c>
      <c r="C45" s="122" t="s">
        <v>1592</v>
      </c>
      <c r="D45" s="123" t="s">
        <v>90</v>
      </c>
      <c r="E45" s="107">
        <v>1</v>
      </c>
      <c r="F45" s="108"/>
      <c r="G45" s="108">
        <f t="shared" si="0"/>
        <v>0</v>
      </c>
    </row>
    <row r="46" spans="1:7" s="109" customFormat="1" ht="15" hidden="1" outlineLevel="1">
      <c r="A46" s="227" t="str">
        <f t="shared" si="1"/>
        <v>A.2.2.1.1.S.1.41</v>
      </c>
      <c r="B46" s="99" t="s">
        <v>1605</v>
      </c>
      <c r="C46" s="122" t="s">
        <v>1762</v>
      </c>
      <c r="D46" s="123" t="s">
        <v>90</v>
      </c>
      <c r="E46" s="107">
        <v>1</v>
      </c>
      <c r="F46" s="108"/>
      <c r="G46" s="108">
        <f t="shared" si="0"/>
        <v>0</v>
      </c>
    </row>
    <row r="47" spans="1:7" s="109" customFormat="1" ht="25.5" hidden="1" outlineLevel="1">
      <c r="A47" s="227" t="str">
        <f t="shared" si="1"/>
        <v>A.2.2.1.1.S.1.42</v>
      </c>
      <c r="B47" s="99" t="s">
        <v>1607</v>
      </c>
      <c r="C47" s="122" t="s">
        <v>1838</v>
      </c>
      <c r="D47" s="123" t="s">
        <v>90</v>
      </c>
      <c r="E47" s="107">
        <v>4</v>
      </c>
      <c r="F47" s="108"/>
      <c r="G47" s="108">
        <f t="shared" si="0"/>
        <v>0</v>
      </c>
    </row>
    <row r="48" spans="1:7" s="109" customFormat="1" ht="25.5" hidden="1" outlineLevel="1">
      <c r="A48" s="227" t="str">
        <f t="shared" si="1"/>
        <v>A.2.2.1.1.S.1.43</v>
      </c>
      <c r="B48" s="99" t="s">
        <v>1609</v>
      </c>
      <c r="C48" s="122" t="s">
        <v>1765</v>
      </c>
      <c r="D48" s="123" t="s">
        <v>90</v>
      </c>
      <c r="E48" s="107">
        <v>1</v>
      </c>
      <c r="F48" s="108"/>
      <c r="G48" s="108">
        <f t="shared" si="0"/>
        <v>0</v>
      </c>
    </row>
    <row r="49" spans="1:7" s="109" customFormat="1" ht="25.5" hidden="1" outlineLevel="1">
      <c r="A49" s="227" t="str">
        <f t="shared" si="1"/>
        <v>A.2.2.1.1.S.1.44</v>
      </c>
      <c r="B49" s="99" t="s">
        <v>1611</v>
      </c>
      <c r="C49" s="122" t="s">
        <v>1766</v>
      </c>
      <c r="D49" s="123" t="s">
        <v>90</v>
      </c>
      <c r="E49" s="107">
        <v>1</v>
      </c>
      <c r="F49" s="108"/>
      <c r="G49" s="108">
        <f t="shared" si="0"/>
        <v>0</v>
      </c>
    </row>
    <row r="50" spans="1:7" s="109" customFormat="1" ht="15" hidden="1" outlineLevel="1">
      <c r="A50" s="227" t="str">
        <f t="shared" si="1"/>
        <v>A.2.2.1.1.S.1.45</v>
      </c>
      <c r="B50" s="99" t="s">
        <v>1613</v>
      </c>
      <c r="C50" s="122" t="s">
        <v>1767</v>
      </c>
      <c r="D50" s="123" t="s">
        <v>90</v>
      </c>
      <c r="E50" s="107">
        <v>2</v>
      </c>
      <c r="F50" s="108"/>
      <c r="G50" s="108">
        <f t="shared" si="0"/>
        <v>0</v>
      </c>
    </row>
    <row r="51" spans="1:7" s="109" customFormat="1" ht="15" hidden="1" outlineLevel="1">
      <c r="A51" s="227" t="str">
        <f t="shared" si="1"/>
        <v>A.2.2.1.1.S.1.46</v>
      </c>
      <c r="B51" s="99" t="s">
        <v>1615</v>
      </c>
      <c r="C51" s="122" t="s">
        <v>1768</v>
      </c>
      <c r="D51" s="123" t="s">
        <v>90</v>
      </c>
      <c r="E51" s="107">
        <v>1</v>
      </c>
      <c r="F51" s="108"/>
      <c r="G51" s="108">
        <f t="shared" si="0"/>
        <v>0</v>
      </c>
    </row>
    <row r="52" spans="1:7" s="109" customFormat="1" ht="25.5" hidden="1" outlineLevel="1">
      <c r="A52" s="227" t="str">
        <f t="shared" si="1"/>
        <v>A.2.2.1.1.S.1.47</v>
      </c>
      <c r="B52" s="99" t="s">
        <v>1617</v>
      </c>
      <c r="C52" s="122" t="s">
        <v>1610</v>
      </c>
      <c r="D52" s="123" t="s">
        <v>90</v>
      </c>
      <c r="E52" s="107">
        <v>1</v>
      </c>
      <c r="F52" s="108"/>
      <c r="G52" s="108">
        <f t="shared" si="0"/>
        <v>0</v>
      </c>
    </row>
    <row r="53" spans="1:7" s="109" customFormat="1" ht="15" hidden="1" outlineLevel="1">
      <c r="A53" s="227" t="str">
        <f t="shared" si="1"/>
        <v>A.2.2.1.1.S.1.48</v>
      </c>
      <c r="B53" s="99" t="s">
        <v>1619</v>
      </c>
      <c r="C53" s="122" t="s">
        <v>1769</v>
      </c>
      <c r="D53" s="123" t="s">
        <v>90</v>
      </c>
      <c r="E53" s="107">
        <v>1</v>
      </c>
      <c r="F53" s="108"/>
      <c r="G53" s="108">
        <f t="shared" si="0"/>
        <v>0</v>
      </c>
    </row>
    <row r="54" spans="1:7" s="109" customFormat="1" ht="15" hidden="1" outlineLevel="1">
      <c r="A54" s="227" t="str">
        <f t="shared" si="1"/>
        <v>A.2.2.1.1.S.1.49</v>
      </c>
      <c r="B54" s="99" t="s">
        <v>1621</v>
      </c>
      <c r="C54" s="122" t="s">
        <v>1839</v>
      </c>
      <c r="D54" s="123" t="s">
        <v>90</v>
      </c>
      <c r="E54" s="107">
        <v>1</v>
      </c>
      <c r="F54" s="108"/>
      <c r="G54" s="108">
        <f t="shared" si="0"/>
        <v>0</v>
      </c>
    </row>
    <row r="55" spans="1:7" s="109" customFormat="1" ht="27.75" hidden="1" outlineLevel="1">
      <c r="A55" s="227" t="str">
        <f t="shared" si="1"/>
        <v>A.2.2.1.1.S.1.50</v>
      </c>
      <c r="B55" s="99" t="s">
        <v>1623</v>
      </c>
      <c r="C55" s="122" t="s">
        <v>2173</v>
      </c>
      <c r="D55" s="123" t="s">
        <v>90</v>
      </c>
      <c r="E55" s="107">
        <v>2</v>
      </c>
      <c r="F55" s="108"/>
      <c r="G55" s="108">
        <f t="shared" si="0"/>
        <v>0</v>
      </c>
    </row>
    <row r="56" spans="1:7" s="109" customFormat="1" ht="25.5" hidden="1" outlineLevel="1">
      <c r="A56" s="227" t="str">
        <f t="shared" si="1"/>
        <v>A.2.2.1.1.S.1.51</v>
      </c>
      <c r="B56" s="99" t="s">
        <v>1625</v>
      </c>
      <c r="C56" s="122" t="s">
        <v>1614</v>
      </c>
      <c r="D56" s="123" t="s">
        <v>90</v>
      </c>
      <c r="E56" s="107">
        <v>1</v>
      </c>
      <c r="F56" s="108"/>
      <c r="G56" s="108">
        <f t="shared" si="0"/>
        <v>0</v>
      </c>
    </row>
    <row r="57" spans="1:7" s="109" customFormat="1" ht="15" hidden="1" outlineLevel="1">
      <c r="A57" s="227" t="str">
        <f t="shared" si="1"/>
        <v>A.2.2.1.1.S.1.52</v>
      </c>
      <c r="B57" s="99" t="s">
        <v>1627</v>
      </c>
      <c r="C57" s="122" t="s">
        <v>1771</v>
      </c>
      <c r="D57" s="123" t="s">
        <v>90</v>
      </c>
      <c r="E57" s="107">
        <v>1</v>
      </c>
      <c r="F57" s="108"/>
      <c r="G57" s="108">
        <f t="shared" si="0"/>
        <v>0</v>
      </c>
    </row>
    <row r="58" spans="1:7" s="109" customFormat="1" ht="15" hidden="1" outlineLevel="1">
      <c r="A58" s="227" t="str">
        <f t="shared" si="1"/>
        <v>A.2.2.1.1.S.1.53</v>
      </c>
      <c r="B58" s="99" t="s">
        <v>1629</v>
      </c>
      <c r="C58" s="122" t="s">
        <v>1618</v>
      </c>
      <c r="D58" s="123" t="s">
        <v>90</v>
      </c>
      <c r="E58" s="107">
        <v>1</v>
      </c>
      <c r="F58" s="108"/>
      <c r="G58" s="108">
        <f t="shared" si="0"/>
        <v>0</v>
      </c>
    </row>
    <row r="59" spans="1:7" s="109" customFormat="1" ht="15" hidden="1" outlineLevel="1">
      <c r="A59" s="227" t="str">
        <f t="shared" si="1"/>
        <v>A.2.2.1.1.S.1.54</v>
      </c>
      <c r="B59" s="99" t="s">
        <v>1772</v>
      </c>
      <c r="C59" s="122" t="s">
        <v>1840</v>
      </c>
      <c r="D59" s="123" t="s">
        <v>90</v>
      </c>
      <c r="E59" s="107">
        <v>1</v>
      </c>
      <c r="F59" s="108"/>
      <c r="G59" s="108">
        <f t="shared" si="0"/>
        <v>0</v>
      </c>
    </row>
    <row r="60" spans="1:7" s="109" customFormat="1" ht="38.25" hidden="1" outlineLevel="1">
      <c r="A60" s="227" t="str">
        <f t="shared" si="1"/>
        <v>A.2.2.1.1.S.1.55</v>
      </c>
      <c r="B60" s="99" t="s">
        <v>1773</v>
      </c>
      <c r="C60" s="122" t="s">
        <v>1646</v>
      </c>
      <c r="D60" s="123" t="s">
        <v>1640</v>
      </c>
      <c r="E60" s="107">
        <v>1</v>
      </c>
      <c r="F60" s="108"/>
      <c r="G60" s="108">
        <f t="shared" si="0"/>
        <v>0</v>
      </c>
    </row>
    <row r="61" spans="1:7" s="109" customFormat="1" ht="38.25" hidden="1" outlineLevel="1">
      <c r="A61" s="227" t="str">
        <f t="shared" si="1"/>
        <v>A.2.2.1.1.S.2</v>
      </c>
      <c r="B61" s="99" t="s">
        <v>207</v>
      </c>
      <c r="C61" s="228" t="s">
        <v>1841</v>
      </c>
      <c r="D61" s="123"/>
      <c r="E61" s="107"/>
      <c r="F61" s="108"/>
      <c r="G61" s="108"/>
    </row>
    <row r="62" spans="1:7" s="109" customFormat="1" ht="63.75" hidden="1" outlineLevel="1">
      <c r="A62" s="227" t="str">
        <f t="shared" si="1"/>
        <v>A.2.2.1.1.S.2.1</v>
      </c>
      <c r="B62" s="99" t="s">
        <v>228</v>
      </c>
      <c r="C62" s="228" t="s">
        <v>1775</v>
      </c>
      <c r="D62" s="123" t="s">
        <v>90</v>
      </c>
      <c r="E62" s="107">
        <v>1</v>
      </c>
      <c r="F62" s="108"/>
      <c r="G62" s="108">
        <f t="shared" si="0"/>
        <v>0</v>
      </c>
    </row>
    <row r="63" spans="1:7" s="109" customFormat="1" ht="15" hidden="1" outlineLevel="1">
      <c r="A63" s="227" t="str">
        <f t="shared" si="1"/>
        <v>A.2.2.1.1.S.2.2</v>
      </c>
      <c r="B63" s="99" t="s">
        <v>261</v>
      </c>
      <c r="C63" s="228" t="s">
        <v>1776</v>
      </c>
      <c r="D63" s="123" t="s">
        <v>90</v>
      </c>
      <c r="E63" s="107">
        <v>1</v>
      </c>
      <c r="F63" s="108"/>
      <c r="G63" s="108">
        <f t="shared" si="0"/>
        <v>0</v>
      </c>
    </row>
    <row r="64" spans="1:7" s="109" customFormat="1" ht="15" hidden="1" outlineLevel="1">
      <c r="A64" s="227" t="str">
        <f t="shared" si="1"/>
        <v>A.2.2.1.1.S.2.3</v>
      </c>
      <c r="B64" s="99" t="s">
        <v>367</v>
      </c>
      <c r="C64" s="228" t="s">
        <v>1546</v>
      </c>
      <c r="D64" s="123" t="s">
        <v>90</v>
      </c>
      <c r="E64" s="107">
        <v>1</v>
      </c>
      <c r="F64" s="108"/>
      <c r="G64" s="108">
        <f t="shared" si="0"/>
        <v>0</v>
      </c>
    </row>
    <row r="65" spans="1:7" s="109" customFormat="1" ht="15" hidden="1" outlineLevel="1">
      <c r="A65" s="227" t="str">
        <f t="shared" si="1"/>
        <v>A.2.2.1.1.S.2.4</v>
      </c>
      <c r="B65" s="99" t="s">
        <v>400</v>
      </c>
      <c r="C65" s="228" t="s">
        <v>1777</v>
      </c>
      <c r="D65" s="123" t="s">
        <v>90</v>
      </c>
      <c r="E65" s="107">
        <v>1</v>
      </c>
      <c r="F65" s="108"/>
      <c r="G65" s="108">
        <f t="shared" si="0"/>
        <v>0</v>
      </c>
    </row>
    <row r="66" spans="1:7" s="109" customFormat="1" ht="15" hidden="1" outlineLevel="1">
      <c r="A66" s="227" t="str">
        <f t="shared" si="1"/>
        <v>A.2.2.1.1.S.2.5</v>
      </c>
      <c r="B66" s="99" t="s">
        <v>1687</v>
      </c>
      <c r="C66" s="228" t="s">
        <v>1778</v>
      </c>
      <c r="D66" s="123" t="s">
        <v>90</v>
      </c>
      <c r="E66" s="107">
        <v>4</v>
      </c>
      <c r="F66" s="108"/>
      <c r="G66" s="108">
        <f t="shared" si="0"/>
        <v>0</v>
      </c>
    </row>
    <row r="67" spans="1:7" s="109" customFormat="1" ht="15" hidden="1" outlineLevel="1">
      <c r="A67" s="227" t="str">
        <f t="shared" si="1"/>
        <v>A.2.2.1.1.S.2.6</v>
      </c>
      <c r="B67" s="99" t="s">
        <v>1689</v>
      </c>
      <c r="C67" s="229" t="s">
        <v>1748</v>
      </c>
      <c r="D67" s="123" t="s">
        <v>90</v>
      </c>
      <c r="E67" s="107">
        <v>1</v>
      </c>
      <c r="F67" s="108"/>
      <c r="G67" s="108">
        <f t="shared" si="0"/>
        <v>0</v>
      </c>
    </row>
    <row r="68" spans="1:7" s="109" customFormat="1" ht="25.5" hidden="1" outlineLevel="1">
      <c r="A68" s="227" t="str">
        <f t="shared" si="1"/>
        <v>A.2.2.1.1.S.2.7</v>
      </c>
      <c r="B68" s="99" t="s">
        <v>1691</v>
      </c>
      <c r="C68" s="228" t="s">
        <v>1610</v>
      </c>
      <c r="D68" s="123" t="s">
        <v>90</v>
      </c>
      <c r="E68" s="107">
        <v>1</v>
      </c>
      <c r="F68" s="108"/>
      <c r="G68" s="108">
        <f t="shared" si="0"/>
        <v>0</v>
      </c>
    </row>
    <row r="69" spans="1:7" s="109" customFormat="1" ht="15" hidden="1" outlineLevel="1">
      <c r="A69" s="227" t="str">
        <f t="shared" si="1"/>
        <v>A.2.2.1.1.S.2.8</v>
      </c>
      <c r="B69" s="99" t="s">
        <v>1779</v>
      </c>
      <c r="C69" s="228" t="s">
        <v>1769</v>
      </c>
      <c r="D69" s="123" t="s">
        <v>90</v>
      </c>
      <c r="E69" s="107">
        <v>1</v>
      </c>
      <c r="F69" s="108"/>
      <c r="G69" s="108">
        <f t="shared" si="0"/>
        <v>0</v>
      </c>
    </row>
    <row r="70" spans="1:7" s="109" customFormat="1" ht="25.5" hidden="1" outlineLevel="1">
      <c r="A70" s="227" t="str">
        <f t="shared" si="1"/>
        <v>A.2.2.1.1.S.2.9</v>
      </c>
      <c r="B70" s="99" t="s">
        <v>1780</v>
      </c>
      <c r="C70" s="228" t="s">
        <v>1614</v>
      </c>
      <c r="D70" s="123" t="s">
        <v>90</v>
      </c>
      <c r="E70" s="107">
        <v>1</v>
      </c>
      <c r="F70" s="108"/>
      <c r="G70" s="108">
        <f t="shared" si="0"/>
        <v>0</v>
      </c>
    </row>
    <row r="71" spans="1:7" s="109" customFormat="1" ht="38.25" hidden="1" outlineLevel="1">
      <c r="A71" s="227" t="str">
        <f aca="true" t="shared" si="2" ref="A71:A112">""&amp;$B$4&amp;"."&amp;B71&amp;""</f>
        <v>A.2.2.1.1.S.2.10</v>
      </c>
      <c r="B71" s="99" t="s">
        <v>1781</v>
      </c>
      <c r="C71" s="228" t="s">
        <v>1783</v>
      </c>
      <c r="D71" s="123" t="s">
        <v>90</v>
      </c>
      <c r="E71" s="107">
        <v>1</v>
      </c>
      <c r="F71" s="108"/>
      <c r="G71" s="108">
        <f aca="true" t="shared" si="3" ref="G71:G114">E71*F71</f>
        <v>0</v>
      </c>
    </row>
    <row r="72" spans="1:7" s="109" customFormat="1" ht="25.5" hidden="1" outlineLevel="1">
      <c r="A72" s="227" t="str">
        <f t="shared" si="2"/>
        <v>A.2.2.1.1.S.2.11</v>
      </c>
      <c r="B72" s="99" t="s">
        <v>1782</v>
      </c>
      <c r="C72" s="228" t="s">
        <v>1626</v>
      </c>
      <c r="D72" s="123" t="s">
        <v>90</v>
      </c>
      <c r="E72" s="107">
        <v>1</v>
      </c>
      <c r="F72" s="108"/>
      <c r="G72" s="108">
        <f t="shared" si="3"/>
        <v>0</v>
      </c>
    </row>
    <row r="73" spans="1:7" s="109" customFormat="1" ht="25.5" hidden="1" outlineLevel="1">
      <c r="A73" s="227" t="str">
        <f t="shared" si="2"/>
        <v>A.2.2.1.1.S.2.12</v>
      </c>
      <c r="B73" s="99" t="s">
        <v>1784</v>
      </c>
      <c r="C73" s="230" t="s">
        <v>1628</v>
      </c>
      <c r="D73" s="123" t="s">
        <v>90</v>
      </c>
      <c r="E73" s="107">
        <v>2</v>
      </c>
      <c r="F73" s="108"/>
      <c r="G73" s="108">
        <f t="shared" si="3"/>
        <v>0</v>
      </c>
    </row>
    <row r="74" spans="1:7" s="109" customFormat="1" ht="51" hidden="1" outlineLevel="1">
      <c r="A74" s="227" t="str">
        <f t="shared" si="2"/>
        <v>A.2.2.1.1.S.2.13</v>
      </c>
      <c r="B74" s="99" t="s">
        <v>1785</v>
      </c>
      <c r="C74" s="228" t="s">
        <v>1630</v>
      </c>
      <c r="D74" s="123"/>
      <c r="E74" s="107"/>
      <c r="F74" s="108"/>
      <c r="G74" s="108"/>
    </row>
    <row r="75" spans="1:7" s="109" customFormat="1" ht="25.5" hidden="1" outlineLevel="1">
      <c r="A75" s="227" t="str">
        <f t="shared" si="2"/>
        <v>A.2.2.1.1.S.2.13.1</v>
      </c>
      <c r="B75" s="99" t="s">
        <v>1842</v>
      </c>
      <c r="C75" s="230" t="s">
        <v>1632</v>
      </c>
      <c r="D75" s="123" t="s">
        <v>90</v>
      </c>
      <c r="E75" s="107">
        <v>1</v>
      </c>
      <c r="F75" s="108"/>
      <c r="G75" s="108">
        <f t="shared" si="3"/>
        <v>0</v>
      </c>
    </row>
    <row r="76" spans="1:7" s="109" customFormat="1" ht="15" hidden="1" outlineLevel="1">
      <c r="A76" s="227" t="str">
        <f t="shared" si="2"/>
        <v>A.2.2.1.1.S.2.13.2</v>
      </c>
      <c r="B76" s="99" t="s">
        <v>1843</v>
      </c>
      <c r="C76" s="230" t="s">
        <v>1634</v>
      </c>
      <c r="D76" s="123" t="s">
        <v>90</v>
      </c>
      <c r="E76" s="107">
        <v>1</v>
      </c>
      <c r="F76" s="108"/>
      <c r="G76" s="108">
        <f t="shared" si="3"/>
        <v>0</v>
      </c>
    </row>
    <row r="77" spans="1:7" s="109" customFormat="1" ht="15" hidden="1" outlineLevel="1">
      <c r="A77" s="227" t="str">
        <f t="shared" si="2"/>
        <v>A.2.2.1.1.S.2.13.3</v>
      </c>
      <c r="B77" s="99" t="s">
        <v>1844</v>
      </c>
      <c r="C77" s="230" t="s">
        <v>1790</v>
      </c>
      <c r="D77" s="123" t="s">
        <v>90</v>
      </c>
      <c r="E77" s="107">
        <v>1</v>
      </c>
      <c r="F77" s="108"/>
      <c r="G77" s="108">
        <f t="shared" si="3"/>
        <v>0</v>
      </c>
    </row>
    <row r="78" spans="1:7" s="109" customFormat="1" ht="15" hidden="1" outlineLevel="1">
      <c r="A78" s="227" t="str">
        <f t="shared" si="2"/>
        <v>A.2.2.1.1.S.2.13.4</v>
      </c>
      <c r="B78" s="99" t="s">
        <v>1845</v>
      </c>
      <c r="C78" s="230" t="s">
        <v>1792</v>
      </c>
      <c r="D78" s="123" t="s">
        <v>90</v>
      </c>
      <c r="E78" s="107">
        <v>1</v>
      </c>
      <c r="F78" s="108"/>
      <c r="G78" s="108">
        <f t="shared" si="3"/>
        <v>0</v>
      </c>
    </row>
    <row r="79" spans="1:7" s="109" customFormat="1" ht="191.25" hidden="1" outlineLevel="1">
      <c r="A79" s="227" t="str">
        <f t="shared" si="2"/>
        <v>A.2.2.1.1.S.2.13.5</v>
      </c>
      <c r="B79" s="99" t="s">
        <v>1846</v>
      </c>
      <c r="C79" s="666" t="s">
        <v>3596</v>
      </c>
      <c r="D79" s="123" t="s">
        <v>1640</v>
      </c>
      <c r="E79" s="107">
        <v>1</v>
      </c>
      <c r="F79" s="108"/>
      <c r="G79" s="108">
        <f t="shared" si="3"/>
        <v>0</v>
      </c>
    </row>
    <row r="80" spans="1:7" s="109" customFormat="1" ht="38.25" hidden="1" outlineLevel="1">
      <c r="A80" s="227" t="str">
        <f t="shared" si="2"/>
        <v>A.2.2.1.1.S.2.13.6</v>
      </c>
      <c r="B80" s="99" t="s">
        <v>1847</v>
      </c>
      <c r="C80" s="230" t="s">
        <v>1848</v>
      </c>
      <c r="D80" s="123" t="s">
        <v>1849</v>
      </c>
      <c r="E80" s="107">
        <v>1</v>
      </c>
      <c r="F80" s="108"/>
      <c r="G80" s="108">
        <f t="shared" si="3"/>
        <v>0</v>
      </c>
    </row>
    <row r="81" spans="1:7" s="109" customFormat="1" ht="15" hidden="1" outlineLevel="1">
      <c r="A81" s="227" t="str">
        <f t="shared" si="2"/>
        <v>A.2.2.1.1.S.2.13.7</v>
      </c>
      <c r="B81" s="99" t="s">
        <v>1850</v>
      </c>
      <c r="C81" s="230" t="s">
        <v>1644</v>
      </c>
      <c r="D81" s="123" t="s">
        <v>1640</v>
      </c>
      <c r="E81" s="107">
        <v>1</v>
      </c>
      <c r="F81" s="108"/>
      <c r="G81" s="108">
        <f t="shared" si="3"/>
        <v>0</v>
      </c>
    </row>
    <row r="82" spans="1:7" s="109" customFormat="1" ht="38.25" hidden="1" outlineLevel="1">
      <c r="A82" s="227" t="str">
        <f t="shared" si="2"/>
        <v>A.2.2.1.1.S.2.14</v>
      </c>
      <c r="B82" s="99" t="s">
        <v>1786</v>
      </c>
      <c r="C82" s="228" t="s">
        <v>1646</v>
      </c>
      <c r="D82" s="123" t="s">
        <v>1640</v>
      </c>
      <c r="E82" s="107">
        <v>1</v>
      </c>
      <c r="F82" s="108"/>
      <c r="G82" s="108">
        <f t="shared" si="3"/>
        <v>0</v>
      </c>
    </row>
    <row r="83" spans="1:7" s="109" customFormat="1" ht="76.5" hidden="1" outlineLevel="1">
      <c r="A83" s="227" t="str">
        <f t="shared" si="2"/>
        <v>A.2.2.1.1.S.3</v>
      </c>
      <c r="B83" s="99" t="s">
        <v>208</v>
      </c>
      <c r="C83" s="228" t="s">
        <v>1851</v>
      </c>
      <c r="D83" s="123" t="s">
        <v>1640</v>
      </c>
      <c r="E83" s="107">
        <v>1</v>
      </c>
      <c r="F83" s="108"/>
      <c r="G83" s="108">
        <f t="shared" si="3"/>
        <v>0</v>
      </c>
    </row>
    <row r="84" spans="1:7" s="109" customFormat="1" ht="25.5" hidden="1" outlineLevel="1">
      <c r="A84" s="227" t="str">
        <f t="shared" si="2"/>
        <v>A.2.2.1.1.S.4</v>
      </c>
      <c r="B84" s="99" t="s">
        <v>209</v>
      </c>
      <c r="C84" s="228" t="s">
        <v>1648</v>
      </c>
      <c r="D84" s="123" t="s">
        <v>1640</v>
      </c>
      <c r="E84" s="107">
        <v>1</v>
      </c>
      <c r="F84" s="108"/>
      <c r="G84" s="108">
        <f t="shared" si="3"/>
        <v>0</v>
      </c>
    </row>
    <row r="85" spans="1:7" s="109" customFormat="1" ht="76.5" hidden="1" outlineLevel="1">
      <c r="A85" s="227" t="str">
        <f t="shared" si="2"/>
        <v>A.2.2.1.1.S.5</v>
      </c>
      <c r="B85" s="99" t="s">
        <v>213</v>
      </c>
      <c r="C85" s="122" t="s">
        <v>1852</v>
      </c>
      <c r="D85" s="123" t="s">
        <v>1640</v>
      </c>
      <c r="E85" s="107">
        <v>1</v>
      </c>
      <c r="F85" s="108"/>
      <c r="G85" s="108">
        <f t="shared" si="3"/>
        <v>0</v>
      </c>
    </row>
    <row r="86" spans="1:7" s="109" customFormat="1" ht="25.5" hidden="1" outlineLevel="1">
      <c r="A86" s="227" t="str">
        <f t="shared" si="2"/>
        <v>A.2.2.1.1.S.6</v>
      </c>
      <c r="B86" s="99" t="s">
        <v>214</v>
      </c>
      <c r="C86" s="122" t="s">
        <v>1650</v>
      </c>
      <c r="D86" s="123" t="s">
        <v>90</v>
      </c>
      <c r="E86" s="107">
        <v>3</v>
      </c>
      <c r="F86" s="108"/>
      <c r="G86" s="108">
        <f t="shared" si="3"/>
        <v>0</v>
      </c>
    </row>
    <row r="87" spans="1:7" s="109" customFormat="1" ht="15" hidden="1" outlineLevel="1">
      <c r="A87" s="227" t="str">
        <f t="shared" si="2"/>
        <v>A.2.2.1.1.S.7</v>
      </c>
      <c r="B87" s="99" t="s">
        <v>215</v>
      </c>
      <c r="C87" s="122" t="s">
        <v>1651</v>
      </c>
      <c r="D87" s="123" t="s">
        <v>1640</v>
      </c>
      <c r="E87" s="107">
        <v>3</v>
      </c>
      <c r="F87" s="108"/>
      <c r="G87" s="108">
        <f t="shared" si="3"/>
        <v>0</v>
      </c>
    </row>
    <row r="88" spans="1:7" s="109" customFormat="1" ht="51" hidden="1" outlineLevel="1">
      <c r="A88" s="227" t="str">
        <f t="shared" si="2"/>
        <v>A.2.2.1.1.S.8</v>
      </c>
      <c r="B88" s="99" t="s">
        <v>216</v>
      </c>
      <c r="C88" s="122" t="s">
        <v>1798</v>
      </c>
      <c r="D88" s="123" t="s">
        <v>1640</v>
      </c>
      <c r="E88" s="107">
        <v>1</v>
      </c>
      <c r="F88" s="108"/>
      <c r="G88" s="108">
        <f t="shared" si="3"/>
        <v>0</v>
      </c>
    </row>
    <row r="89" spans="1:7" s="109" customFormat="1" ht="27.75" hidden="1" outlineLevel="1">
      <c r="A89" s="227" t="str">
        <f t="shared" si="2"/>
        <v>A.2.2.1.1.S.9</v>
      </c>
      <c r="B89" s="99" t="s">
        <v>217</v>
      </c>
      <c r="C89" s="122" t="s">
        <v>2174</v>
      </c>
      <c r="D89" s="123" t="s">
        <v>1640</v>
      </c>
      <c r="E89" s="107">
        <v>2</v>
      </c>
      <c r="F89" s="108"/>
      <c r="G89" s="108">
        <f t="shared" si="3"/>
        <v>0</v>
      </c>
    </row>
    <row r="90" spans="1:7" s="109" customFormat="1" ht="30" hidden="1" outlineLevel="1">
      <c r="A90" s="227" t="str">
        <f t="shared" si="2"/>
        <v>A.2.2.1.1.S.10</v>
      </c>
      <c r="B90" s="99" t="s">
        <v>218</v>
      </c>
      <c r="C90" s="122" t="s">
        <v>2175</v>
      </c>
      <c r="D90" s="123" t="s">
        <v>1640</v>
      </c>
      <c r="E90" s="107">
        <v>3</v>
      </c>
      <c r="F90" s="108"/>
      <c r="G90" s="108">
        <f t="shared" si="3"/>
        <v>0</v>
      </c>
    </row>
    <row r="91" spans="1:7" s="109" customFormat="1" ht="38.25" hidden="1" outlineLevel="1">
      <c r="A91" s="227" t="str">
        <f t="shared" si="2"/>
        <v>A.2.2.1.1.S.11</v>
      </c>
      <c r="B91" s="99" t="s">
        <v>219</v>
      </c>
      <c r="C91" s="122" t="s">
        <v>1655</v>
      </c>
      <c r="D91" s="123"/>
      <c r="E91" s="107"/>
      <c r="F91" s="108"/>
      <c r="G91" s="108"/>
    </row>
    <row r="92" spans="1:7" s="109" customFormat="1" ht="15" hidden="1" outlineLevel="1">
      <c r="A92" s="227" t="str">
        <f t="shared" si="2"/>
        <v>A.2.2.1.1.S.11.1</v>
      </c>
      <c r="B92" s="99" t="s">
        <v>298</v>
      </c>
      <c r="C92" s="230" t="s">
        <v>2165</v>
      </c>
      <c r="D92" s="123" t="s">
        <v>1657</v>
      </c>
      <c r="E92" s="107">
        <v>5</v>
      </c>
      <c r="F92" s="108"/>
      <c r="G92" s="108">
        <f t="shared" si="3"/>
        <v>0</v>
      </c>
    </row>
    <row r="93" spans="1:7" s="109" customFormat="1" ht="15" hidden="1" outlineLevel="1">
      <c r="A93" s="227" t="str">
        <f t="shared" si="2"/>
        <v>A.2.2.1.1.S.11.2</v>
      </c>
      <c r="B93" s="99" t="s">
        <v>299</v>
      </c>
      <c r="C93" s="230" t="s">
        <v>2176</v>
      </c>
      <c r="D93" s="123" t="s">
        <v>1657</v>
      </c>
      <c r="E93" s="107">
        <v>25</v>
      </c>
      <c r="F93" s="108"/>
      <c r="G93" s="108">
        <f t="shared" si="3"/>
        <v>0</v>
      </c>
    </row>
    <row r="94" spans="1:7" s="109" customFormat="1" ht="15" hidden="1" outlineLevel="1">
      <c r="A94" s="227" t="str">
        <f t="shared" si="2"/>
        <v>A.2.2.1.1.S.11.3</v>
      </c>
      <c r="B94" s="99" t="s">
        <v>387</v>
      </c>
      <c r="C94" s="230" t="s">
        <v>1853</v>
      </c>
      <c r="D94" s="123" t="s">
        <v>1657</v>
      </c>
      <c r="E94" s="107">
        <v>50</v>
      </c>
      <c r="F94" s="108"/>
      <c r="G94" s="108">
        <f t="shared" si="3"/>
        <v>0</v>
      </c>
    </row>
    <row r="95" spans="1:7" s="109" customFormat="1" ht="15" hidden="1" outlineLevel="1">
      <c r="A95" s="227" t="str">
        <f t="shared" si="2"/>
        <v>A.2.2.1.1.S.11.4</v>
      </c>
      <c r="B95" s="99" t="s">
        <v>811</v>
      </c>
      <c r="C95" s="230" t="s">
        <v>2167</v>
      </c>
      <c r="D95" s="123" t="s">
        <v>1657</v>
      </c>
      <c r="E95" s="107">
        <v>8</v>
      </c>
      <c r="F95" s="108"/>
      <c r="G95" s="108">
        <f t="shared" si="3"/>
        <v>0</v>
      </c>
    </row>
    <row r="96" spans="1:7" s="109" customFormat="1" ht="15" hidden="1" outlineLevel="1">
      <c r="A96" s="227" t="str">
        <f t="shared" si="2"/>
        <v>A.2.2.1.1.S.11.5</v>
      </c>
      <c r="B96" s="99" t="s">
        <v>1319</v>
      </c>
      <c r="C96" s="230" t="s">
        <v>2168</v>
      </c>
      <c r="D96" s="123" t="s">
        <v>1657</v>
      </c>
      <c r="E96" s="107">
        <v>15</v>
      </c>
      <c r="F96" s="108"/>
      <c r="G96" s="108">
        <f t="shared" si="3"/>
        <v>0</v>
      </c>
    </row>
    <row r="97" spans="1:7" s="109" customFormat="1" ht="15" hidden="1" outlineLevel="1">
      <c r="A97" s="227" t="str">
        <f t="shared" si="2"/>
        <v>A.2.2.1.1.S.11.6</v>
      </c>
      <c r="B97" s="99" t="s">
        <v>1321</v>
      </c>
      <c r="C97" s="230" t="s">
        <v>2169</v>
      </c>
      <c r="D97" s="123" t="s">
        <v>1657</v>
      </c>
      <c r="E97" s="107">
        <v>3</v>
      </c>
      <c r="F97" s="108"/>
      <c r="G97" s="108">
        <f t="shared" si="3"/>
        <v>0</v>
      </c>
    </row>
    <row r="98" spans="1:7" s="109" customFormat="1" ht="15" hidden="1" outlineLevel="1">
      <c r="A98" s="227" t="str">
        <f t="shared" si="2"/>
        <v>A.2.2.1.1.S.11.7</v>
      </c>
      <c r="B98" s="99" t="s">
        <v>1323</v>
      </c>
      <c r="C98" s="230" t="s">
        <v>2177</v>
      </c>
      <c r="D98" s="123" t="s">
        <v>1657</v>
      </c>
      <c r="E98" s="107">
        <v>3</v>
      </c>
      <c r="F98" s="108"/>
      <c r="G98" s="108">
        <f t="shared" si="3"/>
        <v>0</v>
      </c>
    </row>
    <row r="99" spans="1:7" s="109" customFormat="1" ht="15" hidden="1" outlineLevel="1">
      <c r="A99" s="227" t="str">
        <f t="shared" si="2"/>
        <v>A.2.2.1.1.S.11.8</v>
      </c>
      <c r="B99" s="99" t="s">
        <v>1325</v>
      </c>
      <c r="C99" s="230" t="s">
        <v>1799</v>
      </c>
      <c r="D99" s="123" t="s">
        <v>1657</v>
      </c>
      <c r="E99" s="107">
        <v>10</v>
      </c>
      <c r="F99" s="108"/>
      <c r="G99" s="108">
        <f t="shared" si="3"/>
        <v>0</v>
      </c>
    </row>
    <row r="100" spans="1:7" s="109" customFormat="1" ht="15" hidden="1" outlineLevel="1">
      <c r="A100" s="227" t="str">
        <f t="shared" si="2"/>
        <v>A.2.2.1.1.S.11.9</v>
      </c>
      <c r="B100" s="99" t="s">
        <v>1801</v>
      </c>
      <c r="C100" s="230" t="s">
        <v>1854</v>
      </c>
      <c r="D100" s="123" t="s">
        <v>1657</v>
      </c>
      <c r="E100" s="107">
        <v>3</v>
      </c>
      <c r="F100" s="108"/>
      <c r="G100" s="108">
        <f t="shared" si="3"/>
        <v>0</v>
      </c>
    </row>
    <row r="101" spans="1:7" s="109" customFormat="1" ht="15" hidden="1" outlineLevel="1">
      <c r="A101" s="227" t="str">
        <f t="shared" si="2"/>
        <v>A.2.2.1.1.S.11.10</v>
      </c>
      <c r="B101" s="99" t="s">
        <v>1803</v>
      </c>
      <c r="C101" s="230" t="s">
        <v>1802</v>
      </c>
      <c r="D101" s="123" t="s">
        <v>1657</v>
      </c>
      <c r="E101" s="107">
        <v>8</v>
      </c>
      <c r="F101" s="108"/>
      <c r="G101" s="108">
        <f t="shared" si="3"/>
        <v>0</v>
      </c>
    </row>
    <row r="102" spans="1:7" s="109" customFormat="1" ht="15" hidden="1" outlineLevel="1">
      <c r="A102" s="227" t="str">
        <f t="shared" si="2"/>
        <v>A.2.2.1.1.S.11.11</v>
      </c>
      <c r="B102" s="99" t="s">
        <v>1805</v>
      </c>
      <c r="C102" s="230" t="s">
        <v>1804</v>
      </c>
      <c r="D102" s="123" t="s">
        <v>1657</v>
      </c>
      <c r="E102" s="107">
        <v>3</v>
      </c>
      <c r="F102" s="108"/>
      <c r="G102" s="108">
        <f t="shared" si="3"/>
        <v>0</v>
      </c>
    </row>
    <row r="103" spans="1:7" s="109" customFormat="1" ht="15" hidden="1" outlineLevel="1">
      <c r="A103" s="227" t="str">
        <f t="shared" si="2"/>
        <v>A.2.2.1.1.S.11.12</v>
      </c>
      <c r="B103" s="99" t="s">
        <v>1855</v>
      </c>
      <c r="C103" s="230" t="s">
        <v>1806</v>
      </c>
      <c r="D103" s="123" t="s">
        <v>1657</v>
      </c>
      <c r="E103" s="107">
        <v>6</v>
      </c>
      <c r="F103" s="108"/>
      <c r="G103" s="108">
        <f t="shared" si="3"/>
        <v>0</v>
      </c>
    </row>
    <row r="104" spans="1:7" s="109" customFormat="1" ht="15" hidden="1" outlineLevel="1">
      <c r="A104" s="227" t="str">
        <f t="shared" si="2"/>
        <v>A.2.2.1.1.S.11.13</v>
      </c>
      <c r="B104" s="99" t="s">
        <v>1856</v>
      </c>
      <c r="C104" s="230" t="s">
        <v>1857</v>
      </c>
      <c r="D104" s="123" t="s">
        <v>1657</v>
      </c>
      <c r="E104" s="107">
        <v>10</v>
      </c>
      <c r="F104" s="108"/>
      <c r="G104" s="108">
        <f t="shared" si="3"/>
        <v>0</v>
      </c>
    </row>
    <row r="105" spans="1:7" s="109" customFormat="1" ht="15" hidden="1" outlineLevel="1">
      <c r="A105" s="227" t="str">
        <f t="shared" si="2"/>
        <v>A.2.2.1.1.S.12</v>
      </c>
      <c r="B105" s="99" t="s">
        <v>220</v>
      </c>
      <c r="C105" s="122" t="s">
        <v>1770</v>
      </c>
      <c r="D105" s="123" t="s">
        <v>90</v>
      </c>
      <c r="E105" s="107">
        <v>1</v>
      </c>
      <c r="F105" s="108"/>
      <c r="G105" s="108">
        <f t="shared" si="3"/>
        <v>0</v>
      </c>
    </row>
    <row r="106" spans="1:7" s="109" customFormat="1" ht="15" hidden="1" outlineLevel="1">
      <c r="A106" s="227" t="str">
        <f t="shared" si="2"/>
        <v>A.2.2.1.1.S.13</v>
      </c>
      <c r="B106" s="99" t="s">
        <v>221</v>
      </c>
      <c r="C106" s="122" t="s">
        <v>1807</v>
      </c>
      <c r="D106" s="123" t="s">
        <v>1657</v>
      </c>
      <c r="E106" s="107">
        <v>8</v>
      </c>
      <c r="F106" s="108"/>
      <c r="G106" s="108">
        <f t="shared" si="3"/>
        <v>0</v>
      </c>
    </row>
    <row r="107" spans="1:7" s="109" customFormat="1" ht="15" hidden="1" outlineLevel="1">
      <c r="A107" s="227" t="str">
        <f t="shared" si="2"/>
        <v>A.2.2.1.1.S.14</v>
      </c>
      <c r="B107" s="99" t="s">
        <v>222</v>
      </c>
      <c r="C107" s="122" t="s">
        <v>1858</v>
      </c>
      <c r="D107" s="123" t="s">
        <v>1657</v>
      </c>
      <c r="E107" s="107">
        <v>1</v>
      </c>
      <c r="F107" s="108"/>
      <c r="G107" s="108">
        <f t="shared" si="3"/>
        <v>0</v>
      </c>
    </row>
    <row r="108" spans="1:7" s="109" customFormat="1" ht="25.5" hidden="1" outlineLevel="1">
      <c r="A108" s="227" t="str">
        <f t="shared" si="2"/>
        <v>A.2.2.1.1.S.15</v>
      </c>
      <c r="B108" s="99" t="s">
        <v>223</v>
      </c>
      <c r="C108" s="122" t="s">
        <v>1663</v>
      </c>
      <c r="D108" s="123" t="s">
        <v>1657</v>
      </c>
      <c r="E108" s="107">
        <v>25</v>
      </c>
      <c r="F108" s="108"/>
      <c r="G108" s="108">
        <f t="shared" si="3"/>
        <v>0</v>
      </c>
    </row>
    <row r="109" spans="1:7" s="109" customFormat="1" ht="25.5" hidden="1" outlineLevel="1">
      <c r="A109" s="227" t="str">
        <f t="shared" si="2"/>
        <v>A.2.2.1.1.S.16</v>
      </c>
      <c r="B109" s="99" t="s">
        <v>224</v>
      </c>
      <c r="C109" s="122" t="s">
        <v>1664</v>
      </c>
      <c r="D109" s="123" t="s">
        <v>1657</v>
      </c>
      <c r="E109" s="107">
        <v>20</v>
      </c>
      <c r="F109" s="108"/>
      <c r="G109" s="108">
        <f t="shared" si="3"/>
        <v>0</v>
      </c>
    </row>
    <row r="110" spans="1:7" s="109" customFormat="1" ht="25.5" hidden="1" outlineLevel="1">
      <c r="A110" s="227" t="str">
        <f t="shared" si="2"/>
        <v>A.2.2.1.1.S.17</v>
      </c>
      <c r="B110" s="99" t="s">
        <v>225</v>
      </c>
      <c r="C110" s="122" t="s">
        <v>1665</v>
      </c>
      <c r="D110" s="123" t="s">
        <v>90</v>
      </c>
      <c r="E110" s="107">
        <v>3</v>
      </c>
      <c r="F110" s="108"/>
      <c r="G110" s="108">
        <f t="shared" si="3"/>
        <v>0</v>
      </c>
    </row>
    <row r="111" spans="1:7" s="109" customFormat="1" ht="76.5" hidden="1" outlineLevel="1">
      <c r="A111" s="227" t="str">
        <f t="shared" si="2"/>
        <v>A.2.2.1.1.S.18</v>
      </c>
      <c r="B111" s="99" t="s">
        <v>259</v>
      </c>
      <c r="C111" s="122" t="s">
        <v>1859</v>
      </c>
      <c r="D111" s="123" t="s">
        <v>1640</v>
      </c>
      <c r="E111" s="107">
        <v>2</v>
      </c>
      <c r="F111" s="108"/>
      <c r="G111" s="108">
        <f t="shared" si="3"/>
        <v>0</v>
      </c>
    </row>
    <row r="112" spans="1:7" s="109" customFormat="1" ht="76.5" hidden="1" outlineLevel="1">
      <c r="A112" s="227" t="str">
        <f t="shared" si="2"/>
        <v>A.2.2.1.1.S.19</v>
      </c>
      <c r="B112" s="99" t="s">
        <v>332</v>
      </c>
      <c r="C112" s="122" t="s">
        <v>1860</v>
      </c>
      <c r="D112" s="123" t="s">
        <v>1640</v>
      </c>
      <c r="E112" s="107">
        <v>5</v>
      </c>
      <c r="F112" s="108"/>
      <c r="G112" s="108">
        <f t="shared" si="3"/>
        <v>0</v>
      </c>
    </row>
    <row r="113" spans="1:7" s="109" customFormat="1" ht="25.5" hidden="1" outlineLevel="1">
      <c r="A113" s="227" t="str">
        <f aca="true" t="shared" si="4" ref="A113:A115">""&amp;$B$4&amp;"."&amp;B113&amp;""</f>
        <v>A.2.2.1.1.S.20</v>
      </c>
      <c r="B113" s="99" t="s">
        <v>333</v>
      </c>
      <c r="C113" s="122" t="s">
        <v>1710</v>
      </c>
      <c r="D113" s="123" t="s">
        <v>90</v>
      </c>
      <c r="E113" s="107">
        <v>4</v>
      </c>
      <c r="F113" s="108"/>
      <c r="G113" s="108">
        <f t="shared" si="3"/>
        <v>0</v>
      </c>
    </row>
    <row r="114" spans="1:7" s="109" customFormat="1" ht="25.5" hidden="1" outlineLevel="1">
      <c r="A114" s="227" t="str">
        <f t="shared" si="4"/>
        <v>A.2.2.1.1.S.21</v>
      </c>
      <c r="B114" s="99" t="s">
        <v>335</v>
      </c>
      <c r="C114" s="122" t="s">
        <v>1809</v>
      </c>
      <c r="D114" s="123" t="s">
        <v>1640</v>
      </c>
      <c r="E114" s="107">
        <v>1</v>
      </c>
      <c r="F114" s="108"/>
      <c r="G114" s="108">
        <f t="shared" si="3"/>
        <v>0</v>
      </c>
    </row>
    <row r="115" spans="1:7" s="109" customFormat="1" ht="89.25" hidden="1" outlineLevel="1">
      <c r="A115" s="227" t="str">
        <f t="shared" si="4"/>
        <v>A.2.2.1.1.S.22</v>
      </c>
      <c r="B115" s="99" t="s">
        <v>371</v>
      </c>
      <c r="C115" s="122" t="s">
        <v>2347</v>
      </c>
      <c r="D115" s="123" t="s">
        <v>1640</v>
      </c>
      <c r="E115" s="107">
        <v>1</v>
      </c>
      <c r="F115" s="108"/>
      <c r="G115" s="108">
        <f aca="true" t="shared" si="5" ref="G115">E95*F115</f>
        <v>0</v>
      </c>
    </row>
    <row r="116" spans="1:7" s="97" customFormat="1" ht="15" collapsed="1">
      <c r="A116" s="90" t="str">
        <f>B116</f>
        <v>A.2.2.1.2</v>
      </c>
      <c r="B116" s="91" t="s">
        <v>1861</v>
      </c>
      <c r="C116" s="92" t="s">
        <v>1670</v>
      </c>
      <c r="D116" s="93"/>
      <c r="E116" s="124"/>
      <c r="F116" s="125"/>
      <c r="G116" s="96"/>
    </row>
    <row r="117" spans="1:7" s="109" customFormat="1" ht="25.5" hidden="1" outlineLevel="1">
      <c r="A117" s="227" t="str">
        <f>""&amp;$B$116&amp;"."&amp;B117&amp;""</f>
        <v>A.2.2.1.2.S.1</v>
      </c>
      <c r="B117" s="99" t="s">
        <v>206</v>
      </c>
      <c r="C117" s="231" t="s">
        <v>1862</v>
      </c>
      <c r="D117" s="128" t="s">
        <v>1657</v>
      </c>
      <c r="E117" s="107">
        <v>85</v>
      </c>
      <c r="F117" s="108"/>
      <c r="G117" s="108">
        <f aca="true" t="shared" si="6" ref="G117:G124">E117*F117</f>
        <v>0</v>
      </c>
    </row>
    <row r="118" spans="1:7" s="109" customFormat="1" ht="38.25" hidden="1" outlineLevel="1">
      <c r="A118" s="227" t="str">
        <f aca="true" t="shared" si="7" ref="A118:A124">""&amp;$B$116&amp;"."&amp;B118&amp;""</f>
        <v>A.2.2.1.2.S.2</v>
      </c>
      <c r="B118" s="99" t="s">
        <v>207</v>
      </c>
      <c r="C118" s="231" t="s">
        <v>1672</v>
      </c>
      <c r="D118" s="128" t="s">
        <v>1657</v>
      </c>
      <c r="E118" s="107">
        <v>15</v>
      </c>
      <c r="F118" s="108"/>
      <c r="G118" s="108">
        <f t="shared" si="6"/>
        <v>0</v>
      </c>
    </row>
    <row r="119" spans="1:7" s="109" customFormat="1" ht="25.5" hidden="1" outlineLevel="1">
      <c r="A119" s="227" t="str">
        <f t="shared" si="7"/>
        <v>A.2.2.1.2.S.3</v>
      </c>
      <c r="B119" s="99" t="s">
        <v>208</v>
      </c>
      <c r="C119" s="231" t="s">
        <v>1863</v>
      </c>
      <c r="D119" s="128" t="s">
        <v>90</v>
      </c>
      <c r="E119" s="107">
        <v>20</v>
      </c>
      <c r="F119" s="108"/>
      <c r="G119" s="108">
        <f t="shared" si="6"/>
        <v>0</v>
      </c>
    </row>
    <row r="120" spans="1:7" s="109" customFormat="1" ht="25.5" hidden="1" outlineLevel="1">
      <c r="A120" s="227" t="str">
        <f t="shared" si="7"/>
        <v>A.2.2.1.2.S.4</v>
      </c>
      <c r="B120" s="99" t="s">
        <v>209</v>
      </c>
      <c r="C120" s="231" t="s">
        <v>1674</v>
      </c>
      <c r="D120" s="128"/>
      <c r="E120" s="107"/>
      <c r="F120" s="108"/>
      <c r="G120" s="108">
        <f t="shared" si="6"/>
        <v>0</v>
      </c>
    </row>
    <row r="121" spans="1:7" s="109" customFormat="1" ht="15" hidden="1" outlineLevel="1">
      <c r="A121" s="227" t="str">
        <f t="shared" si="7"/>
        <v>A.2.2.1.2.S.4.1</v>
      </c>
      <c r="B121" s="99" t="s">
        <v>240</v>
      </c>
      <c r="C121" s="232" t="s">
        <v>2178</v>
      </c>
      <c r="D121" s="128" t="s">
        <v>1657</v>
      </c>
      <c r="E121" s="107">
        <v>20</v>
      </c>
      <c r="F121" s="108"/>
      <c r="G121" s="108">
        <f t="shared" si="6"/>
        <v>0</v>
      </c>
    </row>
    <row r="122" spans="1:7" s="109" customFormat="1" ht="15" hidden="1" outlineLevel="1">
      <c r="A122" s="227" t="str">
        <f t="shared" si="7"/>
        <v>A.2.2.1.2.S.4.2</v>
      </c>
      <c r="B122" s="99" t="s">
        <v>260</v>
      </c>
      <c r="C122" s="232" t="s">
        <v>2179</v>
      </c>
      <c r="D122" s="128" t="s">
        <v>1657</v>
      </c>
      <c r="E122" s="107">
        <v>15</v>
      </c>
      <c r="F122" s="108"/>
      <c r="G122" s="108">
        <f t="shared" si="6"/>
        <v>0</v>
      </c>
    </row>
    <row r="123" spans="1:7" s="109" customFormat="1" ht="38.25" hidden="1" outlineLevel="1">
      <c r="A123" s="227" t="str">
        <f t="shared" si="7"/>
        <v>A.2.2.1.2.S.5</v>
      </c>
      <c r="B123" s="99" t="s">
        <v>213</v>
      </c>
      <c r="C123" s="231" t="s">
        <v>1677</v>
      </c>
      <c r="D123" s="128" t="s">
        <v>90</v>
      </c>
      <c r="E123" s="107">
        <v>40</v>
      </c>
      <c r="F123" s="108"/>
      <c r="G123" s="108">
        <f t="shared" si="6"/>
        <v>0</v>
      </c>
    </row>
    <row r="124" spans="1:7" s="109" customFormat="1" ht="25.5" hidden="1" outlineLevel="1">
      <c r="A124" s="227" t="str">
        <f t="shared" si="7"/>
        <v>A.2.2.1.2.S.6</v>
      </c>
      <c r="B124" s="99" t="s">
        <v>214</v>
      </c>
      <c r="C124" s="231" t="s">
        <v>1678</v>
      </c>
      <c r="D124" s="128" t="s">
        <v>90</v>
      </c>
      <c r="E124" s="107">
        <v>15</v>
      </c>
      <c r="F124" s="108"/>
      <c r="G124" s="108">
        <f t="shared" si="6"/>
        <v>0</v>
      </c>
    </row>
    <row r="125" spans="1:7" s="97" customFormat="1" ht="15" collapsed="1">
      <c r="A125" s="90" t="str">
        <f>B125</f>
        <v>A.2.2.1.3</v>
      </c>
      <c r="B125" s="91" t="s">
        <v>1864</v>
      </c>
      <c r="C125" s="92" t="s">
        <v>1680</v>
      </c>
      <c r="D125" s="93"/>
      <c r="E125" s="94"/>
      <c r="F125" s="95"/>
      <c r="G125" s="96"/>
    </row>
    <row r="126" spans="1:7" s="109" customFormat="1" ht="89.25" hidden="1" outlineLevel="1">
      <c r="A126" s="227" t="str">
        <f>""&amp;$B$125&amp;"."&amp;B126&amp;""</f>
        <v>A.2.2.1.3.S.1</v>
      </c>
      <c r="B126" s="99" t="s">
        <v>206</v>
      </c>
      <c r="C126" s="122" t="s">
        <v>1813</v>
      </c>
      <c r="D126" s="143" t="s">
        <v>1640</v>
      </c>
      <c r="E126" s="107">
        <v>1</v>
      </c>
      <c r="F126" s="108"/>
      <c r="G126" s="108">
        <f aca="true" t="shared" si="8" ref="G126:G137">E126*F126</f>
        <v>0</v>
      </c>
    </row>
    <row r="127" spans="1:7" s="109" customFormat="1" ht="25.5" hidden="1" outlineLevel="1">
      <c r="A127" s="227" t="str">
        <f aca="true" t="shared" si="9" ref="A127:A137">""&amp;$B$125&amp;"."&amp;B127&amp;""</f>
        <v>A.2.2.1.3.S.2</v>
      </c>
      <c r="B127" s="99" t="s">
        <v>207</v>
      </c>
      <c r="C127" s="122" t="s">
        <v>1814</v>
      </c>
      <c r="D127" s="143"/>
      <c r="E127" s="107"/>
      <c r="F127" s="108"/>
      <c r="G127" s="108"/>
    </row>
    <row r="128" spans="1:7" s="109" customFormat="1" ht="38.25" hidden="1" outlineLevel="1">
      <c r="A128" s="227" t="str">
        <f t="shared" si="9"/>
        <v>A.2.2.1.3.S.2.1</v>
      </c>
      <c r="B128" s="99" t="s">
        <v>228</v>
      </c>
      <c r="C128" s="207" t="s">
        <v>1683</v>
      </c>
      <c r="D128" s="143" t="s">
        <v>90</v>
      </c>
      <c r="E128" s="107">
        <v>1</v>
      </c>
      <c r="F128" s="108"/>
      <c r="G128" s="108">
        <f t="shared" si="8"/>
        <v>0</v>
      </c>
    </row>
    <row r="129" spans="1:7" s="109" customFormat="1" ht="25.5" hidden="1" outlineLevel="1">
      <c r="A129" s="227" t="str">
        <f t="shared" si="9"/>
        <v>A.2.2.1.3.S.2.2</v>
      </c>
      <c r="B129" s="99" t="s">
        <v>261</v>
      </c>
      <c r="C129" s="207" t="s">
        <v>1815</v>
      </c>
      <c r="D129" s="143" t="s">
        <v>90</v>
      </c>
      <c r="E129" s="107">
        <v>1</v>
      </c>
      <c r="F129" s="108"/>
      <c r="G129" s="108">
        <f t="shared" si="8"/>
        <v>0</v>
      </c>
    </row>
    <row r="130" spans="1:7" s="109" customFormat="1" ht="15" hidden="1" outlineLevel="1">
      <c r="A130" s="227" t="str">
        <f t="shared" si="9"/>
        <v>A.2.2.1.3.S.2.3</v>
      </c>
      <c r="B130" s="99" t="s">
        <v>367</v>
      </c>
      <c r="C130" s="207" t="s">
        <v>1816</v>
      </c>
      <c r="D130" s="143" t="s">
        <v>90</v>
      </c>
      <c r="E130" s="107">
        <v>1</v>
      </c>
      <c r="F130" s="108"/>
      <c r="G130" s="108">
        <f t="shared" si="8"/>
        <v>0</v>
      </c>
    </row>
    <row r="131" spans="1:7" s="109" customFormat="1" ht="15" hidden="1" outlineLevel="1">
      <c r="A131" s="227" t="str">
        <f t="shared" si="9"/>
        <v>A.2.2.1.3.S.2.4</v>
      </c>
      <c r="B131" s="99" t="s">
        <v>400</v>
      </c>
      <c r="C131" s="207" t="s">
        <v>1686</v>
      </c>
      <c r="D131" s="143" t="s">
        <v>90</v>
      </c>
      <c r="E131" s="107">
        <v>1</v>
      </c>
      <c r="F131" s="108"/>
      <c r="G131" s="108">
        <f t="shared" si="8"/>
        <v>0</v>
      </c>
    </row>
    <row r="132" spans="1:7" s="109" customFormat="1" ht="15" hidden="1" outlineLevel="1">
      <c r="A132" s="227" t="str">
        <f t="shared" si="9"/>
        <v>A.2.2.1.3.S.2.5</v>
      </c>
      <c r="B132" s="99" t="s">
        <v>1687</v>
      </c>
      <c r="C132" s="207" t="s">
        <v>1688</v>
      </c>
      <c r="D132" s="143" t="s">
        <v>90</v>
      </c>
      <c r="E132" s="107">
        <v>1</v>
      </c>
      <c r="F132" s="108"/>
      <c r="G132" s="108">
        <f t="shared" si="8"/>
        <v>0</v>
      </c>
    </row>
    <row r="133" spans="1:7" s="109" customFormat="1" ht="25.5" hidden="1" outlineLevel="1">
      <c r="A133" s="227" t="str">
        <f t="shared" si="9"/>
        <v>A.2.2.1.3.S.2.6</v>
      </c>
      <c r="B133" s="99" t="s">
        <v>1689</v>
      </c>
      <c r="C133" s="207" t="s">
        <v>1690</v>
      </c>
      <c r="D133" s="143" t="s">
        <v>90</v>
      </c>
      <c r="E133" s="107">
        <v>1</v>
      </c>
      <c r="F133" s="108"/>
      <c r="G133" s="108">
        <f t="shared" si="8"/>
        <v>0</v>
      </c>
    </row>
    <row r="134" spans="1:7" s="109" customFormat="1" ht="15" hidden="1" outlineLevel="1">
      <c r="A134" s="227" t="str">
        <f t="shared" si="9"/>
        <v>A.2.2.1.3.S.2.7</v>
      </c>
      <c r="B134" s="99" t="s">
        <v>1691</v>
      </c>
      <c r="C134" s="207" t="s">
        <v>1692</v>
      </c>
      <c r="D134" s="143" t="s">
        <v>90</v>
      </c>
      <c r="E134" s="107">
        <v>1</v>
      </c>
      <c r="F134" s="108"/>
      <c r="G134" s="108">
        <f t="shared" si="8"/>
        <v>0</v>
      </c>
    </row>
    <row r="135" spans="1:7" s="109" customFormat="1" ht="15" hidden="1" outlineLevel="1">
      <c r="A135" s="227" t="str">
        <f t="shared" si="9"/>
        <v>A.2.2.1.3.S.3</v>
      </c>
      <c r="B135" s="99" t="s">
        <v>208</v>
      </c>
      <c r="C135" s="122" t="s">
        <v>1693</v>
      </c>
      <c r="D135" s="143" t="s">
        <v>90</v>
      </c>
      <c r="E135" s="107">
        <v>1</v>
      </c>
      <c r="F135" s="108"/>
      <c r="G135" s="108">
        <f t="shared" si="8"/>
        <v>0</v>
      </c>
    </row>
    <row r="136" spans="1:7" s="109" customFormat="1" ht="15" hidden="1" outlineLevel="1">
      <c r="A136" s="227" t="str">
        <f t="shared" si="9"/>
        <v>A.2.2.1.3.S.4</v>
      </c>
      <c r="B136" s="99" t="s">
        <v>209</v>
      </c>
      <c r="C136" s="122" t="s">
        <v>1694</v>
      </c>
      <c r="D136" s="143" t="s">
        <v>90</v>
      </c>
      <c r="E136" s="107">
        <v>1</v>
      </c>
      <c r="F136" s="108"/>
      <c r="G136" s="108">
        <f t="shared" si="8"/>
        <v>0</v>
      </c>
    </row>
    <row r="137" spans="1:7" s="109" customFormat="1" ht="63.75" hidden="1" outlineLevel="1">
      <c r="A137" s="227" t="str">
        <f t="shared" si="9"/>
        <v>A.2.2.1.3.S.5</v>
      </c>
      <c r="B137" s="99" t="s">
        <v>213</v>
      </c>
      <c r="C137" s="122" t="s">
        <v>1695</v>
      </c>
      <c r="D137" s="143" t="s">
        <v>1640</v>
      </c>
      <c r="E137" s="107">
        <v>1</v>
      </c>
      <c r="F137" s="108"/>
      <c r="G137" s="108">
        <f t="shared" si="8"/>
        <v>0</v>
      </c>
    </row>
    <row r="138" spans="1:7" s="89" customFormat="1" ht="15" collapsed="1">
      <c r="A138" s="82" t="str">
        <f>B138</f>
        <v>A.2.2.2</v>
      </c>
      <c r="B138" s="83" t="s">
        <v>1865</v>
      </c>
      <c r="C138" s="84" t="s">
        <v>2181</v>
      </c>
      <c r="D138" s="85"/>
      <c r="E138" s="86"/>
      <c r="F138" s="87"/>
      <c r="G138" s="88"/>
    </row>
    <row r="139" spans="1:7" s="97" customFormat="1" ht="15">
      <c r="A139" s="90" t="str">
        <f>B139</f>
        <v>A.2.2.2.1</v>
      </c>
      <c r="B139" s="91" t="s">
        <v>1866</v>
      </c>
      <c r="C139" s="92" t="s">
        <v>1528</v>
      </c>
      <c r="D139" s="93"/>
      <c r="E139" s="94"/>
      <c r="F139" s="95"/>
      <c r="G139" s="96"/>
    </row>
    <row r="140" spans="1:7" s="109" customFormat="1" ht="38.25" hidden="1" outlineLevel="1">
      <c r="A140" s="227" t="str">
        <f aca="true" t="shared" si="10" ref="A140:A203">""&amp;$B$139&amp;"."&amp;B140&amp;""</f>
        <v>A.2.2.2.1.S.1</v>
      </c>
      <c r="B140" s="99" t="s">
        <v>206</v>
      </c>
      <c r="C140" s="122" t="s">
        <v>1867</v>
      </c>
      <c r="D140" s="123"/>
      <c r="E140" s="107"/>
      <c r="F140" s="108"/>
      <c r="G140" s="108"/>
    </row>
    <row r="141" spans="1:7" s="109" customFormat="1" ht="63.75" hidden="1" outlineLevel="1">
      <c r="A141" s="227" t="str">
        <f t="shared" si="10"/>
        <v>A.2.2.2.1.S.1.1</v>
      </c>
      <c r="B141" s="99" t="s">
        <v>226</v>
      </c>
      <c r="C141" s="122" t="s">
        <v>1827</v>
      </c>
      <c r="D141" s="123" t="s">
        <v>90</v>
      </c>
      <c r="E141" s="107">
        <v>1</v>
      </c>
      <c r="F141" s="108"/>
      <c r="G141" s="108">
        <f aca="true" t="shared" si="11" ref="G141:G195">E141*F141</f>
        <v>0</v>
      </c>
    </row>
    <row r="142" spans="1:7" s="109" customFormat="1" ht="63.75" hidden="1" outlineLevel="1">
      <c r="A142" s="227" t="str">
        <f t="shared" si="10"/>
        <v>A.2.2.2.1.S.1.2</v>
      </c>
      <c r="B142" s="99" t="s">
        <v>227</v>
      </c>
      <c r="C142" s="122" t="s">
        <v>1733</v>
      </c>
      <c r="D142" s="123" t="s">
        <v>90</v>
      </c>
      <c r="E142" s="107">
        <v>1</v>
      </c>
      <c r="F142" s="108"/>
      <c r="G142" s="108">
        <f t="shared" si="11"/>
        <v>0</v>
      </c>
    </row>
    <row r="143" spans="1:7" s="109" customFormat="1" ht="15" hidden="1" outlineLevel="1">
      <c r="A143" s="227" t="str">
        <f t="shared" si="10"/>
        <v>A.2.2.2.1.S.1.3</v>
      </c>
      <c r="B143" s="99" t="s">
        <v>265</v>
      </c>
      <c r="C143" s="122" t="s">
        <v>1828</v>
      </c>
      <c r="D143" s="123" t="s">
        <v>90</v>
      </c>
      <c r="E143" s="107">
        <v>1</v>
      </c>
      <c r="F143" s="108"/>
      <c r="G143" s="108">
        <f t="shared" si="11"/>
        <v>0</v>
      </c>
    </row>
    <row r="144" spans="1:7" s="109" customFormat="1" ht="15" hidden="1" outlineLevel="1">
      <c r="A144" s="227" t="str">
        <f t="shared" si="10"/>
        <v>A.2.2.2.1.S.1.4</v>
      </c>
      <c r="B144" s="99" t="s">
        <v>627</v>
      </c>
      <c r="C144" s="122" t="s">
        <v>1829</v>
      </c>
      <c r="D144" s="123" t="s">
        <v>90</v>
      </c>
      <c r="E144" s="107">
        <v>3</v>
      </c>
      <c r="F144" s="108"/>
      <c r="G144" s="108">
        <f t="shared" si="11"/>
        <v>0</v>
      </c>
    </row>
    <row r="145" spans="1:7" s="109" customFormat="1" ht="15" hidden="1" outlineLevel="1">
      <c r="A145" s="227" t="str">
        <f t="shared" si="10"/>
        <v>A.2.2.2.1.S.1.5</v>
      </c>
      <c r="B145" s="99" t="s">
        <v>630</v>
      </c>
      <c r="C145" s="122" t="s">
        <v>1736</v>
      </c>
      <c r="D145" s="123" t="s">
        <v>90</v>
      </c>
      <c r="E145" s="107">
        <v>1</v>
      </c>
      <c r="F145" s="108"/>
      <c r="G145" s="108">
        <f t="shared" si="11"/>
        <v>0</v>
      </c>
    </row>
    <row r="146" spans="1:7" s="109" customFormat="1" ht="15" hidden="1" outlineLevel="1">
      <c r="A146" s="227" t="str">
        <f t="shared" si="10"/>
        <v>A.2.2.2.1.S.1.6</v>
      </c>
      <c r="B146" s="99" t="s">
        <v>1535</v>
      </c>
      <c r="C146" s="122" t="s">
        <v>1737</v>
      </c>
      <c r="D146" s="123" t="s">
        <v>90</v>
      </c>
      <c r="E146" s="107">
        <v>1</v>
      </c>
      <c r="F146" s="108"/>
      <c r="G146" s="108">
        <f t="shared" si="11"/>
        <v>0</v>
      </c>
    </row>
    <row r="147" spans="1:7" s="109" customFormat="1" ht="25.5" hidden="1" outlineLevel="1">
      <c r="A147" s="227" t="str">
        <f t="shared" si="10"/>
        <v>A.2.2.2.1.S.1.7</v>
      </c>
      <c r="B147" s="99" t="s">
        <v>1537</v>
      </c>
      <c r="C147" s="122" t="s">
        <v>1830</v>
      </c>
      <c r="D147" s="123" t="s">
        <v>90</v>
      </c>
      <c r="E147" s="107">
        <v>3</v>
      </c>
      <c r="F147" s="108"/>
      <c r="G147" s="108">
        <f t="shared" si="11"/>
        <v>0</v>
      </c>
    </row>
    <row r="148" spans="1:7" s="109" customFormat="1" ht="25.5" hidden="1" outlineLevel="1">
      <c r="A148" s="227" t="str">
        <f t="shared" si="10"/>
        <v>A.2.2.2.1.S.1.8</v>
      </c>
      <c r="B148" s="99" t="s">
        <v>1539</v>
      </c>
      <c r="C148" s="122" t="s">
        <v>1738</v>
      </c>
      <c r="D148" s="123" t="s">
        <v>90</v>
      </c>
      <c r="E148" s="107">
        <v>1</v>
      </c>
      <c r="F148" s="108"/>
      <c r="G148" s="108">
        <f t="shared" si="11"/>
        <v>0</v>
      </c>
    </row>
    <row r="149" spans="1:7" s="109" customFormat="1" ht="25.5" hidden="1" outlineLevel="1">
      <c r="A149" s="227" t="str">
        <f t="shared" si="10"/>
        <v>A.2.2.2.1.S.1.9</v>
      </c>
      <c r="B149" s="99" t="s">
        <v>1541</v>
      </c>
      <c r="C149" s="122" t="s">
        <v>1536</v>
      </c>
      <c r="D149" s="123" t="s">
        <v>90</v>
      </c>
      <c r="E149" s="107">
        <v>3</v>
      </c>
      <c r="F149" s="108"/>
      <c r="G149" s="108">
        <f t="shared" si="11"/>
        <v>0</v>
      </c>
    </row>
    <row r="150" spans="1:7" s="109" customFormat="1" ht="25.5" hidden="1" outlineLevel="1">
      <c r="A150" s="227" t="str">
        <f t="shared" si="10"/>
        <v>A.2.2.2.1.S.1.10</v>
      </c>
      <c r="B150" s="99" t="s">
        <v>1543</v>
      </c>
      <c r="C150" s="122" t="s">
        <v>1831</v>
      </c>
      <c r="D150" s="123" t="s">
        <v>90</v>
      </c>
      <c r="E150" s="107">
        <v>3</v>
      </c>
      <c r="F150" s="108"/>
      <c r="G150" s="108">
        <f t="shared" si="11"/>
        <v>0</v>
      </c>
    </row>
    <row r="151" spans="1:7" s="109" customFormat="1" ht="25.5" hidden="1" outlineLevel="1">
      <c r="A151" s="227" t="str">
        <f t="shared" si="10"/>
        <v>A.2.2.2.1.S.1.11</v>
      </c>
      <c r="B151" s="99" t="s">
        <v>1545</v>
      </c>
      <c r="C151" s="122" t="s">
        <v>1540</v>
      </c>
      <c r="D151" s="123" t="s">
        <v>90</v>
      </c>
      <c r="E151" s="107">
        <v>1</v>
      </c>
      <c r="F151" s="108"/>
      <c r="G151" s="108">
        <f t="shared" si="11"/>
        <v>0</v>
      </c>
    </row>
    <row r="152" spans="1:7" s="109" customFormat="1" ht="25.5" hidden="1" outlineLevel="1">
      <c r="A152" s="227" t="str">
        <f t="shared" si="10"/>
        <v>A.2.2.2.1.S.1.12</v>
      </c>
      <c r="B152" s="99" t="s">
        <v>1547</v>
      </c>
      <c r="C152" s="122" t="s">
        <v>1542</v>
      </c>
      <c r="D152" s="123" t="s">
        <v>90</v>
      </c>
      <c r="E152" s="107">
        <v>1</v>
      </c>
      <c r="F152" s="108"/>
      <c r="G152" s="108">
        <f t="shared" si="11"/>
        <v>0</v>
      </c>
    </row>
    <row r="153" spans="1:7" s="109" customFormat="1" ht="15" hidden="1" outlineLevel="1">
      <c r="A153" s="227" t="str">
        <f t="shared" si="10"/>
        <v>A.2.2.2.1.S.1.13</v>
      </c>
      <c r="B153" s="99" t="s">
        <v>1549</v>
      </c>
      <c r="C153" s="122" t="s">
        <v>1740</v>
      </c>
      <c r="D153" s="123" t="s">
        <v>90</v>
      </c>
      <c r="E153" s="107">
        <v>6</v>
      </c>
      <c r="F153" s="108"/>
      <c r="G153" s="108">
        <f t="shared" si="11"/>
        <v>0</v>
      </c>
    </row>
    <row r="154" spans="1:7" s="109" customFormat="1" ht="15" hidden="1" outlineLevel="1">
      <c r="A154" s="227" t="str">
        <f t="shared" si="10"/>
        <v>A.2.2.2.1.S.1.14</v>
      </c>
      <c r="B154" s="99" t="s">
        <v>1551</v>
      </c>
      <c r="C154" s="122" t="s">
        <v>1832</v>
      </c>
      <c r="D154" s="123" t="s">
        <v>90</v>
      </c>
      <c r="E154" s="107">
        <v>2</v>
      </c>
      <c r="F154" s="108"/>
      <c r="G154" s="108">
        <f t="shared" si="11"/>
        <v>0</v>
      </c>
    </row>
    <row r="155" spans="1:7" s="109" customFormat="1" ht="15" hidden="1" outlineLevel="1">
      <c r="A155" s="227" t="str">
        <f t="shared" si="10"/>
        <v>A.2.2.2.1.S.1.15</v>
      </c>
      <c r="B155" s="99" t="s">
        <v>1553</v>
      </c>
      <c r="C155" s="122" t="s">
        <v>1741</v>
      </c>
      <c r="D155" s="123" t="s">
        <v>90</v>
      </c>
      <c r="E155" s="107">
        <v>1</v>
      </c>
      <c r="F155" s="108"/>
      <c r="G155" s="108">
        <f t="shared" si="11"/>
        <v>0</v>
      </c>
    </row>
    <row r="156" spans="1:7" s="109" customFormat="1" ht="15" hidden="1" outlineLevel="1">
      <c r="A156" s="227" t="str">
        <f t="shared" si="10"/>
        <v>A.2.2.2.1.S.1.16</v>
      </c>
      <c r="B156" s="99" t="s">
        <v>1555</v>
      </c>
      <c r="C156" s="122" t="s">
        <v>1546</v>
      </c>
      <c r="D156" s="123" t="s">
        <v>90</v>
      </c>
      <c r="E156" s="107">
        <v>5</v>
      </c>
      <c r="F156" s="108"/>
      <c r="G156" s="108">
        <f t="shared" si="11"/>
        <v>0</v>
      </c>
    </row>
    <row r="157" spans="1:7" s="109" customFormat="1" ht="15" hidden="1" outlineLevel="1">
      <c r="A157" s="227" t="str">
        <f t="shared" si="10"/>
        <v>A.2.2.2.1.S.1.17</v>
      </c>
      <c r="B157" s="99" t="s">
        <v>1557</v>
      </c>
      <c r="C157" s="122" t="s">
        <v>1548</v>
      </c>
      <c r="D157" s="123" t="s">
        <v>90</v>
      </c>
      <c r="E157" s="107">
        <v>2</v>
      </c>
      <c r="F157" s="108"/>
      <c r="G157" s="108">
        <f t="shared" si="11"/>
        <v>0</v>
      </c>
    </row>
    <row r="158" spans="1:7" s="109" customFormat="1" ht="15" hidden="1" outlineLevel="1">
      <c r="A158" s="227" t="str">
        <f t="shared" si="10"/>
        <v>A.2.2.2.1.S.1.18</v>
      </c>
      <c r="B158" s="99" t="s">
        <v>1559</v>
      </c>
      <c r="C158" s="122" t="s">
        <v>1552</v>
      </c>
      <c r="D158" s="123" t="s">
        <v>90</v>
      </c>
      <c r="E158" s="107">
        <v>2</v>
      </c>
      <c r="F158" s="108"/>
      <c r="G158" s="108">
        <f t="shared" si="11"/>
        <v>0</v>
      </c>
    </row>
    <row r="159" spans="1:7" s="109" customFormat="1" ht="15" hidden="1" outlineLevel="1">
      <c r="A159" s="227" t="str">
        <f t="shared" si="10"/>
        <v>A.2.2.2.1.S.1.19</v>
      </c>
      <c r="B159" s="99" t="s">
        <v>1561</v>
      </c>
      <c r="C159" s="122" t="s">
        <v>1554</v>
      </c>
      <c r="D159" s="123" t="s">
        <v>90</v>
      </c>
      <c r="E159" s="107">
        <v>1</v>
      </c>
      <c r="F159" s="108"/>
      <c r="G159" s="108">
        <f t="shared" si="11"/>
        <v>0</v>
      </c>
    </row>
    <row r="160" spans="1:7" s="109" customFormat="1" ht="15" hidden="1" outlineLevel="1">
      <c r="A160" s="227" t="str">
        <f t="shared" si="10"/>
        <v>A.2.2.2.1.S.1.20</v>
      </c>
      <c r="B160" s="99" t="s">
        <v>1563</v>
      </c>
      <c r="C160" s="122" t="s">
        <v>1556</v>
      </c>
      <c r="D160" s="123" t="s">
        <v>90</v>
      </c>
      <c r="E160" s="107">
        <v>1</v>
      </c>
      <c r="F160" s="108"/>
      <c r="G160" s="108">
        <f t="shared" si="11"/>
        <v>0</v>
      </c>
    </row>
    <row r="161" spans="1:7" s="109" customFormat="1" ht="15" hidden="1" outlineLevel="1">
      <c r="A161" s="227" t="str">
        <f t="shared" si="10"/>
        <v>A.2.2.2.1.S.1.21</v>
      </c>
      <c r="B161" s="99" t="s">
        <v>1565</v>
      </c>
      <c r="C161" s="122" t="s">
        <v>1742</v>
      </c>
      <c r="D161" s="123" t="s">
        <v>90</v>
      </c>
      <c r="E161" s="107">
        <v>4</v>
      </c>
      <c r="F161" s="108"/>
      <c r="G161" s="108">
        <f t="shared" si="11"/>
        <v>0</v>
      </c>
    </row>
    <row r="162" spans="1:7" s="109" customFormat="1" ht="15" hidden="1" outlineLevel="1">
      <c r="A162" s="227" t="str">
        <f t="shared" si="10"/>
        <v>A.2.2.2.1.S.1.22</v>
      </c>
      <c r="B162" s="99" t="s">
        <v>1567</v>
      </c>
      <c r="C162" s="122" t="s">
        <v>1743</v>
      </c>
      <c r="D162" s="123" t="s">
        <v>90</v>
      </c>
      <c r="E162" s="107">
        <v>1</v>
      </c>
      <c r="F162" s="108"/>
      <c r="G162" s="108">
        <f t="shared" si="11"/>
        <v>0</v>
      </c>
    </row>
    <row r="163" spans="1:7" s="109" customFormat="1" ht="15" hidden="1" outlineLevel="1">
      <c r="A163" s="227" t="str">
        <f t="shared" si="10"/>
        <v>A.2.2.2.1.S.1.23</v>
      </c>
      <c r="B163" s="99" t="s">
        <v>1569</v>
      </c>
      <c r="C163" s="122" t="s">
        <v>1833</v>
      </c>
      <c r="D163" s="123" t="s">
        <v>90</v>
      </c>
      <c r="E163" s="107">
        <v>1</v>
      </c>
      <c r="F163" s="108"/>
      <c r="G163" s="108">
        <f t="shared" si="11"/>
        <v>0</v>
      </c>
    </row>
    <row r="164" spans="1:7" s="109" customFormat="1" ht="15" hidden="1" outlineLevel="1">
      <c r="A164" s="227" t="str">
        <f t="shared" si="10"/>
        <v>A.2.2.2.1.S.1.24</v>
      </c>
      <c r="B164" s="99" t="s">
        <v>1571</v>
      </c>
      <c r="C164" s="122" t="s">
        <v>1744</v>
      </c>
      <c r="D164" s="123" t="s">
        <v>90</v>
      </c>
      <c r="E164" s="107">
        <v>1</v>
      </c>
      <c r="F164" s="108"/>
      <c r="G164" s="108">
        <f t="shared" si="11"/>
        <v>0</v>
      </c>
    </row>
    <row r="165" spans="1:7" s="109" customFormat="1" ht="15" hidden="1" outlineLevel="1">
      <c r="A165" s="227" t="str">
        <f t="shared" si="10"/>
        <v>A.2.2.2.1.S.1.25</v>
      </c>
      <c r="B165" s="99" t="s">
        <v>1573</v>
      </c>
      <c r="C165" s="122" t="s">
        <v>1745</v>
      </c>
      <c r="D165" s="123" t="s">
        <v>90</v>
      </c>
      <c r="E165" s="107">
        <v>1</v>
      </c>
      <c r="F165" s="108"/>
      <c r="G165" s="108">
        <f t="shared" si="11"/>
        <v>0</v>
      </c>
    </row>
    <row r="166" spans="1:7" s="109" customFormat="1" ht="15" hidden="1" outlineLevel="1">
      <c r="A166" s="227" t="str">
        <f t="shared" si="10"/>
        <v>A.2.2.2.1.S.1.26</v>
      </c>
      <c r="B166" s="99" t="s">
        <v>1575</v>
      </c>
      <c r="C166" s="122" t="s">
        <v>1747</v>
      </c>
      <c r="D166" s="123" t="s">
        <v>90</v>
      </c>
      <c r="E166" s="107">
        <v>1</v>
      </c>
      <c r="F166" s="108"/>
      <c r="G166" s="108">
        <f t="shared" si="11"/>
        <v>0</v>
      </c>
    </row>
    <row r="167" spans="1:7" s="109" customFormat="1" ht="15" hidden="1" outlineLevel="1">
      <c r="A167" s="227" t="str">
        <f t="shared" si="10"/>
        <v>A.2.2.2.1.S.1.27</v>
      </c>
      <c r="B167" s="99" t="s">
        <v>1577</v>
      </c>
      <c r="C167" s="122" t="s">
        <v>1748</v>
      </c>
      <c r="D167" s="123" t="s">
        <v>90</v>
      </c>
      <c r="E167" s="107">
        <v>3</v>
      </c>
      <c r="F167" s="108"/>
      <c r="G167" s="108">
        <f t="shared" si="11"/>
        <v>0</v>
      </c>
    </row>
    <row r="168" spans="1:7" s="109" customFormat="1" ht="38.25" hidden="1" outlineLevel="1">
      <c r="A168" s="227" t="str">
        <f t="shared" si="10"/>
        <v>A.2.2.2.1.S.1.28</v>
      </c>
      <c r="B168" s="99" t="s">
        <v>1579</v>
      </c>
      <c r="C168" s="122" t="s">
        <v>1834</v>
      </c>
      <c r="D168" s="123" t="s">
        <v>90</v>
      </c>
      <c r="E168" s="107">
        <v>3</v>
      </c>
      <c r="F168" s="108"/>
      <c r="G168" s="108">
        <f t="shared" si="11"/>
        <v>0</v>
      </c>
    </row>
    <row r="169" spans="1:7" s="109" customFormat="1" ht="38.25" hidden="1" outlineLevel="1">
      <c r="A169" s="227" t="str">
        <f t="shared" si="10"/>
        <v>A.2.2.2.1.S.1.29</v>
      </c>
      <c r="B169" s="99" t="s">
        <v>1581</v>
      </c>
      <c r="C169" s="122" t="s">
        <v>1835</v>
      </c>
      <c r="D169" s="123" t="s">
        <v>90</v>
      </c>
      <c r="E169" s="107">
        <v>3</v>
      </c>
      <c r="F169" s="108"/>
      <c r="G169" s="108">
        <f t="shared" si="11"/>
        <v>0</v>
      </c>
    </row>
    <row r="170" spans="1:7" s="109" customFormat="1" ht="25.5" hidden="1" outlineLevel="1">
      <c r="A170" s="227" t="str">
        <f t="shared" si="10"/>
        <v>A.2.2.2.1.S.1.30</v>
      </c>
      <c r="B170" s="99" t="s">
        <v>1583</v>
      </c>
      <c r="C170" s="122" t="s">
        <v>1836</v>
      </c>
      <c r="D170" s="123" t="s">
        <v>90</v>
      </c>
      <c r="E170" s="107">
        <v>3</v>
      </c>
      <c r="F170" s="108"/>
      <c r="G170" s="108">
        <f t="shared" si="11"/>
        <v>0</v>
      </c>
    </row>
    <row r="171" spans="1:18" s="109" customFormat="1" ht="25.5" hidden="1" outlineLevel="1">
      <c r="A171" s="227" t="str">
        <f t="shared" si="10"/>
        <v>A.2.2.2.1.S.1.31</v>
      </c>
      <c r="B171" s="99" t="s">
        <v>1585</v>
      </c>
      <c r="C171" s="122" t="s">
        <v>1752</v>
      </c>
      <c r="D171" s="123" t="s">
        <v>90</v>
      </c>
      <c r="E171" s="107">
        <v>32</v>
      </c>
      <c r="F171" s="108"/>
      <c r="G171" s="108">
        <f t="shared" si="11"/>
        <v>0</v>
      </c>
      <c r="R171" s="334"/>
    </row>
    <row r="172" spans="1:7" s="109" customFormat="1" ht="15" hidden="1" outlineLevel="1">
      <c r="A172" s="227" t="str">
        <f t="shared" si="10"/>
        <v>A.2.2.2.1.S.1.32</v>
      </c>
      <c r="B172" s="99" t="s">
        <v>1587</v>
      </c>
      <c r="C172" s="122" t="s">
        <v>1753</v>
      </c>
      <c r="D172" s="123" t="s">
        <v>90</v>
      </c>
      <c r="E172" s="107">
        <v>3</v>
      </c>
      <c r="F172" s="108"/>
      <c r="G172" s="108">
        <f t="shared" si="11"/>
        <v>0</v>
      </c>
    </row>
    <row r="173" spans="1:7" s="109" customFormat="1" ht="25.5" hidden="1" outlineLevel="1">
      <c r="A173" s="227" t="str">
        <f t="shared" si="10"/>
        <v>A.2.2.2.1.S.1.33</v>
      </c>
      <c r="B173" s="99" t="s">
        <v>1589</v>
      </c>
      <c r="C173" s="122" t="s">
        <v>1754</v>
      </c>
      <c r="D173" s="123" t="s">
        <v>90</v>
      </c>
      <c r="E173" s="107">
        <v>1</v>
      </c>
      <c r="F173" s="108"/>
      <c r="G173" s="108">
        <f t="shared" si="11"/>
        <v>0</v>
      </c>
    </row>
    <row r="174" spans="1:7" s="109" customFormat="1" ht="38.25" hidden="1" outlineLevel="1">
      <c r="A174" s="227" t="str">
        <f t="shared" si="10"/>
        <v>A.2.2.2.1.S.1.34</v>
      </c>
      <c r="B174" s="99" t="s">
        <v>1591</v>
      </c>
      <c r="C174" s="122" t="s">
        <v>1755</v>
      </c>
      <c r="D174" s="123" t="s">
        <v>90</v>
      </c>
      <c r="E174" s="107">
        <v>3</v>
      </c>
      <c r="F174" s="108"/>
      <c r="G174" s="108">
        <f t="shared" si="11"/>
        <v>0</v>
      </c>
    </row>
    <row r="175" spans="1:7" s="109" customFormat="1" ht="38.25" hidden="1" outlineLevel="1">
      <c r="A175" s="227" t="str">
        <f t="shared" si="10"/>
        <v>A.2.2.2.1.S.1.35</v>
      </c>
      <c r="B175" s="99" t="s">
        <v>1593</v>
      </c>
      <c r="C175" s="122" t="s">
        <v>1756</v>
      </c>
      <c r="D175" s="123" t="s">
        <v>90</v>
      </c>
      <c r="E175" s="107">
        <v>3</v>
      </c>
      <c r="F175" s="108"/>
      <c r="G175" s="108">
        <f t="shared" si="11"/>
        <v>0</v>
      </c>
    </row>
    <row r="176" spans="1:7" s="109" customFormat="1" ht="25.5" hidden="1" outlineLevel="1">
      <c r="A176" s="227" t="str">
        <f t="shared" si="10"/>
        <v>A.2.2.2.1.S.1.36</v>
      </c>
      <c r="B176" s="99" t="s">
        <v>1595</v>
      </c>
      <c r="C176" s="122" t="s">
        <v>1580</v>
      </c>
      <c r="D176" s="123" t="s">
        <v>90</v>
      </c>
      <c r="E176" s="107">
        <v>3</v>
      </c>
      <c r="F176" s="108"/>
      <c r="G176" s="108">
        <f t="shared" si="11"/>
        <v>0</v>
      </c>
    </row>
    <row r="177" spans="1:7" s="109" customFormat="1" ht="38.25" hidden="1" outlineLevel="1">
      <c r="A177" s="227" t="str">
        <f t="shared" si="10"/>
        <v>A.2.2.2.1.S.1.37</v>
      </c>
      <c r="B177" s="99" t="s">
        <v>1597</v>
      </c>
      <c r="C177" s="122" t="s">
        <v>1758</v>
      </c>
      <c r="D177" s="123" t="s">
        <v>90</v>
      </c>
      <c r="E177" s="107">
        <v>1</v>
      </c>
      <c r="F177" s="108"/>
      <c r="G177" s="108">
        <f t="shared" si="11"/>
        <v>0</v>
      </c>
    </row>
    <row r="178" spans="1:7" s="109" customFormat="1" ht="38.25" hidden="1" outlineLevel="1">
      <c r="A178" s="227" t="str">
        <f t="shared" si="10"/>
        <v>A.2.2.2.1.S.1.38</v>
      </c>
      <c r="B178" s="99" t="s">
        <v>1599</v>
      </c>
      <c r="C178" s="122" t="s">
        <v>1837</v>
      </c>
      <c r="D178" s="123" t="s">
        <v>90</v>
      </c>
      <c r="E178" s="107">
        <v>3</v>
      </c>
      <c r="F178" s="108"/>
      <c r="G178" s="108">
        <f t="shared" si="11"/>
        <v>0</v>
      </c>
    </row>
    <row r="179" spans="1:7" s="109" customFormat="1" ht="51" hidden="1" outlineLevel="1">
      <c r="A179" s="227" t="str">
        <f t="shared" si="10"/>
        <v>A.2.2.2.1.S.1.39</v>
      </c>
      <c r="B179" s="99" t="s">
        <v>1601</v>
      </c>
      <c r="C179" s="122" t="s">
        <v>1590</v>
      </c>
      <c r="D179" s="123" t="s">
        <v>90</v>
      </c>
      <c r="E179" s="107">
        <v>1</v>
      </c>
      <c r="F179" s="108"/>
      <c r="G179" s="108">
        <f t="shared" si="11"/>
        <v>0</v>
      </c>
    </row>
    <row r="180" spans="1:7" s="109" customFormat="1" ht="15" hidden="1" outlineLevel="1">
      <c r="A180" s="227" t="str">
        <f t="shared" si="10"/>
        <v>A.2.2.2.1.S.1.40</v>
      </c>
      <c r="B180" s="99" t="s">
        <v>1603</v>
      </c>
      <c r="C180" s="122" t="s">
        <v>1592</v>
      </c>
      <c r="D180" s="123" t="s">
        <v>90</v>
      </c>
      <c r="E180" s="107">
        <v>1</v>
      </c>
      <c r="F180" s="108"/>
      <c r="G180" s="108">
        <f t="shared" si="11"/>
        <v>0</v>
      </c>
    </row>
    <row r="181" spans="1:7" s="109" customFormat="1" ht="15" hidden="1" outlineLevel="1">
      <c r="A181" s="227" t="str">
        <f t="shared" si="10"/>
        <v>A.2.2.2.1.S.1.41</v>
      </c>
      <c r="B181" s="99" t="s">
        <v>1605</v>
      </c>
      <c r="C181" s="122" t="s">
        <v>1762</v>
      </c>
      <c r="D181" s="123" t="s">
        <v>90</v>
      </c>
      <c r="E181" s="107">
        <v>1</v>
      </c>
      <c r="F181" s="108"/>
      <c r="G181" s="108">
        <f t="shared" si="11"/>
        <v>0</v>
      </c>
    </row>
    <row r="182" spans="1:7" s="109" customFormat="1" ht="25.5" hidden="1" outlineLevel="1">
      <c r="A182" s="227" t="str">
        <f t="shared" si="10"/>
        <v>A.2.2.2.1.S.1.42</v>
      </c>
      <c r="B182" s="99" t="s">
        <v>1607</v>
      </c>
      <c r="C182" s="122" t="s">
        <v>1838</v>
      </c>
      <c r="D182" s="123" t="s">
        <v>90</v>
      </c>
      <c r="E182" s="107">
        <v>4</v>
      </c>
      <c r="F182" s="108"/>
      <c r="G182" s="108">
        <f t="shared" si="11"/>
        <v>0</v>
      </c>
    </row>
    <row r="183" spans="1:7" s="109" customFormat="1" ht="25.5" hidden="1" outlineLevel="1">
      <c r="A183" s="227" t="str">
        <f t="shared" si="10"/>
        <v>A.2.2.2.1.S.1.43</v>
      </c>
      <c r="B183" s="99" t="s">
        <v>1609</v>
      </c>
      <c r="C183" s="122" t="s">
        <v>1765</v>
      </c>
      <c r="D183" s="123" t="s">
        <v>90</v>
      </c>
      <c r="E183" s="107">
        <v>1</v>
      </c>
      <c r="F183" s="108"/>
      <c r="G183" s="108">
        <f t="shared" si="11"/>
        <v>0</v>
      </c>
    </row>
    <row r="184" spans="1:7" s="109" customFormat="1" ht="25.5" hidden="1" outlineLevel="1">
      <c r="A184" s="227" t="str">
        <f t="shared" si="10"/>
        <v>A.2.2.2.1.S.1.44</v>
      </c>
      <c r="B184" s="99" t="s">
        <v>1611</v>
      </c>
      <c r="C184" s="122" t="s">
        <v>1766</v>
      </c>
      <c r="D184" s="123" t="s">
        <v>90</v>
      </c>
      <c r="E184" s="107">
        <v>1</v>
      </c>
      <c r="F184" s="108"/>
      <c r="G184" s="108">
        <f t="shared" si="11"/>
        <v>0</v>
      </c>
    </row>
    <row r="185" spans="1:7" s="109" customFormat="1" ht="15" hidden="1" outlineLevel="1">
      <c r="A185" s="227" t="str">
        <f t="shared" si="10"/>
        <v>A.2.2.2.1.S.1.45</v>
      </c>
      <c r="B185" s="99" t="s">
        <v>1613</v>
      </c>
      <c r="C185" s="122" t="s">
        <v>1767</v>
      </c>
      <c r="D185" s="123" t="s">
        <v>90</v>
      </c>
      <c r="E185" s="107">
        <v>2</v>
      </c>
      <c r="F185" s="108"/>
      <c r="G185" s="108">
        <f t="shared" si="11"/>
        <v>0</v>
      </c>
    </row>
    <row r="186" spans="1:7" s="109" customFormat="1" ht="15" hidden="1" outlineLevel="1">
      <c r="A186" s="227" t="str">
        <f t="shared" si="10"/>
        <v>A.2.2.2.1.S.1.46</v>
      </c>
      <c r="B186" s="99" t="s">
        <v>1615</v>
      </c>
      <c r="C186" s="122" t="s">
        <v>1768</v>
      </c>
      <c r="D186" s="123" t="s">
        <v>90</v>
      </c>
      <c r="E186" s="107">
        <v>1</v>
      </c>
      <c r="F186" s="108"/>
      <c r="G186" s="108">
        <f t="shared" si="11"/>
        <v>0</v>
      </c>
    </row>
    <row r="187" spans="1:7" s="109" customFormat="1" ht="25.5" hidden="1" outlineLevel="1">
      <c r="A187" s="227" t="str">
        <f t="shared" si="10"/>
        <v>A.2.2.2.1.S.1.47</v>
      </c>
      <c r="B187" s="99" t="s">
        <v>1617</v>
      </c>
      <c r="C187" s="122" t="s">
        <v>1610</v>
      </c>
      <c r="D187" s="123" t="s">
        <v>90</v>
      </c>
      <c r="E187" s="107">
        <v>1</v>
      </c>
      <c r="F187" s="108"/>
      <c r="G187" s="108">
        <f t="shared" si="11"/>
        <v>0</v>
      </c>
    </row>
    <row r="188" spans="1:7" s="109" customFormat="1" ht="15" hidden="1" outlineLevel="1">
      <c r="A188" s="227" t="str">
        <f t="shared" si="10"/>
        <v>A.2.2.2.1.S.1.48</v>
      </c>
      <c r="B188" s="99" t="s">
        <v>1619</v>
      </c>
      <c r="C188" s="122" t="s">
        <v>1769</v>
      </c>
      <c r="D188" s="123" t="s">
        <v>90</v>
      </c>
      <c r="E188" s="107">
        <v>1</v>
      </c>
      <c r="F188" s="108"/>
      <c r="G188" s="108">
        <f t="shared" si="11"/>
        <v>0</v>
      </c>
    </row>
    <row r="189" spans="1:7" s="109" customFormat="1" ht="15" hidden="1" outlineLevel="1">
      <c r="A189" s="227" t="str">
        <f t="shared" si="10"/>
        <v>A.2.2.2.1.S.1.49</v>
      </c>
      <c r="B189" s="99" t="s">
        <v>1621</v>
      </c>
      <c r="C189" s="122" t="s">
        <v>1839</v>
      </c>
      <c r="D189" s="123" t="s">
        <v>90</v>
      </c>
      <c r="E189" s="107">
        <v>1</v>
      </c>
      <c r="F189" s="108"/>
      <c r="G189" s="108">
        <f t="shared" si="11"/>
        <v>0</v>
      </c>
    </row>
    <row r="190" spans="1:7" s="109" customFormat="1" ht="27.75" hidden="1" outlineLevel="1">
      <c r="A190" s="227" t="str">
        <f t="shared" si="10"/>
        <v>A.2.2.2.1.S.1.50</v>
      </c>
      <c r="B190" s="99" t="s">
        <v>1623</v>
      </c>
      <c r="C190" s="122" t="s">
        <v>2173</v>
      </c>
      <c r="D190" s="123" t="s">
        <v>90</v>
      </c>
      <c r="E190" s="107">
        <v>2</v>
      </c>
      <c r="F190" s="108"/>
      <c r="G190" s="108">
        <f t="shared" si="11"/>
        <v>0</v>
      </c>
    </row>
    <row r="191" spans="1:7" s="109" customFormat="1" ht="25.5" hidden="1" outlineLevel="1">
      <c r="A191" s="227" t="str">
        <f t="shared" si="10"/>
        <v>A.2.2.2.1.S.1.51</v>
      </c>
      <c r="B191" s="99" t="s">
        <v>1625</v>
      </c>
      <c r="C191" s="122" t="s">
        <v>1614</v>
      </c>
      <c r="D191" s="123" t="s">
        <v>90</v>
      </c>
      <c r="E191" s="107">
        <v>1</v>
      </c>
      <c r="F191" s="108"/>
      <c r="G191" s="108">
        <f t="shared" si="11"/>
        <v>0</v>
      </c>
    </row>
    <row r="192" spans="1:7" s="109" customFormat="1" ht="15" hidden="1" outlineLevel="1">
      <c r="A192" s="227" t="str">
        <f t="shared" si="10"/>
        <v>A.2.2.2.1.S.1.52</v>
      </c>
      <c r="B192" s="99" t="s">
        <v>1627</v>
      </c>
      <c r="C192" s="122" t="s">
        <v>1771</v>
      </c>
      <c r="D192" s="123" t="s">
        <v>90</v>
      </c>
      <c r="E192" s="107">
        <v>1</v>
      </c>
      <c r="F192" s="108"/>
      <c r="G192" s="108">
        <f t="shared" si="11"/>
        <v>0</v>
      </c>
    </row>
    <row r="193" spans="1:7" s="109" customFormat="1" ht="15" hidden="1" outlineLevel="1">
      <c r="A193" s="227" t="str">
        <f t="shared" si="10"/>
        <v>A.2.2.2.1.S.1.53</v>
      </c>
      <c r="B193" s="99" t="s">
        <v>1629</v>
      </c>
      <c r="C193" s="122" t="s">
        <v>1618</v>
      </c>
      <c r="D193" s="123" t="s">
        <v>90</v>
      </c>
      <c r="E193" s="107">
        <v>1</v>
      </c>
      <c r="F193" s="108"/>
      <c r="G193" s="108">
        <f t="shared" si="11"/>
        <v>0</v>
      </c>
    </row>
    <row r="194" spans="1:7" s="109" customFormat="1" ht="15" hidden="1" outlineLevel="1">
      <c r="A194" s="227" t="str">
        <f t="shared" si="10"/>
        <v>A.2.2.2.1.S.1.54</v>
      </c>
      <c r="B194" s="99" t="s">
        <v>1772</v>
      </c>
      <c r="C194" s="122" t="s">
        <v>1840</v>
      </c>
      <c r="D194" s="123" t="s">
        <v>90</v>
      </c>
      <c r="E194" s="107">
        <v>1</v>
      </c>
      <c r="F194" s="108"/>
      <c r="G194" s="108">
        <f t="shared" si="11"/>
        <v>0</v>
      </c>
    </row>
    <row r="195" spans="1:7" s="109" customFormat="1" ht="38.25" hidden="1" outlineLevel="1">
      <c r="A195" s="227" t="str">
        <f t="shared" si="10"/>
        <v>A.2.2.2.1.S.1.55</v>
      </c>
      <c r="B195" s="99" t="s">
        <v>1773</v>
      </c>
      <c r="C195" s="122" t="s">
        <v>1646</v>
      </c>
      <c r="D195" s="123" t="s">
        <v>1640</v>
      </c>
      <c r="E195" s="107">
        <v>1</v>
      </c>
      <c r="F195" s="108"/>
      <c r="G195" s="108">
        <f t="shared" si="11"/>
        <v>0</v>
      </c>
    </row>
    <row r="196" spans="1:7" s="109" customFormat="1" ht="38.25" hidden="1" outlineLevel="1">
      <c r="A196" s="227" t="str">
        <f t="shared" si="10"/>
        <v>A.2.2.2.1.S.2</v>
      </c>
      <c r="B196" s="99" t="s">
        <v>207</v>
      </c>
      <c r="C196" s="228" t="s">
        <v>1868</v>
      </c>
      <c r="D196" s="123"/>
      <c r="E196" s="107"/>
      <c r="F196" s="108"/>
      <c r="G196" s="108"/>
    </row>
    <row r="197" spans="1:7" s="109" customFormat="1" ht="63.75" hidden="1" outlineLevel="1">
      <c r="A197" s="227" t="str">
        <f t="shared" si="10"/>
        <v>A.2.2.2.1.S.2.1</v>
      </c>
      <c r="B197" s="99" t="s">
        <v>228</v>
      </c>
      <c r="C197" s="228" t="s">
        <v>1775</v>
      </c>
      <c r="D197" s="123" t="s">
        <v>90</v>
      </c>
      <c r="E197" s="107">
        <v>1</v>
      </c>
      <c r="F197" s="108"/>
      <c r="G197" s="108">
        <f aca="true" t="shared" si="12" ref="G197:G208">E197*F197</f>
        <v>0</v>
      </c>
    </row>
    <row r="198" spans="1:7" s="109" customFormat="1" ht="15" hidden="1" outlineLevel="1">
      <c r="A198" s="227" t="str">
        <f t="shared" si="10"/>
        <v>A.2.2.2.1.S.2.2</v>
      </c>
      <c r="B198" s="99" t="s">
        <v>261</v>
      </c>
      <c r="C198" s="228" t="s">
        <v>1776</v>
      </c>
      <c r="D198" s="123" t="s">
        <v>90</v>
      </c>
      <c r="E198" s="107">
        <v>1</v>
      </c>
      <c r="F198" s="108"/>
      <c r="G198" s="108">
        <f t="shared" si="12"/>
        <v>0</v>
      </c>
    </row>
    <row r="199" spans="1:7" s="109" customFormat="1" ht="15" hidden="1" outlineLevel="1">
      <c r="A199" s="227" t="str">
        <f t="shared" si="10"/>
        <v>A.2.2.2.1.S.2.3</v>
      </c>
      <c r="B199" s="99" t="s">
        <v>367</v>
      </c>
      <c r="C199" s="228" t="s">
        <v>1546</v>
      </c>
      <c r="D199" s="123" t="s">
        <v>90</v>
      </c>
      <c r="E199" s="107">
        <v>1</v>
      </c>
      <c r="F199" s="108"/>
      <c r="G199" s="108">
        <f t="shared" si="12"/>
        <v>0</v>
      </c>
    </row>
    <row r="200" spans="1:7" s="109" customFormat="1" ht="15" hidden="1" outlineLevel="1">
      <c r="A200" s="227" t="str">
        <f t="shared" si="10"/>
        <v>A.2.2.2.1.S.2.4</v>
      </c>
      <c r="B200" s="99" t="s">
        <v>400</v>
      </c>
      <c r="C200" s="228" t="s">
        <v>1777</v>
      </c>
      <c r="D200" s="123" t="s">
        <v>90</v>
      </c>
      <c r="E200" s="107">
        <v>1</v>
      </c>
      <c r="F200" s="108"/>
      <c r="G200" s="108">
        <f t="shared" si="12"/>
        <v>0</v>
      </c>
    </row>
    <row r="201" spans="1:7" s="109" customFormat="1" ht="15" hidden="1" outlineLevel="1">
      <c r="A201" s="227" t="str">
        <f t="shared" si="10"/>
        <v>A.2.2.2.1.S.2.5</v>
      </c>
      <c r="B201" s="99" t="s">
        <v>1687</v>
      </c>
      <c r="C201" s="228" t="s">
        <v>1778</v>
      </c>
      <c r="D201" s="123" t="s">
        <v>90</v>
      </c>
      <c r="E201" s="107">
        <v>4</v>
      </c>
      <c r="F201" s="108"/>
      <c r="G201" s="108">
        <f t="shared" si="12"/>
        <v>0</v>
      </c>
    </row>
    <row r="202" spans="1:7" s="109" customFormat="1" ht="15" hidden="1" outlineLevel="1">
      <c r="A202" s="227" t="str">
        <f t="shared" si="10"/>
        <v>A.2.2.2.1.S.2.6</v>
      </c>
      <c r="B202" s="99" t="s">
        <v>1689</v>
      </c>
      <c r="C202" s="229" t="s">
        <v>1748</v>
      </c>
      <c r="D202" s="123" t="s">
        <v>90</v>
      </c>
      <c r="E202" s="107">
        <v>1</v>
      </c>
      <c r="F202" s="108"/>
      <c r="G202" s="108">
        <f t="shared" si="12"/>
        <v>0</v>
      </c>
    </row>
    <row r="203" spans="1:7" s="109" customFormat="1" ht="25.5" hidden="1" outlineLevel="1">
      <c r="A203" s="227" t="str">
        <f t="shared" si="10"/>
        <v>A.2.2.2.1.S.2.7</v>
      </c>
      <c r="B203" s="99" t="s">
        <v>1691</v>
      </c>
      <c r="C203" s="228" t="s">
        <v>1610</v>
      </c>
      <c r="D203" s="123" t="s">
        <v>90</v>
      </c>
      <c r="E203" s="107">
        <v>1</v>
      </c>
      <c r="F203" s="108"/>
      <c r="G203" s="108">
        <f t="shared" si="12"/>
        <v>0</v>
      </c>
    </row>
    <row r="204" spans="1:7" s="109" customFormat="1" ht="15" hidden="1" outlineLevel="1">
      <c r="A204" s="227" t="str">
        <f aca="true" t="shared" si="13" ref="A204:A248">""&amp;$B$139&amp;"."&amp;B204&amp;""</f>
        <v>A.2.2.2.1.S.2.8</v>
      </c>
      <c r="B204" s="99" t="s">
        <v>1779</v>
      </c>
      <c r="C204" s="228" t="s">
        <v>1769</v>
      </c>
      <c r="D204" s="123" t="s">
        <v>90</v>
      </c>
      <c r="E204" s="107">
        <v>1</v>
      </c>
      <c r="F204" s="108"/>
      <c r="G204" s="108">
        <f t="shared" si="12"/>
        <v>0</v>
      </c>
    </row>
    <row r="205" spans="1:7" s="109" customFormat="1" ht="25.5" hidden="1" outlineLevel="1">
      <c r="A205" s="227" t="str">
        <f t="shared" si="13"/>
        <v>A.2.2.2.1.S.2.9</v>
      </c>
      <c r="B205" s="99" t="s">
        <v>1780</v>
      </c>
      <c r="C205" s="228" t="s">
        <v>1614</v>
      </c>
      <c r="D205" s="123" t="s">
        <v>90</v>
      </c>
      <c r="E205" s="107">
        <v>1</v>
      </c>
      <c r="F205" s="108"/>
      <c r="G205" s="108">
        <f t="shared" si="12"/>
        <v>0</v>
      </c>
    </row>
    <row r="206" spans="1:7" s="109" customFormat="1" ht="38.25" hidden="1" outlineLevel="1">
      <c r="A206" s="227" t="str">
        <f t="shared" si="13"/>
        <v>A.2.2.2.1.S.2.10</v>
      </c>
      <c r="B206" s="99" t="s">
        <v>1781</v>
      </c>
      <c r="C206" s="228" t="s">
        <v>1783</v>
      </c>
      <c r="D206" s="123" t="s">
        <v>90</v>
      </c>
      <c r="E206" s="107">
        <v>1</v>
      </c>
      <c r="F206" s="108"/>
      <c r="G206" s="108">
        <f t="shared" si="12"/>
        <v>0</v>
      </c>
    </row>
    <row r="207" spans="1:7" s="109" customFormat="1" ht="25.5" hidden="1" outlineLevel="1">
      <c r="A207" s="227" t="str">
        <f t="shared" si="13"/>
        <v>A.2.2.2.1.S.2.11</v>
      </c>
      <c r="B207" s="99" t="s">
        <v>1782</v>
      </c>
      <c r="C207" s="228" t="s">
        <v>1626</v>
      </c>
      <c r="D207" s="123" t="s">
        <v>90</v>
      </c>
      <c r="E207" s="107">
        <v>1</v>
      </c>
      <c r="F207" s="108"/>
      <c r="G207" s="108">
        <f t="shared" si="12"/>
        <v>0</v>
      </c>
    </row>
    <row r="208" spans="1:7" s="109" customFormat="1" ht="25.5" hidden="1" outlineLevel="1">
      <c r="A208" s="227" t="str">
        <f t="shared" si="13"/>
        <v>A.2.2.2.1.S.2.12</v>
      </c>
      <c r="B208" s="99" t="s">
        <v>1784</v>
      </c>
      <c r="C208" s="230" t="s">
        <v>1628</v>
      </c>
      <c r="D208" s="123" t="s">
        <v>90</v>
      </c>
      <c r="E208" s="107">
        <v>2</v>
      </c>
      <c r="F208" s="108"/>
      <c r="G208" s="108">
        <f t="shared" si="12"/>
        <v>0</v>
      </c>
    </row>
    <row r="209" spans="1:7" s="109" customFormat="1" ht="51" hidden="1" outlineLevel="1">
      <c r="A209" s="227" t="str">
        <f t="shared" si="13"/>
        <v>A.2.2.2.1.S.2.13</v>
      </c>
      <c r="B209" s="99" t="s">
        <v>1785</v>
      </c>
      <c r="C209" s="228" t="s">
        <v>1630</v>
      </c>
      <c r="D209" s="123"/>
      <c r="E209" s="107"/>
      <c r="F209" s="108"/>
      <c r="G209" s="108"/>
    </row>
    <row r="210" spans="1:7" s="109" customFormat="1" ht="25.5" hidden="1" outlineLevel="1">
      <c r="A210" s="227" t="str">
        <f t="shared" si="13"/>
        <v>A.2.2.2.1.S.2.13.1</v>
      </c>
      <c r="B210" s="99" t="s">
        <v>1842</v>
      </c>
      <c r="C210" s="230" t="s">
        <v>1632</v>
      </c>
      <c r="D210" s="123" t="s">
        <v>90</v>
      </c>
      <c r="E210" s="107">
        <v>1</v>
      </c>
      <c r="F210" s="108"/>
      <c r="G210" s="108">
        <f aca="true" t="shared" si="14" ref="G210:G225">E210*F210</f>
        <v>0</v>
      </c>
    </row>
    <row r="211" spans="1:7" s="109" customFormat="1" ht="15" hidden="1" outlineLevel="1">
      <c r="A211" s="227" t="str">
        <f t="shared" si="13"/>
        <v>A.2.2.2.1.S.2.13.2</v>
      </c>
      <c r="B211" s="99" t="s">
        <v>1843</v>
      </c>
      <c r="C211" s="230" t="s">
        <v>1634</v>
      </c>
      <c r="D211" s="123" t="s">
        <v>90</v>
      </c>
      <c r="E211" s="107">
        <v>1</v>
      </c>
      <c r="F211" s="108"/>
      <c r="G211" s="108">
        <f t="shared" si="14"/>
        <v>0</v>
      </c>
    </row>
    <row r="212" spans="1:7" s="109" customFormat="1" ht="15" hidden="1" outlineLevel="1">
      <c r="A212" s="227" t="str">
        <f t="shared" si="13"/>
        <v>A.2.2.2.1.S.2.13.3</v>
      </c>
      <c r="B212" s="99" t="s">
        <v>1844</v>
      </c>
      <c r="C212" s="230" t="s">
        <v>1790</v>
      </c>
      <c r="D212" s="123" t="s">
        <v>90</v>
      </c>
      <c r="E212" s="107">
        <v>1</v>
      </c>
      <c r="F212" s="108"/>
      <c r="G212" s="108">
        <f t="shared" si="14"/>
        <v>0</v>
      </c>
    </row>
    <row r="213" spans="1:7" s="109" customFormat="1" ht="15" hidden="1" outlineLevel="1">
      <c r="A213" s="227" t="str">
        <f t="shared" si="13"/>
        <v>A.2.2.2.1.S.2.13.4</v>
      </c>
      <c r="B213" s="99" t="s">
        <v>1845</v>
      </c>
      <c r="C213" s="230" t="s">
        <v>1792</v>
      </c>
      <c r="D213" s="123" t="s">
        <v>90</v>
      </c>
      <c r="E213" s="107">
        <v>1</v>
      </c>
      <c r="F213" s="108"/>
      <c r="G213" s="108">
        <f t="shared" si="14"/>
        <v>0</v>
      </c>
    </row>
    <row r="214" spans="1:7" s="109" customFormat="1" ht="191.25" hidden="1" outlineLevel="1">
      <c r="A214" s="227" t="str">
        <f t="shared" si="13"/>
        <v>A.2.2.2.1.S.2.13.5</v>
      </c>
      <c r="B214" s="99" t="s">
        <v>1846</v>
      </c>
      <c r="C214" s="666" t="s">
        <v>3596</v>
      </c>
      <c r="D214" s="123" t="s">
        <v>1640</v>
      </c>
      <c r="E214" s="107">
        <v>1</v>
      </c>
      <c r="F214" s="108"/>
      <c r="G214" s="108">
        <f t="shared" si="14"/>
        <v>0</v>
      </c>
    </row>
    <row r="215" spans="1:7" s="109" customFormat="1" ht="38.25" hidden="1" outlineLevel="1">
      <c r="A215" s="227" t="str">
        <f t="shared" si="13"/>
        <v>A.2.2.2.1.S.2.13.6</v>
      </c>
      <c r="B215" s="99" t="s">
        <v>1847</v>
      </c>
      <c r="C215" s="230" t="s">
        <v>1848</v>
      </c>
      <c r="D215" s="123" t="s">
        <v>1849</v>
      </c>
      <c r="E215" s="107">
        <v>1</v>
      </c>
      <c r="F215" s="108"/>
      <c r="G215" s="108">
        <f t="shared" si="14"/>
        <v>0</v>
      </c>
    </row>
    <row r="216" spans="1:7" s="109" customFormat="1" ht="15" hidden="1" outlineLevel="1">
      <c r="A216" s="227" t="str">
        <f t="shared" si="13"/>
        <v>A.2.2.2.1.S.2.13.7</v>
      </c>
      <c r="B216" s="99" t="s">
        <v>1850</v>
      </c>
      <c r="C216" s="230" t="s">
        <v>1644</v>
      </c>
      <c r="D216" s="123" t="s">
        <v>1640</v>
      </c>
      <c r="E216" s="107">
        <v>1</v>
      </c>
      <c r="F216" s="108"/>
      <c r="G216" s="108">
        <f t="shared" si="14"/>
        <v>0</v>
      </c>
    </row>
    <row r="217" spans="1:7" s="109" customFormat="1" ht="38.25" hidden="1" outlineLevel="1">
      <c r="A217" s="227" t="str">
        <f t="shared" si="13"/>
        <v>A.2.2.2.1.S.2.14</v>
      </c>
      <c r="B217" s="99" t="s">
        <v>1786</v>
      </c>
      <c r="C217" s="228" t="s">
        <v>1646</v>
      </c>
      <c r="D217" s="123" t="s">
        <v>1640</v>
      </c>
      <c r="E217" s="107">
        <v>1</v>
      </c>
      <c r="F217" s="108"/>
      <c r="G217" s="108">
        <f t="shared" si="14"/>
        <v>0</v>
      </c>
    </row>
    <row r="218" spans="1:7" s="109" customFormat="1" ht="76.5" hidden="1" outlineLevel="1">
      <c r="A218" s="227" t="str">
        <f t="shared" si="13"/>
        <v>A.2.2.2.1.S.3</v>
      </c>
      <c r="B218" s="99" t="s">
        <v>208</v>
      </c>
      <c r="C218" s="228" t="s">
        <v>1851</v>
      </c>
      <c r="D218" s="123" t="s">
        <v>1640</v>
      </c>
      <c r="E218" s="107">
        <v>1</v>
      </c>
      <c r="F218" s="108"/>
      <c r="G218" s="108">
        <f t="shared" si="14"/>
        <v>0</v>
      </c>
    </row>
    <row r="219" spans="1:7" s="109" customFormat="1" ht="25.5" hidden="1" outlineLevel="1">
      <c r="A219" s="227" t="str">
        <f t="shared" si="13"/>
        <v>A.2.2.2.1.S.4</v>
      </c>
      <c r="B219" s="99" t="s">
        <v>209</v>
      </c>
      <c r="C219" s="228" t="s">
        <v>1648</v>
      </c>
      <c r="D219" s="123" t="s">
        <v>1640</v>
      </c>
      <c r="E219" s="107">
        <v>1</v>
      </c>
      <c r="F219" s="108"/>
      <c r="G219" s="108">
        <f t="shared" si="14"/>
        <v>0</v>
      </c>
    </row>
    <row r="220" spans="1:7" s="109" customFormat="1" ht="76.5" hidden="1" outlineLevel="1">
      <c r="A220" s="227" t="str">
        <f t="shared" si="13"/>
        <v>A.2.2.2.1.S.5</v>
      </c>
      <c r="B220" s="99" t="s">
        <v>213</v>
      </c>
      <c r="C220" s="122" t="s">
        <v>1852</v>
      </c>
      <c r="D220" s="123" t="s">
        <v>1640</v>
      </c>
      <c r="E220" s="107">
        <v>1</v>
      </c>
      <c r="F220" s="108"/>
      <c r="G220" s="108">
        <f t="shared" si="14"/>
        <v>0</v>
      </c>
    </row>
    <row r="221" spans="1:7" s="109" customFormat="1" ht="25.5" hidden="1" outlineLevel="1">
      <c r="A221" s="227" t="str">
        <f t="shared" si="13"/>
        <v>A.2.2.2.1.S.6</v>
      </c>
      <c r="B221" s="99" t="s">
        <v>214</v>
      </c>
      <c r="C221" s="122" t="s">
        <v>1650</v>
      </c>
      <c r="D221" s="123" t="s">
        <v>90</v>
      </c>
      <c r="E221" s="107">
        <v>3</v>
      </c>
      <c r="F221" s="108"/>
      <c r="G221" s="108">
        <f t="shared" si="14"/>
        <v>0</v>
      </c>
    </row>
    <row r="222" spans="1:7" s="109" customFormat="1" ht="15" hidden="1" outlineLevel="1">
      <c r="A222" s="227" t="str">
        <f t="shared" si="13"/>
        <v>A.2.2.2.1.S.7</v>
      </c>
      <c r="B222" s="99" t="s">
        <v>215</v>
      </c>
      <c r="C222" s="122" t="s">
        <v>1651</v>
      </c>
      <c r="D222" s="123" t="s">
        <v>1640</v>
      </c>
      <c r="E222" s="107">
        <v>3</v>
      </c>
      <c r="F222" s="108"/>
      <c r="G222" s="108">
        <f t="shared" si="14"/>
        <v>0</v>
      </c>
    </row>
    <row r="223" spans="1:7" s="109" customFormat="1" ht="51" hidden="1" outlineLevel="1">
      <c r="A223" s="227" t="str">
        <f t="shared" si="13"/>
        <v>A.2.2.2.1.S.8</v>
      </c>
      <c r="B223" s="99" t="s">
        <v>216</v>
      </c>
      <c r="C223" s="122" t="s">
        <v>1798</v>
      </c>
      <c r="D223" s="123" t="s">
        <v>1640</v>
      </c>
      <c r="E223" s="107">
        <v>1</v>
      </c>
      <c r="F223" s="108"/>
      <c r="G223" s="108">
        <f t="shared" si="14"/>
        <v>0</v>
      </c>
    </row>
    <row r="224" spans="1:7" s="109" customFormat="1" ht="27.75" hidden="1" outlineLevel="1">
      <c r="A224" s="227" t="str">
        <f t="shared" si="13"/>
        <v>A.2.2.2.1.S.9</v>
      </c>
      <c r="B224" s="99" t="s">
        <v>217</v>
      </c>
      <c r="C224" s="122" t="s">
        <v>2174</v>
      </c>
      <c r="D224" s="123" t="s">
        <v>1640</v>
      </c>
      <c r="E224" s="107">
        <v>2</v>
      </c>
      <c r="F224" s="108"/>
      <c r="G224" s="108">
        <f t="shared" si="14"/>
        <v>0</v>
      </c>
    </row>
    <row r="225" spans="1:7" s="109" customFormat="1" ht="30" hidden="1" outlineLevel="1">
      <c r="A225" s="227" t="str">
        <f t="shared" si="13"/>
        <v>A.2.2.2.1.S.10</v>
      </c>
      <c r="B225" s="99" t="s">
        <v>218</v>
      </c>
      <c r="C225" s="122" t="s">
        <v>2175</v>
      </c>
      <c r="D225" s="123" t="s">
        <v>1640</v>
      </c>
      <c r="E225" s="107">
        <v>3</v>
      </c>
      <c r="F225" s="108"/>
      <c r="G225" s="108">
        <f t="shared" si="14"/>
        <v>0</v>
      </c>
    </row>
    <row r="226" spans="1:7" s="109" customFormat="1" ht="38.25" hidden="1" outlineLevel="1">
      <c r="A226" s="227" t="str">
        <f t="shared" si="13"/>
        <v>A.2.2.2.1.S.11</v>
      </c>
      <c r="B226" s="99" t="s">
        <v>219</v>
      </c>
      <c r="C226" s="122" t="s">
        <v>1655</v>
      </c>
      <c r="D226" s="123"/>
      <c r="E226" s="107"/>
      <c r="F226" s="108"/>
      <c r="G226" s="108"/>
    </row>
    <row r="227" spans="1:7" s="109" customFormat="1" ht="15" hidden="1" outlineLevel="1">
      <c r="A227" s="227" t="str">
        <f t="shared" si="13"/>
        <v>A.2.2.2.1.S.11.1</v>
      </c>
      <c r="B227" s="99" t="s">
        <v>298</v>
      </c>
      <c r="C227" s="230" t="s">
        <v>2165</v>
      </c>
      <c r="D227" s="123" t="s">
        <v>1657</v>
      </c>
      <c r="E227" s="107">
        <v>5</v>
      </c>
      <c r="F227" s="108"/>
      <c r="G227" s="108">
        <f aca="true" t="shared" si="15" ref="G227:G249">E227*F227</f>
        <v>0</v>
      </c>
    </row>
    <row r="228" spans="1:7" s="109" customFormat="1" ht="15" hidden="1" outlineLevel="1">
      <c r="A228" s="227" t="str">
        <f t="shared" si="13"/>
        <v>A.2.2.2.1.S.11.2</v>
      </c>
      <c r="B228" s="99" t="s">
        <v>299</v>
      </c>
      <c r="C228" s="230" t="s">
        <v>2176</v>
      </c>
      <c r="D228" s="123" t="s">
        <v>1657</v>
      </c>
      <c r="E228" s="107">
        <v>25</v>
      </c>
      <c r="F228" s="108"/>
      <c r="G228" s="108">
        <f t="shared" si="15"/>
        <v>0</v>
      </c>
    </row>
    <row r="229" spans="1:7" s="109" customFormat="1" ht="15" hidden="1" outlineLevel="1">
      <c r="A229" s="227" t="str">
        <f t="shared" si="13"/>
        <v>A.2.2.2.1.S.11.3</v>
      </c>
      <c r="B229" s="99" t="s">
        <v>387</v>
      </c>
      <c r="C229" s="230" t="s">
        <v>1853</v>
      </c>
      <c r="D229" s="123" t="s">
        <v>1657</v>
      </c>
      <c r="E229" s="107">
        <v>50</v>
      </c>
      <c r="F229" s="108"/>
      <c r="G229" s="108">
        <f t="shared" si="15"/>
        <v>0</v>
      </c>
    </row>
    <row r="230" spans="1:7" s="109" customFormat="1" ht="15" hidden="1" outlineLevel="1">
      <c r="A230" s="227" t="str">
        <f t="shared" si="13"/>
        <v>A.2.2.2.1.S.11.4</v>
      </c>
      <c r="B230" s="99" t="s">
        <v>811</v>
      </c>
      <c r="C230" s="230" t="s">
        <v>2167</v>
      </c>
      <c r="D230" s="123" t="s">
        <v>1657</v>
      </c>
      <c r="E230" s="107">
        <v>8</v>
      </c>
      <c r="F230" s="108"/>
      <c r="G230" s="108">
        <f t="shared" si="15"/>
        <v>0</v>
      </c>
    </row>
    <row r="231" spans="1:7" s="109" customFormat="1" ht="15" hidden="1" outlineLevel="1">
      <c r="A231" s="227" t="str">
        <f t="shared" si="13"/>
        <v>A.2.2.2.1.S.11.5</v>
      </c>
      <c r="B231" s="99" t="s">
        <v>1319</v>
      </c>
      <c r="C231" s="230" t="s">
        <v>2168</v>
      </c>
      <c r="D231" s="123" t="s">
        <v>1657</v>
      </c>
      <c r="E231" s="107">
        <v>15</v>
      </c>
      <c r="F231" s="108"/>
      <c r="G231" s="108">
        <f t="shared" si="15"/>
        <v>0</v>
      </c>
    </row>
    <row r="232" spans="1:7" s="109" customFormat="1" ht="15" hidden="1" outlineLevel="1">
      <c r="A232" s="227" t="str">
        <f t="shared" si="13"/>
        <v>A.2.2.2.1.S.11.6</v>
      </c>
      <c r="B232" s="99" t="s">
        <v>1321</v>
      </c>
      <c r="C232" s="230" t="s">
        <v>2169</v>
      </c>
      <c r="D232" s="123" t="s">
        <v>1657</v>
      </c>
      <c r="E232" s="107">
        <v>3</v>
      </c>
      <c r="F232" s="108"/>
      <c r="G232" s="108">
        <f t="shared" si="15"/>
        <v>0</v>
      </c>
    </row>
    <row r="233" spans="1:7" s="109" customFormat="1" ht="15" hidden="1" outlineLevel="1">
      <c r="A233" s="227" t="str">
        <f t="shared" si="13"/>
        <v>A.2.2.2.1.S.11.7</v>
      </c>
      <c r="B233" s="99" t="s">
        <v>1323</v>
      </c>
      <c r="C233" s="230" t="s">
        <v>2177</v>
      </c>
      <c r="D233" s="123" t="s">
        <v>1657</v>
      </c>
      <c r="E233" s="107">
        <v>3</v>
      </c>
      <c r="F233" s="108"/>
      <c r="G233" s="108">
        <f t="shared" si="15"/>
        <v>0</v>
      </c>
    </row>
    <row r="234" spans="1:7" s="109" customFormat="1" ht="15" hidden="1" outlineLevel="1">
      <c r="A234" s="227" t="str">
        <f t="shared" si="13"/>
        <v>A.2.2.2.1.S.11.8</v>
      </c>
      <c r="B234" s="99" t="s">
        <v>1325</v>
      </c>
      <c r="C234" s="230" t="s">
        <v>1799</v>
      </c>
      <c r="D234" s="123" t="s">
        <v>1657</v>
      </c>
      <c r="E234" s="107">
        <v>10</v>
      </c>
      <c r="F234" s="108"/>
      <c r="G234" s="108">
        <f t="shared" si="15"/>
        <v>0</v>
      </c>
    </row>
    <row r="235" spans="1:7" s="109" customFormat="1" ht="15" hidden="1" outlineLevel="1">
      <c r="A235" s="227" t="str">
        <f t="shared" si="13"/>
        <v>A.2.2.2.1.S.11.9</v>
      </c>
      <c r="B235" s="99" t="s">
        <v>1801</v>
      </c>
      <c r="C235" s="230" t="s">
        <v>1854</v>
      </c>
      <c r="D235" s="123" t="s">
        <v>1657</v>
      </c>
      <c r="E235" s="107">
        <v>3</v>
      </c>
      <c r="F235" s="108"/>
      <c r="G235" s="108">
        <f t="shared" si="15"/>
        <v>0</v>
      </c>
    </row>
    <row r="236" spans="1:7" s="109" customFormat="1" ht="15" hidden="1" outlineLevel="1">
      <c r="A236" s="227" t="str">
        <f t="shared" si="13"/>
        <v>A.2.2.2.1.S.11.10</v>
      </c>
      <c r="B236" s="99" t="s">
        <v>1803</v>
      </c>
      <c r="C236" s="230" t="s">
        <v>1802</v>
      </c>
      <c r="D236" s="123" t="s">
        <v>1657</v>
      </c>
      <c r="E236" s="107">
        <v>8</v>
      </c>
      <c r="F236" s="108"/>
      <c r="G236" s="108">
        <f t="shared" si="15"/>
        <v>0</v>
      </c>
    </row>
    <row r="237" spans="1:7" s="109" customFormat="1" ht="15" hidden="1" outlineLevel="1">
      <c r="A237" s="227" t="str">
        <f t="shared" si="13"/>
        <v>A.2.2.2.1.S.11.11</v>
      </c>
      <c r="B237" s="99" t="s">
        <v>1805</v>
      </c>
      <c r="C237" s="230" t="s">
        <v>1804</v>
      </c>
      <c r="D237" s="123" t="s">
        <v>1657</v>
      </c>
      <c r="E237" s="107">
        <v>3</v>
      </c>
      <c r="F237" s="108"/>
      <c r="G237" s="108">
        <f t="shared" si="15"/>
        <v>0</v>
      </c>
    </row>
    <row r="238" spans="1:7" s="109" customFormat="1" ht="15" hidden="1" outlineLevel="1">
      <c r="A238" s="227" t="str">
        <f t="shared" si="13"/>
        <v>A.2.2.2.1.S.11.12</v>
      </c>
      <c r="B238" s="99" t="s">
        <v>1855</v>
      </c>
      <c r="C238" s="230" t="s">
        <v>1806</v>
      </c>
      <c r="D238" s="123" t="s">
        <v>1657</v>
      </c>
      <c r="E238" s="107">
        <v>6</v>
      </c>
      <c r="F238" s="108"/>
      <c r="G238" s="108">
        <f t="shared" si="15"/>
        <v>0</v>
      </c>
    </row>
    <row r="239" spans="1:7" s="109" customFormat="1" ht="15" hidden="1" outlineLevel="1">
      <c r="A239" s="227" t="str">
        <f t="shared" si="13"/>
        <v>A.2.2.2.1.S.11.13</v>
      </c>
      <c r="B239" s="99" t="s">
        <v>1856</v>
      </c>
      <c r="C239" s="230" t="s">
        <v>1857</v>
      </c>
      <c r="D239" s="123" t="s">
        <v>1657</v>
      </c>
      <c r="E239" s="107">
        <v>10</v>
      </c>
      <c r="F239" s="108"/>
      <c r="G239" s="108">
        <f t="shared" si="15"/>
        <v>0</v>
      </c>
    </row>
    <row r="240" spans="1:7" s="109" customFormat="1" ht="15" hidden="1" outlineLevel="1">
      <c r="A240" s="227" t="str">
        <f t="shared" si="13"/>
        <v>A.2.2.2.1.S.12</v>
      </c>
      <c r="B240" s="99" t="s">
        <v>220</v>
      </c>
      <c r="C240" s="122" t="s">
        <v>1770</v>
      </c>
      <c r="D240" s="123" t="s">
        <v>90</v>
      </c>
      <c r="E240" s="107">
        <v>1</v>
      </c>
      <c r="F240" s="108"/>
      <c r="G240" s="108">
        <f t="shared" si="15"/>
        <v>0</v>
      </c>
    </row>
    <row r="241" spans="1:7" s="109" customFormat="1" ht="15" hidden="1" outlineLevel="1">
      <c r="A241" s="227" t="str">
        <f t="shared" si="13"/>
        <v>A.2.2.2.1.S.13</v>
      </c>
      <c r="B241" s="99" t="s">
        <v>221</v>
      </c>
      <c r="C241" s="122" t="s">
        <v>1807</v>
      </c>
      <c r="D241" s="123" t="s">
        <v>1657</v>
      </c>
      <c r="E241" s="107">
        <v>8</v>
      </c>
      <c r="F241" s="108"/>
      <c r="G241" s="108">
        <f t="shared" si="15"/>
        <v>0</v>
      </c>
    </row>
    <row r="242" spans="1:7" s="109" customFormat="1" ht="15" hidden="1" outlineLevel="1">
      <c r="A242" s="227" t="str">
        <f t="shared" si="13"/>
        <v>A.2.2.2.1.S.14</v>
      </c>
      <c r="B242" s="99" t="s">
        <v>222</v>
      </c>
      <c r="C242" s="122" t="s">
        <v>1858</v>
      </c>
      <c r="D242" s="123" t="s">
        <v>1657</v>
      </c>
      <c r="E242" s="107">
        <v>1</v>
      </c>
      <c r="F242" s="108"/>
      <c r="G242" s="108">
        <f t="shared" si="15"/>
        <v>0</v>
      </c>
    </row>
    <row r="243" spans="1:7" s="109" customFormat="1" ht="25.5" hidden="1" outlineLevel="1">
      <c r="A243" s="227" t="str">
        <f t="shared" si="13"/>
        <v>A.2.2.2.1.S.15</v>
      </c>
      <c r="B243" s="99" t="s">
        <v>223</v>
      </c>
      <c r="C243" s="122" t="s">
        <v>1663</v>
      </c>
      <c r="D243" s="123" t="s">
        <v>1657</v>
      </c>
      <c r="E243" s="107">
        <v>25</v>
      </c>
      <c r="F243" s="108"/>
      <c r="G243" s="108">
        <f t="shared" si="15"/>
        <v>0</v>
      </c>
    </row>
    <row r="244" spans="1:7" s="109" customFormat="1" ht="25.5" hidden="1" outlineLevel="1">
      <c r="A244" s="227" t="str">
        <f t="shared" si="13"/>
        <v>A.2.2.2.1.S.16</v>
      </c>
      <c r="B244" s="99" t="s">
        <v>224</v>
      </c>
      <c r="C244" s="122" t="s">
        <v>1664</v>
      </c>
      <c r="D244" s="123" t="s">
        <v>1657</v>
      </c>
      <c r="E244" s="107">
        <v>20</v>
      </c>
      <c r="F244" s="108"/>
      <c r="G244" s="108">
        <f t="shared" si="15"/>
        <v>0</v>
      </c>
    </row>
    <row r="245" spans="1:7" s="109" customFormat="1" ht="25.5" hidden="1" outlineLevel="1">
      <c r="A245" s="227" t="str">
        <f t="shared" si="13"/>
        <v>A.2.2.2.1.S.17</v>
      </c>
      <c r="B245" s="99" t="s">
        <v>225</v>
      </c>
      <c r="C245" s="122" t="s">
        <v>1665</v>
      </c>
      <c r="D245" s="123" t="s">
        <v>90</v>
      </c>
      <c r="E245" s="107">
        <v>3</v>
      </c>
      <c r="F245" s="108"/>
      <c r="G245" s="108">
        <f t="shared" si="15"/>
        <v>0</v>
      </c>
    </row>
    <row r="246" spans="1:7" s="109" customFormat="1" ht="76.5" hidden="1" outlineLevel="1">
      <c r="A246" s="227" t="str">
        <f t="shared" si="13"/>
        <v>A.2.2.2.1.S.18</v>
      </c>
      <c r="B246" s="99" t="s">
        <v>259</v>
      </c>
      <c r="C246" s="122" t="s">
        <v>1859</v>
      </c>
      <c r="D246" s="123" t="s">
        <v>1640</v>
      </c>
      <c r="E246" s="107">
        <v>2</v>
      </c>
      <c r="F246" s="108"/>
      <c r="G246" s="108">
        <f t="shared" si="15"/>
        <v>0</v>
      </c>
    </row>
    <row r="247" spans="1:7" s="109" customFormat="1" ht="76.5" hidden="1" outlineLevel="1">
      <c r="A247" s="227" t="str">
        <f t="shared" si="13"/>
        <v>A.2.2.2.1.S.19</v>
      </c>
      <c r="B247" s="99" t="s">
        <v>332</v>
      </c>
      <c r="C247" s="122" t="s">
        <v>1860</v>
      </c>
      <c r="D247" s="123" t="s">
        <v>1640</v>
      </c>
      <c r="E247" s="107">
        <v>5</v>
      </c>
      <c r="F247" s="108"/>
      <c r="G247" s="108">
        <f t="shared" si="15"/>
        <v>0</v>
      </c>
    </row>
    <row r="248" spans="1:7" s="109" customFormat="1" ht="25.5" hidden="1" outlineLevel="1">
      <c r="A248" s="227" t="str">
        <f t="shared" si="13"/>
        <v>A.2.2.2.1.S.20</v>
      </c>
      <c r="B248" s="99" t="s">
        <v>333</v>
      </c>
      <c r="C248" s="122" t="s">
        <v>1710</v>
      </c>
      <c r="D248" s="123" t="s">
        <v>90</v>
      </c>
      <c r="E248" s="107">
        <v>4</v>
      </c>
      <c r="F248" s="108"/>
      <c r="G248" s="108">
        <f t="shared" si="15"/>
        <v>0</v>
      </c>
    </row>
    <row r="249" spans="1:7" s="109" customFormat="1" ht="25.5" hidden="1" outlineLevel="1">
      <c r="A249" s="227" t="str">
        <f aca="true" t="shared" si="16" ref="A249:A250">""&amp;$B$139&amp;"."&amp;B249&amp;""</f>
        <v>A.2.2.2.1.S.21</v>
      </c>
      <c r="B249" s="99" t="s">
        <v>335</v>
      </c>
      <c r="C249" s="122" t="s">
        <v>1809</v>
      </c>
      <c r="D249" s="123" t="s">
        <v>1640</v>
      </c>
      <c r="E249" s="107">
        <v>1</v>
      </c>
      <c r="F249" s="108"/>
      <c r="G249" s="108">
        <f t="shared" si="15"/>
        <v>0</v>
      </c>
    </row>
    <row r="250" spans="1:7" s="109" customFormat="1" ht="89.25" hidden="1" outlineLevel="1">
      <c r="A250" s="227" t="str">
        <f t="shared" si="16"/>
        <v>A.2.2.2.1.S.22</v>
      </c>
      <c r="B250" s="99" t="s">
        <v>371</v>
      </c>
      <c r="C250" s="122" t="s">
        <v>2347</v>
      </c>
      <c r="D250" s="123" t="s">
        <v>1640</v>
      </c>
      <c r="E250" s="107">
        <v>1</v>
      </c>
      <c r="F250" s="108"/>
      <c r="G250" s="108">
        <f aca="true" t="shared" si="17" ref="G250">E230*F250</f>
        <v>0</v>
      </c>
    </row>
    <row r="251" spans="1:7" s="97" customFormat="1" ht="15" collapsed="1">
      <c r="A251" s="90" t="str">
        <f>B251</f>
        <v>A.2.2.2.2</v>
      </c>
      <c r="B251" s="91" t="s">
        <v>1869</v>
      </c>
      <c r="C251" s="92" t="s">
        <v>1670</v>
      </c>
      <c r="D251" s="93"/>
      <c r="E251" s="124"/>
      <c r="F251" s="125"/>
      <c r="G251" s="96"/>
    </row>
    <row r="252" spans="1:7" s="109" customFormat="1" ht="25.5" hidden="1" outlineLevel="1">
      <c r="A252" s="227" t="str">
        <f aca="true" t="shared" si="18" ref="A252:A259">""&amp;$B$251&amp;"."&amp;B252&amp;""</f>
        <v>A.2.2.2.2.S.1</v>
      </c>
      <c r="B252" s="99" t="s">
        <v>206</v>
      </c>
      <c r="C252" s="231" t="s">
        <v>1862</v>
      </c>
      <c r="D252" s="128" t="s">
        <v>1657</v>
      </c>
      <c r="E252" s="107">
        <v>85</v>
      </c>
      <c r="F252" s="108"/>
      <c r="G252" s="108">
        <f aca="true" t="shared" si="19" ref="G252:G259">E252*F252</f>
        <v>0</v>
      </c>
    </row>
    <row r="253" spans="1:7" s="109" customFormat="1" ht="38.25" hidden="1" outlineLevel="1">
      <c r="A253" s="227" t="str">
        <f t="shared" si="18"/>
        <v>A.2.2.2.2.S.2</v>
      </c>
      <c r="B253" s="99" t="s">
        <v>207</v>
      </c>
      <c r="C253" s="231" t="s">
        <v>1672</v>
      </c>
      <c r="D253" s="128" t="s">
        <v>1657</v>
      </c>
      <c r="E253" s="107">
        <v>15</v>
      </c>
      <c r="F253" s="108"/>
      <c r="G253" s="108">
        <f t="shared" si="19"/>
        <v>0</v>
      </c>
    </row>
    <row r="254" spans="1:7" s="109" customFormat="1" ht="25.5" hidden="1" outlineLevel="1">
      <c r="A254" s="227" t="str">
        <f t="shared" si="18"/>
        <v>A.2.2.2.2.S.3</v>
      </c>
      <c r="B254" s="99" t="s">
        <v>208</v>
      </c>
      <c r="C254" s="231" t="s">
        <v>1863</v>
      </c>
      <c r="D254" s="128" t="s">
        <v>90</v>
      </c>
      <c r="E254" s="107">
        <v>20</v>
      </c>
      <c r="F254" s="108"/>
      <c r="G254" s="108">
        <f t="shared" si="19"/>
        <v>0</v>
      </c>
    </row>
    <row r="255" spans="1:7" s="109" customFormat="1" ht="25.5" hidden="1" outlineLevel="1">
      <c r="A255" s="227" t="str">
        <f t="shared" si="18"/>
        <v>A.2.2.2.2.S.4</v>
      </c>
      <c r="B255" s="99" t="s">
        <v>209</v>
      </c>
      <c r="C255" s="231" t="s">
        <v>1674</v>
      </c>
      <c r="D255" s="128"/>
      <c r="E255" s="107"/>
      <c r="F255" s="108"/>
      <c r="G255" s="108">
        <f t="shared" si="19"/>
        <v>0</v>
      </c>
    </row>
    <row r="256" spans="1:7" s="109" customFormat="1" ht="15" hidden="1" outlineLevel="1">
      <c r="A256" s="227" t="str">
        <f t="shared" si="18"/>
        <v>A.2.2.2.2.S.4.1</v>
      </c>
      <c r="B256" s="99" t="s">
        <v>240</v>
      </c>
      <c r="C256" s="232" t="s">
        <v>2178</v>
      </c>
      <c r="D256" s="128" t="s">
        <v>1657</v>
      </c>
      <c r="E256" s="107">
        <v>20</v>
      </c>
      <c r="F256" s="108"/>
      <c r="G256" s="108">
        <f t="shared" si="19"/>
        <v>0</v>
      </c>
    </row>
    <row r="257" spans="1:7" s="109" customFormat="1" ht="15" hidden="1" outlineLevel="1">
      <c r="A257" s="227" t="str">
        <f t="shared" si="18"/>
        <v>A.2.2.2.2.S.4.2</v>
      </c>
      <c r="B257" s="99" t="s">
        <v>260</v>
      </c>
      <c r="C257" s="232" t="s">
        <v>2179</v>
      </c>
      <c r="D257" s="128" t="s">
        <v>1657</v>
      </c>
      <c r="E257" s="107">
        <v>15</v>
      </c>
      <c r="F257" s="108"/>
      <c r="G257" s="108">
        <f t="shared" si="19"/>
        <v>0</v>
      </c>
    </row>
    <row r="258" spans="1:7" s="109" customFormat="1" ht="38.25" hidden="1" outlineLevel="1">
      <c r="A258" s="227" t="str">
        <f t="shared" si="18"/>
        <v>A.2.2.2.2.S.5</v>
      </c>
      <c r="B258" s="99" t="s">
        <v>213</v>
      </c>
      <c r="C258" s="231" t="s">
        <v>1677</v>
      </c>
      <c r="D258" s="128" t="s">
        <v>90</v>
      </c>
      <c r="E258" s="107">
        <v>40</v>
      </c>
      <c r="F258" s="108"/>
      <c r="G258" s="108">
        <f t="shared" si="19"/>
        <v>0</v>
      </c>
    </row>
    <row r="259" spans="1:7" s="109" customFormat="1" ht="25.5" hidden="1" outlineLevel="1">
      <c r="A259" s="227" t="str">
        <f t="shared" si="18"/>
        <v>A.2.2.2.2.S.6</v>
      </c>
      <c r="B259" s="99" t="s">
        <v>214</v>
      </c>
      <c r="C259" s="231" t="s">
        <v>1678</v>
      </c>
      <c r="D259" s="128" t="s">
        <v>90</v>
      </c>
      <c r="E259" s="107">
        <v>15</v>
      </c>
      <c r="F259" s="108"/>
      <c r="G259" s="108">
        <f t="shared" si="19"/>
        <v>0</v>
      </c>
    </row>
    <row r="260" spans="1:7" s="97" customFormat="1" ht="15" collapsed="1">
      <c r="A260" s="90" t="str">
        <f>B260</f>
        <v>A.2.2.2.3</v>
      </c>
      <c r="B260" s="91" t="s">
        <v>1870</v>
      </c>
      <c r="C260" s="92" t="s">
        <v>1680</v>
      </c>
      <c r="D260" s="93"/>
      <c r="E260" s="94"/>
      <c r="F260" s="95"/>
      <c r="G260" s="96"/>
    </row>
    <row r="261" spans="1:7" s="109" customFormat="1" ht="89.25" hidden="1" outlineLevel="1">
      <c r="A261" s="227" t="str">
        <f aca="true" t="shared" si="20" ref="A261:A272">""&amp;$B$260&amp;"."&amp;B261&amp;""</f>
        <v>A.2.2.2.3.S.1</v>
      </c>
      <c r="B261" s="99" t="s">
        <v>206</v>
      </c>
      <c r="C261" s="122" t="s">
        <v>1813</v>
      </c>
      <c r="D261" s="143" t="s">
        <v>1640</v>
      </c>
      <c r="E261" s="107">
        <v>1</v>
      </c>
      <c r="F261" s="108"/>
      <c r="G261" s="108">
        <f aca="true" t="shared" si="21" ref="G261">E261*F261</f>
        <v>0</v>
      </c>
    </row>
    <row r="262" spans="1:7" s="109" customFormat="1" ht="25.5" hidden="1" outlineLevel="1">
      <c r="A262" s="227" t="str">
        <f t="shared" si="20"/>
        <v>A.2.2.2.3.S.2</v>
      </c>
      <c r="B262" s="99" t="s">
        <v>207</v>
      </c>
      <c r="C262" s="122" t="s">
        <v>1814</v>
      </c>
      <c r="D262" s="143"/>
      <c r="E262" s="107"/>
      <c r="F262" s="108"/>
      <c r="G262" s="108"/>
    </row>
    <row r="263" spans="1:7" s="109" customFormat="1" ht="38.25" hidden="1" outlineLevel="1">
      <c r="A263" s="227" t="str">
        <f t="shared" si="20"/>
        <v>A.2.2.2.3.S.2.1</v>
      </c>
      <c r="B263" s="99" t="s">
        <v>228</v>
      </c>
      <c r="C263" s="207" t="s">
        <v>1683</v>
      </c>
      <c r="D263" s="143" t="s">
        <v>90</v>
      </c>
      <c r="E263" s="107">
        <v>1</v>
      </c>
      <c r="F263" s="108"/>
      <c r="G263" s="108">
        <f aca="true" t="shared" si="22" ref="G263:G272">E263*F263</f>
        <v>0</v>
      </c>
    </row>
    <row r="264" spans="1:7" s="109" customFormat="1" ht="25.5" hidden="1" outlineLevel="1">
      <c r="A264" s="227" t="str">
        <f t="shared" si="20"/>
        <v>A.2.2.2.3.S.2.2</v>
      </c>
      <c r="B264" s="99" t="s">
        <v>261</v>
      </c>
      <c r="C264" s="207" t="s">
        <v>1815</v>
      </c>
      <c r="D264" s="143" t="s">
        <v>90</v>
      </c>
      <c r="E264" s="107">
        <v>1</v>
      </c>
      <c r="F264" s="108"/>
      <c r="G264" s="108">
        <f t="shared" si="22"/>
        <v>0</v>
      </c>
    </row>
    <row r="265" spans="1:7" s="109" customFormat="1" ht="15" hidden="1" outlineLevel="1">
      <c r="A265" s="227" t="str">
        <f t="shared" si="20"/>
        <v>A.2.2.2.3.S.2.3</v>
      </c>
      <c r="B265" s="99" t="s">
        <v>367</v>
      </c>
      <c r="C265" s="207" t="s">
        <v>1816</v>
      </c>
      <c r="D265" s="143" t="s">
        <v>90</v>
      </c>
      <c r="E265" s="107">
        <v>1</v>
      </c>
      <c r="F265" s="108"/>
      <c r="G265" s="108">
        <f t="shared" si="22"/>
        <v>0</v>
      </c>
    </row>
    <row r="266" spans="1:7" s="109" customFormat="1" ht="15" hidden="1" outlineLevel="1">
      <c r="A266" s="227" t="str">
        <f t="shared" si="20"/>
        <v>A.2.2.2.3.S.2.4</v>
      </c>
      <c r="B266" s="99" t="s">
        <v>400</v>
      </c>
      <c r="C266" s="207" t="s">
        <v>1686</v>
      </c>
      <c r="D266" s="143" t="s">
        <v>90</v>
      </c>
      <c r="E266" s="107">
        <v>1</v>
      </c>
      <c r="F266" s="108"/>
      <c r="G266" s="108">
        <f t="shared" si="22"/>
        <v>0</v>
      </c>
    </row>
    <row r="267" spans="1:7" s="109" customFormat="1" ht="15" hidden="1" outlineLevel="1">
      <c r="A267" s="227" t="str">
        <f t="shared" si="20"/>
        <v>A.2.2.2.3.S.2.5</v>
      </c>
      <c r="B267" s="99" t="s">
        <v>1687</v>
      </c>
      <c r="C267" s="207" t="s">
        <v>1688</v>
      </c>
      <c r="D267" s="143" t="s">
        <v>90</v>
      </c>
      <c r="E267" s="107">
        <v>1</v>
      </c>
      <c r="F267" s="108"/>
      <c r="G267" s="108">
        <f t="shared" si="22"/>
        <v>0</v>
      </c>
    </row>
    <row r="268" spans="1:7" s="109" customFormat="1" ht="25.5" hidden="1" outlineLevel="1">
      <c r="A268" s="227" t="str">
        <f t="shared" si="20"/>
        <v>A.2.2.2.3.S.2.6</v>
      </c>
      <c r="B268" s="99" t="s">
        <v>1689</v>
      </c>
      <c r="C268" s="207" t="s">
        <v>1690</v>
      </c>
      <c r="D268" s="143" t="s">
        <v>90</v>
      </c>
      <c r="E268" s="107">
        <v>1</v>
      </c>
      <c r="F268" s="108"/>
      <c r="G268" s="108">
        <f t="shared" si="22"/>
        <v>0</v>
      </c>
    </row>
    <row r="269" spans="1:7" s="109" customFormat="1" ht="15" hidden="1" outlineLevel="1">
      <c r="A269" s="227" t="str">
        <f t="shared" si="20"/>
        <v>A.2.2.2.3.S.2.7</v>
      </c>
      <c r="B269" s="99" t="s">
        <v>1691</v>
      </c>
      <c r="C269" s="207" t="s">
        <v>1692</v>
      </c>
      <c r="D269" s="143" t="s">
        <v>90</v>
      </c>
      <c r="E269" s="107">
        <v>1</v>
      </c>
      <c r="F269" s="108"/>
      <c r="G269" s="108">
        <f t="shared" si="22"/>
        <v>0</v>
      </c>
    </row>
    <row r="270" spans="1:7" s="109" customFormat="1" ht="15" hidden="1" outlineLevel="1">
      <c r="A270" s="227" t="str">
        <f t="shared" si="20"/>
        <v>A.2.2.2.3.S.3</v>
      </c>
      <c r="B270" s="99" t="s">
        <v>208</v>
      </c>
      <c r="C270" s="122" t="s">
        <v>1693</v>
      </c>
      <c r="D270" s="143" t="s">
        <v>90</v>
      </c>
      <c r="E270" s="107">
        <v>1</v>
      </c>
      <c r="F270" s="108"/>
      <c r="G270" s="108">
        <f t="shared" si="22"/>
        <v>0</v>
      </c>
    </row>
    <row r="271" spans="1:7" s="109" customFormat="1" ht="15" hidden="1" outlineLevel="1">
      <c r="A271" s="227" t="str">
        <f t="shared" si="20"/>
        <v>A.2.2.2.3.S.4</v>
      </c>
      <c r="B271" s="99" t="s">
        <v>209</v>
      </c>
      <c r="C271" s="122" t="s">
        <v>1694</v>
      </c>
      <c r="D271" s="143" t="s">
        <v>90</v>
      </c>
      <c r="E271" s="107">
        <v>1</v>
      </c>
      <c r="F271" s="108"/>
      <c r="G271" s="108">
        <f t="shared" si="22"/>
        <v>0</v>
      </c>
    </row>
    <row r="272" spans="1:7" s="109" customFormat="1" ht="63.75" hidden="1" outlineLevel="1">
      <c r="A272" s="227" t="str">
        <f t="shared" si="20"/>
        <v>A.2.2.2.3.S.5</v>
      </c>
      <c r="B272" s="99" t="s">
        <v>213</v>
      </c>
      <c r="C272" s="122" t="s">
        <v>1695</v>
      </c>
      <c r="D272" s="143" t="s">
        <v>1640</v>
      </c>
      <c r="E272" s="107">
        <v>1</v>
      </c>
      <c r="F272" s="108"/>
      <c r="G272" s="108">
        <f t="shared" si="22"/>
        <v>0</v>
      </c>
    </row>
    <row r="273" spans="1:7" s="214" customFormat="1" ht="15" collapsed="1">
      <c r="A273" s="352"/>
      <c r="B273" s="209"/>
      <c r="C273" s="210"/>
      <c r="D273" s="211"/>
      <c r="E273" s="212"/>
      <c r="F273" s="213"/>
      <c r="G273" s="213"/>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39"/>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A.3.1</v>
      </c>
      <c r="B2" s="358" t="s">
        <v>469</v>
      </c>
      <c r="C2" s="365" t="s">
        <v>2755</v>
      </c>
      <c r="D2" s="359"/>
      <c r="E2" s="360"/>
      <c r="F2" s="361"/>
      <c r="G2" s="362">
        <f>SUM(G3:G414)</f>
        <v>0</v>
      </c>
    </row>
    <row r="3" spans="1:7" s="89" customFormat="1" ht="15" collapsed="1">
      <c r="A3" s="82" t="str">
        <f aca="true" t="shared" si="0" ref="A3:A4">B3</f>
        <v>A.3.1.1</v>
      </c>
      <c r="B3" s="83" t="s">
        <v>2348</v>
      </c>
      <c r="C3" s="84" t="s">
        <v>135</v>
      </c>
      <c r="D3" s="85"/>
      <c r="E3" s="86"/>
      <c r="F3" s="87"/>
      <c r="G3" s="88"/>
    </row>
    <row r="4" spans="1:7" s="97" customFormat="1" ht="15">
      <c r="A4" s="90" t="str">
        <f t="shared" si="0"/>
        <v>A.3.1.1.1</v>
      </c>
      <c r="B4" s="91" t="s">
        <v>2349</v>
      </c>
      <c r="C4" s="92" t="s">
        <v>17</v>
      </c>
      <c r="D4" s="93"/>
      <c r="E4" s="94"/>
      <c r="F4" s="95"/>
      <c r="G4" s="96"/>
    </row>
    <row r="5" spans="1:7" s="104" customFormat="1" ht="15" hidden="1" outlineLevel="1">
      <c r="A5" s="98" t="str">
        <f>""&amp;$B$4&amp;"."&amp;B5&amp;""</f>
        <v>A.3.1.1.1.S.1</v>
      </c>
      <c r="B5" s="99" t="s">
        <v>206</v>
      </c>
      <c r="C5" s="100" t="s">
        <v>193</v>
      </c>
      <c r="D5" s="101"/>
      <c r="E5" s="102"/>
      <c r="F5" s="103"/>
      <c r="G5" s="103"/>
    </row>
    <row r="6" spans="1:7" s="109" customFormat="1" ht="89.25" hidden="1" outlineLevel="1">
      <c r="A6" s="98" t="str">
        <f>""&amp;$B$4&amp;"."&amp;B6&amp;""</f>
        <v>A.3.1.1.1.S.2</v>
      </c>
      <c r="B6" s="99" t="s">
        <v>207</v>
      </c>
      <c r="C6" s="105" t="s">
        <v>3597</v>
      </c>
      <c r="D6" s="106" t="s">
        <v>90</v>
      </c>
      <c r="E6" s="107">
        <v>1</v>
      </c>
      <c r="F6" s="108"/>
      <c r="G6" s="108">
        <f aca="true" t="shared" si="1" ref="G6:G61">E6*F6</f>
        <v>0</v>
      </c>
    </row>
    <row r="7" spans="1:7" s="109" customFormat="1" ht="140.25" hidden="1" outlineLevel="1">
      <c r="A7" s="98" t="str">
        <f>""&amp;$B$4&amp;"."&amp;B7&amp;""</f>
        <v>A.3.1.1.1.S.3</v>
      </c>
      <c r="B7" s="99" t="s">
        <v>208</v>
      </c>
      <c r="C7" s="105" t="s">
        <v>3134</v>
      </c>
      <c r="D7" s="106" t="s">
        <v>90</v>
      </c>
      <c r="E7" s="107">
        <v>1</v>
      </c>
      <c r="F7" s="108"/>
      <c r="G7" s="108">
        <f t="shared" si="1"/>
        <v>0</v>
      </c>
    </row>
    <row r="8" spans="1:7" s="109" customFormat="1" ht="102" hidden="1" outlineLevel="1">
      <c r="A8" s="98" t="str">
        <f aca="true" t="shared" si="2" ref="A8:A30">""&amp;$B$4&amp;"."&amp;B8&amp;""</f>
        <v>A.3.1.1.1.S.4</v>
      </c>
      <c r="B8" s="99" t="s">
        <v>209</v>
      </c>
      <c r="C8" s="105" t="s">
        <v>3135</v>
      </c>
      <c r="D8" s="106" t="s">
        <v>90</v>
      </c>
      <c r="E8" s="107">
        <v>1</v>
      </c>
      <c r="F8" s="108"/>
      <c r="G8" s="108">
        <f t="shared" si="1"/>
        <v>0</v>
      </c>
    </row>
    <row r="9" spans="1:7" s="109" customFormat="1" ht="165.75" hidden="1" outlineLevel="1">
      <c r="A9" s="98" t="str">
        <f t="shared" si="2"/>
        <v>A.3.1.1.1.S.5</v>
      </c>
      <c r="B9" s="99" t="s">
        <v>213</v>
      </c>
      <c r="C9" s="495" t="s">
        <v>3229</v>
      </c>
      <c r="D9" s="106" t="s">
        <v>91</v>
      </c>
      <c r="E9" s="107">
        <v>1</v>
      </c>
      <c r="F9" s="108"/>
      <c r="G9" s="108">
        <f t="shared" si="1"/>
        <v>0</v>
      </c>
    </row>
    <row r="10" spans="1:7" s="109" customFormat="1" ht="165.75" hidden="1" outlineLevel="1">
      <c r="A10" s="98" t="str">
        <f t="shared" si="2"/>
        <v>A.3.1.1.1.S.6</v>
      </c>
      <c r="B10" s="99" t="s">
        <v>214</v>
      </c>
      <c r="C10" s="111" t="s">
        <v>3528</v>
      </c>
      <c r="D10" s="106" t="s">
        <v>91</v>
      </c>
      <c r="E10" s="107">
        <v>1</v>
      </c>
      <c r="F10" s="108"/>
      <c r="G10" s="108">
        <f t="shared" si="1"/>
        <v>0</v>
      </c>
    </row>
    <row r="11" spans="1:7" s="109" customFormat="1" ht="76.5" hidden="1" outlineLevel="1">
      <c r="A11" s="98" t="str">
        <f t="shared" si="2"/>
        <v>A.3.1.1.1.S.7</v>
      </c>
      <c r="B11" s="99" t="s">
        <v>215</v>
      </c>
      <c r="C11" s="111" t="s">
        <v>3529</v>
      </c>
      <c r="D11" s="106" t="s">
        <v>91</v>
      </c>
      <c r="E11" s="107">
        <v>1</v>
      </c>
      <c r="F11" s="108"/>
      <c r="G11" s="108">
        <f t="shared" si="1"/>
        <v>0</v>
      </c>
    </row>
    <row r="12" spans="1:7" s="109" customFormat="1" ht="89.25" hidden="1" outlineLevel="1">
      <c r="A12" s="98" t="str">
        <f t="shared" si="2"/>
        <v>A.3.1.1.1.S.8</v>
      </c>
      <c r="B12" s="99" t="s">
        <v>216</v>
      </c>
      <c r="C12" s="112" t="s">
        <v>175</v>
      </c>
      <c r="D12" s="113"/>
      <c r="E12" s="107"/>
      <c r="F12" s="108"/>
      <c r="G12" s="108"/>
    </row>
    <row r="13" spans="1:7" s="109" customFormat="1" ht="15" hidden="1" outlineLevel="1">
      <c r="A13" s="98" t="str">
        <f t="shared" si="2"/>
        <v>A.3.1.1.1.S.8.1</v>
      </c>
      <c r="B13" s="99" t="s">
        <v>250</v>
      </c>
      <c r="C13" s="112" t="s">
        <v>190</v>
      </c>
      <c r="D13" s="113" t="s">
        <v>22</v>
      </c>
      <c r="E13" s="107">
        <v>6880</v>
      </c>
      <c r="F13" s="108"/>
      <c r="G13" s="108">
        <f aca="true" t="shared" si="3" ref="G13:G14">E13*F13</f>
        <v>0</v>
      </c>
    </row>
    <row r="14" spans="1:7" s="109" customFormat="1" ht="15" hidden="1" outlineLevel="1">
      <c r="A14" s="98" t="str">
        <f t="shared" si="2"/>
        <v>A.3.1.1.1.S.8.2</v>
      </c>
      <c r="B14" s="99" t="s">
        <v>251</v>
      </c>
      <c r="C14" s="112" t="s">
        <v>192</v>
      </c>
      <c r="D14" s="113" t="s">
        <v>22</v>
      </c>
      <c r="E14" s="107">
        <v>2311.9</v>
      </c>
      <c r="F14" s="108"/>
      <c r="G14" s="108">
        <f t="shared" si="3"/>
        <v>0</v>
      </c>
    </row>
    <row r="15" spans="1:7" s="109" customFormat="1" ht="140.25" hidden="1" outlineLevel="1">
      <c r="A15" s="98" t="str">
        <f t="shared" si="2"/>
        <v>A.3.1.1.1.S.9</v>
      </c>
      <c r="B15" s="99" t="s">
        <v>217</v>
      </c>
      <c r="C15" s="496" t="s">
        <v>3230</v>
      </c>
      <c r="D15" s="114" t="s">
        <v>91</v>
      </c>
      <c r="E15" s="107">
        <v>1</v>
      </c>
      <c r="F15" s="108"/>
      <c r="G15" s="108">
        <f t="shared" si="1"/>
        <v>0</v>
      </c>
    </row>
    <row r="16" spans="1:7" s="109" customFormat="1" ht="63.75" hidden="1" outlineLevel="1">
      <c r="A16" s="98" t="str">
        <f t="shared" si="2"/>
        <v>A.3.1.1.1.S.10</v>
      </c>
      <c r="B16" s="99" t="s">
        <v>218</v>
      </c>
      <c r="C16" s="115" t="s">
        <v>92</v>
      </c>
      <c r="D16" s="113" t="s">
        <v>22</v>
      </c>
      <c r="E16" s="107">
        <v>6880</v>
      </c>
      <c r="F16" s="108"/>
      <c r="G16" s="108">
        <f t="shared" si="1"/>
        <v>0</v>
      </c>
    </row>
    <row r="17" spans="1:7" s="109" customFormat="1" ht="63.75" hidden="1" outlineLevel="1">
      <c r="A17" s="98" t="str">
        <f t="shared" si="2"/>
        <v>A.3.1.1.1.S.11</v>
      </c>
      <c r="B17" s="99" t="s">
        <v>219</v>
      </c>
      <c r="C17" s="105" t="s">
        <v>168</v>
      </c>
      <c r="D17" s="114" t="s">
        <v>90</v>
      </c>
      <c r="E17" s="107">
        <v>137</v>
      </c>
      <c r="F17" s="108"/>
      <c r="G17" s="108">
        <f t="shared" si="1"/>
        <v>0</v>
      </c>
    </row>
    <row r="18" spans="1:7" s="109" customFormat="1" ht="63.75" hidden="1" outlineLevel="1">
      <c r="A18" s="98" t="str">
        <f t="shared" si="2"/>
        <v>A.3.1.1.1.S.12</v>
      </c>
      <c r="B18" s="99" t="s">
        <v>220</v>
      </c>
      <c r="C18" s="112" t="s">
        <v>3530</v>
      </c>
      <c r="D18" s="113" t="s">
        <v>22</v>
      </c>
      <c r="E18" s="107">
        <v>14000</v>
      </c>
      <c r="F18" s="108"/>
      <c r="G18" s="108">
        <f t="shared" si="1"/>
        <v>0</v>
      </c>
    </row>
    <row r="19" spans="1:7" s="109" customFormat="1" ht="76.5" hidden="1" outlineLevel="1">
      <c r="A19" s="98" t="str">
        <f t="shared" si="2"/>
        <v>A.3.1.1.1.S.13</v>
      </c>
      <c r="B19" s="99" t="s">
        <v>221</v>
      </c>
      <c r="C19" s="105" t="s">
        <v>174</v>
      </c>
      <c r="D19" s="114"/>
      <c r="E19" s="107"/>
      <c r="F19" s="108"/>
      <c r="G19" s="108"/>
    </row>
    <row r="20" spans="1:7" s="109" customFormat="1" ht="15" hidden="1" outlineLevel="1">
      <c r="A20" s="98" t="str">
        <f t="shared" si="2"/>
        <v>A.3.1.1.1.S.13.1</v>
      </c>
      <c r="B20" s="99" t="s">
        <v>253</v>
      </c>
      <c r="C20" s="105" t="s">
        <v>276</v>
      </c>
      <c r="D20" s="114" t="s">
        <v>90</v>
      </c>
      <c r="E20" s="107">
        <v>340</v>
      </c>
      <c r="F20" s="108"/>
      <c r="G20" s="108">
        <f t="shared" si="1"/>
        <v>0</v>
      </c>
    </row>
    <row r="21" spans="1:7" s="109" customFormat="1" ht="15" hidden="1" outlineLevel="1">
      <c r="A21" s="98" t="str">
        <f t="shared" si="2"/>
        <v>A.3.1.1.1.S.13.2</v>
      </c>
      <c r="B21" s="99" t="s">
        <v>254</v>
      </c>
      <c r="C21" s="105" t="s">
        <v>277</v>
      </c>
      <c r="D21" s="114" t="s">
        <v>90</v>
      </c>
      <c r="E21" s="107">
        <v>30</v>
      </c>
      <c r="F21" s="108"/>
      <c r="G21" s="108">
        <f t="shared" si="1"/>
        <v>0</v>
      </c>
    </row>
    <row r="22" spans="1:7" s="109" customFormat="1" ht="51" hidden="1" outlineLevel="1">
      <c r="A22" s="98" t="str">
        <f t="shared" si="2"/>
        <v>A.3.1.1.1.S.14</v>
      </c>
      <c r="B22" s="99" t="s">
        <v>222</v>
      </c>
      <c r="C22" s="105" t="s">
        <v>411</v>
      </c>
      <c r="D22" s="114" t="s">
        <v>90</v>
      </c>
      <c r="E22" s="107">
        <v>15</v>
      </c>
      <c r="F22" s="108"/>
      <c r="G22" s="108">
        <f t="shared" si="1"/>
        <v>0</v>
      </c>
    </row>
    <row r="23" spans="1:7" s="109" customFormat="1" ht="63.75" hidden="1" outlineLevel="1">
      <c r="A23" s="98" t="str">
        <f t="shared" si="2"/>
        <v>A.3.1.1.1.S.15</v>
      </c>
      <c r="B23" s="99" t="s">
        <v>223</v>
      </c>
      <c r="C23" s="105" t="s">
        <v>3532</v>
      </c>
      <c r="D23" s="114" t="s">
        <v>90</v>
      </c>
      <c r="E23" s="107">
        <v>60</v>
      </c>
      <c r="F23" s="108"/>
      <c r="G23" s="108">
        <f t="shared" si="1"/>
        <v>0</v>
      </c>
    </row>
    <row r="24" spans="1:7" s="109" customFormat="1" ht="165.75" hidden="1" outlineLevel="1">
      <c r="A24" s="98" t="str">
        <f t="shared" si="2"/>
        <v>A.3.1.1.1.S.16</v>
      </c>
      <c r="B24" s="99" t="s">
        <v>224</v>
      </c>
      <c r="C24" s="112" t="s">
        <v>3533</v>
      </c>
      <c r="D24" s="113"/>
      <c r="E24" s="107"/>
      <c r="F24" s="108"/>
      <c r="G24" s="108"/>
    </row>
    <row r="25" spans="1:7" s="109" customFormat="1" ht="15" hidden="1" outlineLevel="1">
      <c r="A25" s="98" t="str">
        <f t="shared" si="2"/>
        <v>A.3.1.1.1.S.16.1</v>
      </c>
      <c r="B25" s="99" t="s">
        <v>255</v>
      </c>
      <c r="C25" s="116" t="s">
        <v>278</v>
      </c>
      <c r="D25" s="117" t="s">
        <v>25</v>
      </c>
      <c r="E25" s="107">
        <v>30</v>
      </c>
      <c r="F25" s="108"/>
      <c r="G25" s="108">
        <f t="shared" si="1"/>
        <v>0</v>
      </c>
    </row>
    <row r="26" spans="1:7" s="109" customFormat="1" ht="15" hidden="1" outlineLevel="1">
      <c r="A26" s="98" t="str">
        <f t="shared" si="2"/>
        <v>A.3.1.1.1.S.16.2</v>
      </c>
      <c r="B26" s="99" t="s">
        <v>256</v>
      </c>
      <c r="C26" s="116" t="s">
        <v>279</v>
      </c>
      <c r="D26" s="117" t="s">
        <v>25</v>
      </c>
      <c r="E26" s="107">
        <v>150</v>
      </c>
      <c r="F26" s="108"/>
      <c r="G26" s="108">
        <f t="shared" si="1"/>
        <v>0</v>
      </c>
    </row>
    <row r="27" spans="1:7" s="109" customFormat="1" ht="15" hidden="1" outlineLevel="1">
      <c r="A27" s="98" t="str">
        <f t="shared" si="2"/>
        <v>A.3.1.1.1.S.16.3</v>
      </c>
      <c r="B27" s="99" t="s">
        <v>257</v>
      </c>
      <c r="C27" s="118" t="s">
        <v>280</v>
      </c>
      <c r="D27" s="119" t="s">
        <v>90</v>
      </c>
      <c r="E27" s="107">
        <v>6</v>
      </c>
      <c r="F27" s="108"/>
      <c r="G27" s="108">
        <f t="shared" si="1"/>
        <v>0</v>
      </c>
    </row>
    <row r="28" spans="1:7" s="109" customFormat="1" ht="15" hidden="1" outlineLevel="1">
      <c r="A28" s="98" t="str">
        <f t="shared" si="2"/>
        <v>A.3.1.1.1.S.16.4</v>
      </c>
      <c r="B28" s="99" t="s">
        <v>258</v>
      </c>
      <c r="C28" s="118" t="s">
        <v>281</v>
      </c>
      <c r="D28" s="119" t="s">
        <v>90</v>
      </c>
      <c r="E28" s="107">
        <v>2</v>
      </c>
      <c r="F28" s="108"/>
      <c r="G28" s="108">
        <f t="shared" si="1"/>
        <v>0</v>
      </c>
    </row>
    <row r="29" spans="1:7" s="109" customFormat="1" ht="76.5" hidden="1" outlineLevel="1">
      <c r="A29" s="98" t="str">
        <f t="shared" si="2"/>
        <v>A.3.1.1.1.S.17</v>
      </c>
      <c r="B29" s="99" t="s">
        <v>225</v>
      </c>
      <c r="C29" s="120" t="s">
        <v>3136</v>
      </c>
      <c r="D29" s="121" t="s">
        <v>91</v>
      </c>
      <c r="E29" s="107">
        <v>3</v>
      </c>
      <c r="F29" s="108"/>
      <c r="G29" s="108">
        <f t="shared" si="1"/>
        <v>0</v>
      </c>
    </row>
    <row r="30" spans="1:7" s="109" customFormat="1" ht="102" hidden="1" outlineLevel="1">
      <c r="A30" s="98" t="str">
        <f t="shared" si="2"/>
        <v>A.3.1.1.1.S.18</v>
      </c>
      <c r="B30" s="99" t="s">
        <v>259</v>
      </c>
      <c r="C30" s="122" t="s">
        <v>3534</v>
      </c>
      <c r="D30" s="123" t="s">
        <v>24</v>
      </c>
      <c r="E30" s="107">
        <v>50</v>
      </c>
      <c r="F30" s="108"/>
      <c r="G30" s="108">
        <f t="shared" si="1"/>
        <v>0</v>
      </c>
    </row>
    <row r="31" spans="1:7" s="97" customFormat="1" ht="15" collapsed="1">
      <c r="A31" s="90" t="str">
        <f aca="true" t="shared" si="4" ref="A31">B31</f>
        <v>A.3.1.1.2</v>
      </c>
      <c r="B31" s="91" t="s">
        <v>2350</v>
      </c>
      <c r="C31" s="92" t="s">
        <v>18</v>
      </c>
      <c r="D31" s="93"/>
      <c r="E31" s="124"/>
      <c r="F31" s="125"/>
      <c r="G31" s="96"/>
    </row>
    <row r="32" spans="1:7" s="109" customFormat="1" ht="76.5" hidden="1" outlineLevel="1">
      <c r="A32" s="98" t="str">
        <f>""&amp;$B$31&amp;"."&amp;B32&amp;""</f>
        <v>A.3.1.1.2.S.1</v>
      </c>
      <c r="B32" s="126" t="s">
        <v>206</v>
      </c>
      <c r="C32" s="115" t="s">
        <v>198</v>
      </c>
      <c r="D32" s="113"/>
      <c r="E32" s="107"/>
      <c r="F32" s="108"/>
      <c r="G32" s="108"/>
    </row>
    <row r="33" spans="1:7" s="109" customFormat="1" ht="15" hidden="1" outlineLevel="1">
      <c r="A33" s="98" t="str">
        <f aca="true" t="shared" si="5" ref="A33:A61">""&amp;$B$31&amp;"."&amp;B33&amp;""</f>
        <v>A.3.1.1.2.S.1.1</v>
      </c>
      <c r="B33" s="126" t="s">
        <v>226</v>
      </c>
      <c r="C33" s="115" t="s">
        <v>196</v>
      </c>
      <c r="D33" s="113" t="s">
        <v>22</v>
      </c>
      <c r="E33" s="107">
        <v>24300</v>
      </c>
      <c r="F33" s="108"/>
      <c r="G33" s="108">
        <f aca="true" t="shared" si="6" ref="G33:G34">E33*F33</f>
        <v>0</v>
      </c>
    </row>
    <row r="34" spans="1:7" s="109" customFormat="1" ht="15" hidden="1" outlineLevel="1">
      <c r="A34" s="98" t="str">
        <f t="shared" si="5"/>
        <v>A.3.1.1.2.S.1.2</v>
      </c>
      <c r="B34" s="126" t="s">
        <v>227</v>
      </c>
      <c r="C34" s="115" t="s">
        <v>197</v>
      </c>
      <c r="D34" s="113" t="s">
        <v>22</v>
      </c>
      <c r="E34" s="107">
        <v>153</v>
      </c>
      <c r="F34" s="108"/>
      <c r="G34" s="108">
        <f t="shared" si="6"/>
        <v>0</v>
      </c>
    </row>
    <row r="35" spans="1:7" s="109" customFormat="1" ht="153" hidden="1" outlineLevel="1">
      <c r="A35" s="98" t="str">
        <f t="shared" si="5"/>
        <v>A.3.1.1.2.S.2</v>
      </c>
      <c r="B35" s="126" t="s">
        <v>207</v>
      </c>
      <c r="C35" s="115" t="s">
        <v>425</v>
      </c>
      <c r="D35" s="113"/>
      <c r="E35" s="107"/>
      <c r="F35" s="108"/>
      <c r="G35" s="108"/>
    </row>
    <row r="36" spans="1:7" s="109" customFormat="1" ht="15" hidden="1" outlineLevel="1">
      <c r="A36" s="98" t="str">
        <f t="shared" si="5"/>
        <v>A.3.1.1.2.S.2.1</v>
      </c>
      <c r="B36" s="126" t="s">
        <v>228</v>
      </c>
      <c r="C36" s="115" t="s">
        <v>282</v>
      </c>
      <c r="D36" s="113"/>
      <c r="E36" s="107"/>
      <c r="F36" s="108"/>
      <c r="G36" s="108"/>
    </row>
    <row r="37" spans="1:7" s="109" customFormat="1" ht="15" hidden="1" outlineLevel="1">
      <c r="A37" s="98" t="str">
        <f t="shared" si="5"/>
        <v>A.3.1.1.2.S.2.1.1</v>
      </c>
      <c r="B37" s="126" t="s">
        <v>229</v>
      </c>
      <c r="C37" s="115" t="s">
        <v>194</v>
      </c>
      <c r="D37" s="113" t="s">
        <v>25</v>
      </c>
      <c r="E37" s="107">
        <v>17786</v>
      </c>
      <c r="F37" s="108"/>
      <c r="G37" s="108">
        <f aca="true" t="shared" si="7" ref="G37:G41">E37*F37</f>
        <v>0</v>
      </c>
    </row>
    <row r="38" spans="1:7" s="109" customFormat="1" ht="15" hidden="1" outlineLevel="1">
      <c r="A38" s="98" t="str">
        <f t="shared" si="5"/>
        <v>A.3.1.1.2.S.2.1.2</v>
      </c>
      <c r="B38" s="126" t="s">
        <v>230</v>
      </c>
      <c r="C38" s="115" t="s">
        <v>192</v>
      </c>
      <c r="D38" s="113" t="s">
        <v>25</v>
      </c>
      <c r="E38" s="107">
        <v>3295</v>
      </c>
      <c r="F38" s="108"/>
      <c r="G38" s="108">
        <f t="shared" si="7"/>
        <v>0</v>
      </c>
    </row>
    <row r="39" spans="1:7" s="109" customFormat="1" ht="15" hidden="1" outlineLevel="1">
      <c r="A39" s="98" t="str">
        <f t="shared" si="5"/>
        <v>A.3.1.1.2.S.2.2</v>
      </c>
      <c r="B39" s="126" t="s">
        <v>261</v>
      </c>
      <c r="C39" s="115" t="s">
        <v>283</v>
      </c>
      <c r="D39" s="113"/>
      <c r="E39" s="107"/>
      <c r="F39" s="108"/>
      <c r="G39" s="108">
        <f t="shared" si="7"/>
        <v>0</v>
      </c>
    </row>
    <row r="40" spans="1:7" s="109" customFormat="1" ht="15" hidden="1" outlineLevel="1">
      <c r="A40" s="98" t="str">
        <f t="shared" si="5"/>
        <v>A.3.1.1.2.S.2.2.1</v>
      </c>
      <c r="B40" s="126" t="s">
        <v>1071</v>
      </c>
      <c r="C40" s="115" t="s">
        <v>194</v>
      </c>
      <c r="D40" s="113" t="s">
        <v>25</v>
      </c>
      <c r="E40" s="107">
        <v>2497</v>
      </c>
      <c r="F40" s="108"/>
      <c r="G40" s="108">
        <f t="shared" si="7"/>
        <v>0</v>
      </c>
    </row>
    <row r="41" spans="1:7" s="109" customFormat="1" ht="15" hidden="1" outlineLevel="1">
      <c r="A41" s="98" t="str">
        <f t="shared" si="5"/>
        <v>A.3.1.1.2.S.2.2.2</v>
      </c>
      <c r="B41" s="126" t="s">
        <v>1073</v>
      </c>
      <c r="C41" s="115" t="s">
        <v>192</v>
      </c>
      <c r="D41" s="113" t="s">
        <v>25</v>
      </c>
      <c r="E41" s="107">
        <v>75</v>
      </c>
      <c r="F41" s="108"/>
      <c r="G41" s="108">
        <f t="shared" si="7"/>
        <v>0</v>
      </c>
    </row>
    <row r="42" spans="1:7" s="109" customFormat="1" ht="63.75" hidden="1" outlineLevel="1">
      <c r="A42" s="98" t="str">
        <f t="shared" si="5"/>
        <v>A.3.1.1.2.S.3</v>
      </c>
      <c r="B42" s="126" t="s">
        <v>208</v>
      </c>
      <c r="C42" s="127" t="s">
        <v>3535</v>
      </c>
      <c r="D42" s="113" t="s">
        <v>22</v>
      </c>
      <c r="E42" s="107">
        <v>70</v>
      </c>
      <c r="F42" s="108"/>
      <c r="G42" s="108">
        <f t="shared" si="1"/>
        <v>0</v>
      </c>
    </row>
    <row r="43" spans="1:7" s="109" customFormat="1" ht="178.5" hidden="1" outlineLevel="1">
      <c r="A43" s="98" t="str">
        <f t="shared" si="5"/>
        <v>A.3.1.1.2.S.4</v>
      </c>
      <c r="B43" s="126" t="s">
        <v>209</v>
      </c>
      <c r="C43" s="115" t="s">
        <v>427</v>
      </c>
      <c r="D43" s="128" t="s">
        <v>24</v>
      </c>
      <c r="E43" s="107">
        <v>10049</v>
      </c>
      <c r="F43" s="108"/>
      <c r="G43" s="108">
        <f t="shared" si="1"/>
        <v>0</v>
      </c>
    </row>
    <row r="44" spans="1:7" s="109" customFormat="1" ht="191.25" hidden="1" outlineLevel="1">
      <c r="A44" s="98" t="str">
        <f t="shared" si="5"/>
        <v>A.3.1.1.2.S.5</v>
      </c>
      <c r="B44" s="126" t="s">
        <v>213</v>
      </c>
      <c r="C44" s="115" t="s">
        <v>426</v>
      </c>
      <c r="D44" s="128" t="s">
        <v>24</v>
      </c>
      <c r="E44" s="107">
        <v>1773</v>
      </c>
      <c r="F44" s="108"/>
      <c r="G44" s="108">
        <f t="shared" si="1"/>
        <v>0</v>
      </c>
    </row>
    <row r="45" spans="1:7" s="109" customFormat="1" ht="76.5" hidden="1" outlineLevel="1">
      <c r="A45" s="98" t="str">
        <f t="shared" si="5"/>
        <v>A.3.1.1.2.S.6</v>
      </c>
      <c r="B45" s="126" t="s">
        <v>214</v>
      </c>
      <c r="C45" s="115" t="s">
        <v>542</v>
      </c>
      <c r="D45" s="128" t="s">
        <v>24</v>
      </c>
      <c r="E45" s="107">
        <v>3465</v>
      </c>
      <c r="F45" s="108"/>
      <c r="G45" s="108">
        <f t="shared" si="1"/>
        <v>0</v>
      </c>
    </row>
    <row r="46" spans="1:7" s="109" customFormat="1" ht="89.25" hidden="1" outlineLevel="1">
      <c r="A46" s="98" t="str">
        <f t="shared" si="5"/>
        <v>A.3.1.1.2.S.7</v>
      </c>
      <c r="B46" s="126" t="s">
        <v>215</v>
      </c>
      <c r="C46" s="129" t="s">
        <v>199</v>
      </c>
      <c r="D46" s="128"/>
      <c r="E46" s="107"/>
      <c r="F46" s="108"/>
      <c r="G46" s="108"/>
    </row>
    <row r="47" spans="1:7" s="109" customFormat="1" ht="15" hidden="1" outlineLevel="1">
      <c r="A47" s="98" t="str">
        <f t="shared" si="5"/>
        <v>A.3.1.1.2.S.7.1</v>
      </c>
      <c r="B47" s="126" t="s">
        <v>364</v>
      </c>
      <c r="C47" s="115" t="s">
        <v>196</v>
      </c>
      <c r="D47" s="128" t="s">
        <v>24</v>
      </c>
      <c r="E47" s="107">
        <v>5680</v>
      </c>
      <c r="F47" s="108"/>
      <c r="G47" s="108">
        <f aca="true" t="shared" si="8" ref="G47:G48">E47*F47</f>
        <v>0</v>
      </c>
    </row>
    <row r="48" spans="1:7" s="109" customFormat="1" ht="15" hidden="1" outlineLevel="1">
      <c r="A48" s="98" t="str">
        <f t="shared" si="5"/>
        <v>A.3.1.1.2.S.7.2</v>
      </c>
      <c r="B48" s="126" t="s">
        <v>365</v>
      </c>
      <c r="C48" s="115" t="s">
        <v>197</v>
      </c>
      <c r="D48" s="128" t="s">
        <v>24</v>
      </c>
      <c r="E48" s="107">
        <v>70</v>
      </c>
      <c r="F48" s="108"/>
      <c r="G48" s="108">
        <f t="shared" si="8"/>
        <v>0</v>
      </c>
    </row>
    <row r="49" spans="1:7" s="109" customFormat="1" ht="51" hidden="1" outlineLevel="1">
      <c r="A49" s="98" t="str">
        <f t="shared" si="5"/>
        <v>A.3.1.1.2.S.8</v>
      </c>
      <c r="B49" s="126" t="s">
        <v>216</v>
      </c>
      <c r="C49" s="112" t="s">
        <v>2845</v>
      </c>
      <c r="D49" s="128" t="s">
        <v>24</v>
      </c>
      <c r="E49" s="107">
        <v>1187</v>
      </c>
      <c r="F49" s="108"/>
      <c r="G49" s="108">
        <f t="shared" si="1"/>
        <v>0</v>
      </c>
    </row>
    <row r="50" spans="1:7" s="109" customFormat="1" ht="51" hidden="1" outlineLevel="1">
      <c r="A50" s="98" t="str">
        <f t="shared" si="5"/>
        <v>A.3.1.1.2.S.9</v>
      </c>
      <c r="B50" s="126" t="s">
        <v>217</v>
      </c>
      <c r="C50" s="127" t="s">
        <v>3137</v>
      </c>
      <c r="D50" s="128" t="s">
        <v>24</v>
      </c>
      <c r="E50" s="107">
        <v>3040</v>
      </c>
      <c r="F50" s="108"/>
      <c r="G50" s="108">
        <f t="shared" si="1"/>
        <v>0</v>
      </c>
    </row>
    <row r="51" spans="1:7" s="109" customFormat="1" ht="89.25" hidden="1" outlineLevel="1">
      <c r="A51" s="98" t="str">
        <f t="shared" si="5"/>
        <v>A.3.1.1.2.S.10</v>
      </c>
      <c r="B51" s="126" t="s">
        <v>218</v>
      </c>
      <c r="C51" s="129" t="s">
        <v>3556</v>
      </c>
      <c r="D51" s="128"/>
      <c r="E51" s="130"/>
      <c r="F51" s="108"/>
      <c r="G51" s="108"/>
    </row>
    <row r="52" spans="1:7" s="109" customFormat="1" ht="15" hidden="1" outlineLevel="1">
      <c r="A52" s="98" t="str">
        <f t="shared" si="5"/>
        <v>A.3.1.1.2.S.10.1</v>
      </c>
      <c r="B52" s="126" t="s">
        <v>312</v>
      </c>
      <c r="C52" s="112" t="s">
        <v>176</v>
      </c>
      <c r="D52" s="128" t="s">
        <v>24</v>
      </c>
      <c r="E52" s="107">
        <v>693</v>
      </c>
      <c r="F52" s="108"/>
      <c r="G52" s="108">
        <f aca="true" t="shared" si="9" ref="G52">E52*F52</f>
        <v>0</v>
      </c>
    </row>
    <row r="53" spans="1:7" s="109" customFormat="1" ht="15" hidden="1" outlineLevel="1">
      <c r="A53" s="98" t="str">
        <f t="shared" si="5"/>
        <v>A.3.1.1.2.S.10.2</v>
      </c>
      <c r="B53" s="126" t="s">
        <v>313</v>
      </c>
      <c r="C53" s="112" t="s">
        <v>177</v>
      </c>
      <c r="D53" s="128" t="s">
        <v>24</v>
      </c>
      <c r="E53" s="107">
        <v>8411</v>
      </c>
      <c r="F53" s="108"/>
      <c r="G53" s="108">
        <f t="shared" si="1"/>
        <v>0</v>
      </c>
    </row>
    <row r="54" spans="1:7" s="109" customFormat="1" ht="89.25" hidden="1" outlineLevel="1">
      <c r="A54" s="98" t="str">
        <f t="shared" si="5"/>
        <v>A.3.1.1.2.S.11</v>
      </c>
      <c r="B54" s="126" t="s">
        <v>219</v>
      </c>
      <c r="C54" s="112" t="s">
        <v>2914</v>
      </c>
      <c r="D54" s="128" t="s">
        <v>24</v>
      </c>
      <c r="E54" s="107">
        <v>60</v>
      </c>
      <c r="F54" s="108"/>
      <c r="G54" s="108">
        <f t="shared" si="1"/>
        <v>0</v>
      </c>
    </row>
    <row r="55" spans="1:7" s="109" customFormat="1" ht="114.75" hidden="1" outlineLevel="1">
      <c r="A55" s="98" t="str">
        <f t="shared" si="5"/>
        <v>A.3.1.1.2.S.12</v>
      </c>
      <c r="B55" s="126" t="s">
        <v>220</v>
      </c>
      <c r="C55" s="112" t="s">
        <v>3560</v>
      </c>
      <c r="D55" s="128"/>
      <c r="E55" s="130"/>
      <c r="F55" s="108"/>
      <c r="G55" s="108"/>
    </row>
    <row r="56" spans="1:7" s="109" customFormat="1" ht="15" hidden="1" outlineLevel="1">
      <c r="A56" s="98" t="str">
        <f t="shared" si="5"/>
        <v>A.3.1.1.2.S.12.1</v>
      </c>
      <c r="B56" s="126" t="s">
        <v>300</v>
      </c>
      <c r="C56" s="112" t="s">
        <v>170</v>
      </c>
      <c r="D56" s="128" t="s">
        <v>24</v>
      </c>
      <c r="E56" s="107">
        <v>5475</v>
      </c>
      <c r="F56" s="108"/>
      <c r="G56" s="108">
        <f t="shared" si="1"/>
        <v>0</v>
      </c>
    </row>
    <row r="57" spans="1:7" s="109" customFormat="1" ht="15" hidden="1" outlineLevel="1">
      <c r="A57" s="98" t="str">
        <f t="shared" si="5"/>
        <v>A.3.1.1.2.S.12.2</v>
      </c>
      <c r="B57" s="126" t="s">
        <v>301</v>
      </c>
      <c r="C57" s="112" t="s">
        <v>171</v>
      </c>
      <c r="D57" s="128" t="s">
        <v>24</v>
      </c>
      <c r="E57" s="107">
        <v>80</v>
      </c>
      <c r="F57" s="108"/>
      <c r="G57" s="108">
        <f t="shared" si="1"/>
        <v>0</v>
      </c>
    </row>
    <row r="58" spans="1:7" s="109" customFormat="1" ht="76.5" hidden="1" outlineLevel="1">
      <c r="A58" s="98" t="str">
        <f t="shared" si="5"/>
        <v>A.3.1.1.2.S.13</v>
      </c>
      <c r="B58" s="126" t="s">
        <v>221</v>
      </c>
      <c r="C58" s="122" t="s">
        <v>409</v>
      </c>
      <c r="D58" s="123" t="s">
        <v>24</v>
      </c>
      <c r="E58" s="107">
        <v>560</v>
      </c>
      <c r="F58" s="108"/>
      <c r="G58" s="108">
        <f t="shared" si="1"/>
        <v>0</v>
      </c>
    </row>
    <row r="59" spans="1:7" s="109" customFormat="1" ht="51" hidden="1" outlineLevel="1">
      <c r="A59" s="98" t="str">
        <f t="shared" si="5"/>
        <v>A.3.1.1.2.S.14</v>
      </c>
      <c r="B59" s="126" t="s">
        <v>222</v>
      </c>
      <c r="C59" s="129" t="s">
        <v>212</v>
      </c>
      <c r="D59" s="128" t="s">
        <v>25</v>
      </c>
      <c r="E59" s="107">
        <v>70</v>
      </c>
      <c r="F59" s="108"/>
      <c r="G59" s="108">
        <f t="shared" si="1"/>
        <v>0</v>
      </c>
    </row>
    <row r="60" spans="1:7" s="109" customFormat="1" ht="63.75" hidden="1" outlineLevel="1">
      <c r="A60" s="98" t="str">
        <f t="shared" si="5"/>
        <v>A.3.1.1.2.S.15</v>
      </c>
      <c r="B60" s="126" t="s">
        <v>223</v>
      </c>
      <c r="C60" s="129" t="s">
        <v>179</v>
      </c>
      <c r="D60" s="128" t="s">
        <v>25</v>
      </c>
      <c r="E60" s="107">
        <v>50</v>
      </c>
      <c r="F60" s="108"/>
      <c r="G60" s="108">
        <f t="shared" si="1"/>
        <v>0</v>
      </c>
    </row>
    <row r="61" spans="1:7" s="109" customFormat="1" ht="153" hidden="1" outlineLevel="1">
      <c r="A61" s="98" t="str">
        <f t="shared" si="5"/>
        <v>A.3.1.1.2.S.16</v>
      </c>
      <c r="B61" s="126" t="s">
        <v>224</v>
      </c>
      <c r="C61" s="129" t="s">
        <v>211</v>
      </c>
      <c r="D61" s="128" t="s">
        <v>24</v>
      </c>
      <c r="E61" s="107">
        <v>15287</v>
      </c>
      <c r="F61" s="131"/>
      <c r="G61" s="108">
        <f t="shared" si="1"/>
        <v>0</v>
      </c>
    </row>
    <row r="62" spans="1:7" s="97" customFormat="1" ht="15" collapsed="1">
      <c r="A62" s="90" t="str">
        <f aca="true" t="shared" si="10" ref="A62">B62</f>
        <v>A.3.1.1.3</v>
      </c>
      <c r="B62" s="91" t="s">
        <v>2351</v>
      </c>
      <c r="C62" s="92" t="s">
        <v>19</v>
      </c>
      <c r="D62" s="93"/>
      <c r="E62" s="94"/>
      <c r="F62" s="95"/>
      <c r="G62" s="96"/>
    </row>
    <row r="63" spans="1:7" s="109" customFormat="1" ht="178.5" hidden="1" outlineLevel="1">
      <c r="A63" s="98" t="str">
        <f>""&amp;$B$62&amp;"."&amp;B63&amp;""</f>
        <v>A.3.1.1.3.S.1</v>
      </c>
      <c r="B63" s="126" t="s">
        <v>206</v>
      </c>
      <c r="C63" s="120" t="s">
        <v>3118</v>
      </c>
      <c r="D63" s="119"/>
      <c r="E63" s="132"/>
      <c r="F63" s="108"/>
      <c r="G63" s="108"/>
    </row>
    <row r="64" spans="1:7" s="109" customFormat="1" ht="15" hidden="1" outlineLevel="1">
      <c r="A64" s="98" t="str">
        <f aca="true" t="shared" si="11" ref="A64:A91">""&amp;$B$62&amp;"."&amp;B64&amp;""</f>
        <v>A.3.1.1.3.S.1.1</v>
      </c>
      <c r="B64" s="126" t="s">
        <v>226</v>
      </c>
      <c r="C64" s="120" t="s">
        <v>452</v>
      </c>
      <c r="D64" s="119"/>
      <c r="E64" s="132"/>
      <c r="F64" s="108"/>
      <c r="G64" s="108"/>
    </row>
    <row r="65" spans="1:7" s="109" customFormat="1" ht="25.5" hidden="1" outlineLevel="1">
      <c r="A65" s="98" t="str">
        <f t="shared" si="11"/>
        <v>A.3.1.1.3.S.1.1.1</v>
      </c>
      <c r="B65" s="126" t="s">
        <v>237</v>
      </c>
      <c r="C65" s="112" t="s">
        <v>418</v>
      </c>
      <c r="D65" s="119" t="s">
        <v>90</v>
      </c>
      <c r="E65" s="107">
        <v>30</v>
      </c>
      <c r="F65" s="108"/>
      <c r="G65" s="108">
        <f aca="true" t="shared" si="12" ref="G65:G68">E65*F65</f>
        <v>0</v>
      </c>
    </row>
    <row r="66" spans="1:7" s="109" customFormat="1" ht="25.5" hidden="1" outlineLevel="1">
      <c r="A66" s="98" t="str">
        <f t="shared" si="11"/>
        <v>A.3.1.1.3.S.1.1.2</v>
      </c>
      <c r="B66" s="126" t="s">
        <v>238</v>
      </c>
      <c r="C66" s="112" t="s">
        <v>417</v>
      </c>
      <c r="D66" s="119" t="s">
        <v>90</v>
      </c>
      <c r="E66" s="107">
        <v>84</v>
      </c>
      <c r="F66" s="108"/>
      <c r="G66" s="108">
        <f t="shared" si="12"/>
        <v>0</v>
      </c>
    </row>
    <row r="67" spans="1:7" s="109" customFormat="1" ht="38.25" hidden="1" outlineLevel="1">
      <c r="A67" s="98" t="str">
        <f t="shared" si="11"/>
        <v>A.3.1.1.3.S.1.1.3</v>
      </c>
      <c r="B67" s="126" t="s">
        <v>239</v>
      </c>
      <c r="C67" s="112" t="s">
        <v>419</v>
      </c>
      <c r="D67" s="119" t="s">
        <v>90</v>
      </c>
      <c r="E67" s="107">
        <v>178</v>
      </c>
      <c r="F67" s="108"/>
      <c r="G67" s="108">
        <f t="shared" si="12"/>
        <v>0</v>
      </c>
    </row>
    <row r="68" spans="1:7" s="109" customFormat="1" ht="38.25" hidden="1" outlineLevel="1">
      <c r="A68" s="98" t="str">
        <f t="shared" si="11"/>
        <v>A.3.1.1.3.S.1.1.4</v>
      </c>
      <c r="B68" s="126" t="s">
        <v>420</v>
      </c>
      <c r="C68" s="112" t="s">
        <v>421</v>
      </c>
      <c r="D68" s="119" t="s">
        <v>90</v>
      </c>
      <c r="E68" s="107">
        <v>25</v>
      </c>
      <c r="F68" s="108"/>
      <c r="G68" s="108">
        <f t="shared" si="12"/>
        <v>0</v>
      </c>
    </row>
    <row r="69" spans="1:7" s="109" customFormat="1" ht="76.5" hidden="1" outlineLevel="1">
      <c r="A69" s="98" t="str">
        <f t="shared" si="11"/>
        <v>A.3.1.1.3.S.2</v>
      </c>
      <c r="B69" s="126" t="s">
        <v>207</v>
      </c>
      <c r="C69" s="112" t="s">
        <v>3458</v>
      </c>
      <c r="D69" s="113"/>
      <c r="E69" s="107"/>
      <c r="F69" s="108"/>
      <c r="G69" s="108"/>
    </row>
    <row r="70" spans="1:7" s="109" customFormat="1" ht="15" hidden="1" outlineLevel="1">
      <c r="A70" s="98" t="str">
        <f t="shared" si="11"/>
        <v>A.3.1.1.3.S.2.1</v>
      </c>
      <c r="B70" s="126" t="s">
        <v>228</v>
      </c>
      <c r="C70" s="112" t="s">
        <v>289</v>
      </c>
      <c r="D70" s="119" t="s">
        <v>90</v>
      </c>
      <c r="E70" s="107">
        <v>348</v>
      </c>
      <c r="F70" s="108"/>
      <c r="G70" s="108">
        <f aca="true" t="shared" si="13" ref="G70:G91">E70*F70</f>
        <v>0</v>
      </c>
    </row>
    <row r="71" spans="1:7" s="109" customFormat="1" ht="38.25" hidden="1" outlineLevel="1">
      <c r="A71" s="98" t="str">
        <f t="shared" si="11"/>
        <v>A.3.1.1.3.S.3</v>
      </c>
      <c r="B71" s="126" t="s">
        <v>208</v>
      </c>
      <c r="C71" s="120" t="s">
        <v>2915</v>
      </c>
      <c r="D71" s="134" t="s">
        <v>24</v>
      </c>
      <c r="E71" s="107">
        <v>315</v>
      </c>
      <c r="F71" s="108"/>
      <c r="G71" s="108">
        <f>E71*F71</f>
        <v>0</v>
      </c>
    </row>
    <row r="72" spans="1:7" s="109" customFormat="1" ht="89.25" hidden="1" outlineLevel="1">
      <c r="A72" s="98" t="str">
        <f t="shared" si="11"/>
        <v>A.3.1.1.3.S.4</v>
      </c>
      <c r="B72" s="126" t="s">
        <v>209</v>
      </c>
      <c r="C72" s="127" t="s">
        <v>3554</v>
      </c>
      <c r="D72" s="134" t="s">
        <v>24</v>
      </c>
      <c r="E72" s="107">
        <v>52</v>
      </c>
      <c r="F72" s="108"/>
      <c r="G72" s="108">
        <f t="shared" si="13"/>
        <v>0</v>
      </c>
    </row>
    <row r="73" spans="1:7" s="109" customFormat="1" ht="76.5" hidden="1" outlineLevel="1">
      <c r="A73" s="98" t="str">
        <f t="shared" si="11"/>
        <v>A.3.1.1.3.S.5</v>
      </c>
      <c r="B73" s="126" t="s">
        <v>213</v>
      </c>
      <c r="C73" s="127" t="s">
        <v>412</v>
      </c>
      <c r="D73" s="135" t="s">
        <v>90</v>
      </c>
      <c r="E73" s="107">
        <v>30</v>
      </c>
      <c r="F73" s="108"/>
      <c r="G73" s="108">
        <f t="shared" si="13"/>
        <v>0</v>
      </c>
    </row>
    <row r="74" spans="1:7" s="109" customFormat="1" ht="76.5" hidden="1" outlineLevel="1">
      <c r="A74" s="98" t="str">
        <f t="shared" si="11"/>
        <v>A.3.1.1.3.S.6</v>
      </c>
      <c r="B74" s="126" t="s">
        <v>214</v>
      </c>
      <c r="C74" s="120" t="s">
        <v>169</v>
      </c>
      <c r="D74" s="119" t="s">
        <v>91</v>
      </c>
      <c r="E74" s="107">
        <v>25</v>
      </c>
      <c r="F74" s="108"/>
      <c r="G74" s="108">
        <f t="shared" si="13"/>
        <v>0</v>
      </c>
    </row>
    <row r="75" spans="1:7" s="109" customFormat="1" ht="153" hidden="1" outlineLevel="1">
      <c r="A75" s="98" t="str">
        <f t="shared" si="11"/>
        <v>A.3.1.1.3.S.7</v>
      </c>
      <c r="B75" s="126" t="s">
        <v>215</v>
      </c>
      <c r="C75" s="127" t="s">
        <v>3550</v>
      </c>
      <c r="D75" s="135" t="s">
        <v>25</v>
      </c>
      <c r="E75" s="107">
        <v>2290</v>
      </c>
      <c r="F75" s="108"/>
      <c r="G75" s="108">
        <f t="shared" si="13"/>
        <v>0</v>
      </c>
    </row>
    <row r="76" spans="1:7" s="109" customFormat="1" ht="89.25" hidden="1" outlineLevel="1">
      <c r="A76" s="98" t="str">
        <f t="shared" si="11"/>
        <v>A.3.1.1.3.S.8</v>
      </c>
      <c r="B76" s="126" t="s">
        <v>216</v>
      </c>
      <c r="C76" s="127" t="s">
        <v>2898</v>
      </c>
      <c r="D76" s="135" t="s">
        <v>25</v>
      </c>
      <c r="E76" s="107">
        <v>290</v>
      </c>
      <c r="F76" s="108"/>
      <c r="G76" s="108">
        <f t="shared" si="13"/>
        <v>0</v>
      </c>
    </row>
    <row r="77" spans="1:7" s="109" customFormat="1" ht="140.25" hidden="1" outlineLevel="1">
      <c r="A77" s="98" t="str">
        <f t="shared" si="11"/>
        <v>A.3.1.1.3.S.9</v>
      </c>
      <c r="B77" s="126" t="s">
        <v>217</v>
      </c>
      <c r="C77" s="127" t="s">
        <v>3552</v>
      </c>
      <c r="D77" s="135"/>
      <c r="E77" s="107"/>
      <c r="F77" s="108"/>
      <c r="G77" s="108"/>
    </row>
    <row r="78" spans="1:7" s="109" customFormat="1" ht="15" hidden="1" outlineLevel="1">
      <c r="A78" s="98" t="str">
        <f t="shared" si="11"/>
        <v>A.3.1.1.3.S.9.1</v>
      </c>
      <c r="B78" s="126" t="s">
        <v>309</v>
      </c>
      <c r="C78" s="127" t="s">
        <v>286</v>
      </c>
      <c r="D78" s="135" t="s">
        <v>25</v>
      </c>
      <c r="E78" s="107">
        <v>126</v>
      </c>
      <c r="F78" s="108"/>
      <c r="G78" s="108">
        <f aca="true" t="shared" si="14" ref="G78">E78*F78</f>
        <v>0</v>
      </c>
    </row>
    <row r="79" spans="1:7" s="109" customFormat="1" ht="89.25" hidden="1" outlineLevel="1">
      <c r="A79" s="98" t="str">
        <f t="shared" si="11"/>
        <v>A.3.1.1.3.S.10</v>
      </c>
      <c r="B79" s="126" t="s">
        <v>218</v>
      </c>
      <c r="C79" s="127" t="s">
        <v>3541</v>
      </c>
      <c r="D79" s="113"/>
      <c r="E79" s="107"/>
      <c r="F79" s="108"/>
      <c r="G79" s="108"/>
    </row>
    <row r="80" spans="1:7" s="109" customFormat="1" ht="15" hidden="1" outlineLevel="1">
      <c r="A80" s="98" t="str">
        <f t="shared" si="11"/>
        <v>A.3.1.1.3.S.10.1</v>
      </c>
      <c r="B80" s="126" t="s">
        <v>312</v>
      </c>
      <c r="C80" s="133" t="s">
        <v>3543</v>
      </c>
      <c r="D80" s="113" t="s">
        <v>22</v>
      </c>
      <c r="E80" s="107">
        <v>30</v>
      </c>
      <c r="F80" s="108"/>
      <c r="G80" s="108">
        <f t="shared" si="13"/>
        <v>0</v>
      </c>
    </row>
    <row r="81" spans="1:7" s="109" customFormat="1" ht="89.25" hidden="1" outlineLevel="1">
      <c r="A81" s="98" t="str">
        <f t="shared" si="11"/>
        <v>A.3.1.1.3.S.11</v>
      </c>
      <c r="B81" s="126" t="s">
        <v>219</v>
      </c>
      <c r="C81" s="127" t="s">
        <v>2899</v>
      </c>
      <c r="D81" s="113"/>
      <c r="E81" s="107"/>
      <c r="F81" s="108"/>
      <c r="G81" s="108"/>
    </row>
    <row r="82" spans="1:7" s="654" customFormat="1" ht="15" hidden="1" outlineLevel="1">
      <c r="A82" s="98" t="str">
        <f t="shared" si="11"/>
        <v>A.3.1.1.3.S.11.1</v>
      </c>
      <c r="B82" s="126" t="s">
        <v>298</v>
      </c>
      <c r="C82" s="653" t="s">
        <v>3547</v>
      </c>
      <c r="D82" s="113" t="s">
        <v>22</v>
      </c>
      <c r="E82" s="107">
        <v>14</v>
      </c>
      <c r="F82" s="108"/>
      <c r="G82" s="108">
        <f t="shared" si="13"/>
        <v>0</v>
      </c>
    </row>
    <row r="83" spans="1:7" s="654" customFormat="1" ht="15" hidden="1" outlineLevel="1">
      <c r="A83" s="98" t="str">
        <f t="shared" si="11"/>
        <v>A.3.1.1.3.S.11.2</v>
      </c>
      <c r="B83" s="126" t="s">
        <v>299</v>
      </c>
      <c r="C83" s="653" t="s">
        <v>3548</v>
      </c>
      <c r="D83" s="113" t="s">
        <v>22</v>
      </c>
      <c r="E83" s="107">
        <v>14</v>
      </c>
      <c r="F83" s="108"/>
      <c r="G83" s="108">
        <f t="shared" si="13"/>
        <v>0</v>
      </c>
    </row>
    <row r="84" spans="1:7" s="654" customFormat="1" ht="15" hidden="1" outlineLevel="1">
      <c r="A84" s="98" t="str">
        <f t="shared" si="11"/>
        <v>A.3.1.1.3.S.11.3</v>
      </c>
      <c r="B84" s="126" t="s">
        <v>387</v>
      </c>
      <c r="C84" s="653" t="s">
        <v>3549</v>
      </c>
      <c r="D84" s="113" t="s">
        <v>22</v>
      </c>
      <c r="E84" s="107">
        <v>14</v>
      </c>
      <c r="F84" s="108"/>
      <c r="G84" s="108">
        <f t="shared" si="13"/>
        <v>0</v>
      </c>
    </row>
    <row r="85" spans="1:7" s="109" customFormat="1" ht="63.75" hidden="1" outlineLevel="1">
      <c r="A85" s="98" t="str">
        <f t="shared" si="11"/>
        <v>A.3.1.1.3.S.12</v>
      </c>
      <c r="B85" s="126" t="s">
        <v>220</v>
      </c>
      <c r="C85" s="120" t="s">
        <v>3566</v>
      </c>
      <c r="D85" s="113" t="s">
        <v>22</v>
      </c>
      <c r="E85" s="107">
        <v>20</v>
      </c>
      <c r="F85" s="108"/>
      <c r="G85" s="108">
        <f t="shared" si="13"/>
        <v>0</v>
      </c>
    </row>
    <row r="86" spans="1:7" s="109" customFormat="1" ht="127.5" hidden="1" outlineLevel="1">
      <c r="A86" s="98" t="str">
        <f t="shared" si="11"/>
        <v>A.3.1.1.3.S.13</v>
      </c>
      <c r="B86" s="126" t="s">
        <v>221</v>
      </c>
      <c r="C86" s="120" t="s">
        <v>203</v>
      </c>
      <c r="D86" s="136" t="s">
        <v>22</v>
      </c>
      <c r="E86" s="107">
        <v>230</v>
      </c>
      <c r="F86" s="108"/>
      <c r="G86" s="108">
        <f t="shared" si="13"/>
        <v>0</v>
      </c>
    </row>
    <row r="87" spans="1:7" s="109" customFormat="1" ht="140.25" hidden="1" outlineLevel="1">
      <c r="A87" s="98" t="str">
        <f t="shared" si="11"/>
        <v>A.3.1.1.3.S.14</v>
      </c>
      <c r="B87" s="126" t="s">
        <v>222</v>
      </c>
      <c r="C87" s="120" t="s">
        <v>415</v>
      </c>
      <c r="D87" s="123" t="s">
        <v>24</v>
      </c>
      <c r="E87" s="107">
        <v>165</v>
      </c>
      <c r="F87" s="108"/>
      <c r="G87" s="108">
        <f t="shared" si="13"/>
        <v>0</v>
      </c>
    </row>
    <row r="88" spans="1:7" s="109" customFormat="1" ht="204" hidden="1" outlineLevel="1">
      <c r="A88" s="98" t="str">
        <f t="shared" si="11"/>
        <v>A.3.1.1.3.S.15</v>
      </c>
      <c r="B88" s="126" t="s">
        <v>223</v>
      </c>
      <c r="C88" s="120" t="s">
        <v>264</v>
      </c>
      <c r="D88" s="136"/>
      <c r="E88" s="107"/>
      <c r="F88" s="108"/>
      <c r="G88" s="108"/>
    </row>
    <row r="89" spans="1:7" s="109" customFormat="1" ht="15" hidden="1" outlineLevel="1">
      <c r="A89" s="98" t="str">
        <f t="shared" si="11"/>
        <v>A.3.1.1.3.S.15.1</v>
      </c>
      <c r="B89" s="126" t="s">
        <v>441</v>
      </c>
      <c r="C89" s="120" t="s">
        <v>166</v>
      </c>
      <c r="D89" s="123" t="s">
        <v>24</v>
      </c>
      <c r="E89" s="107">
        <v>2</v>
      </c>
      <c r="F89" s="108"/>
      <c r="G89" s="108">
        <f t="shared" si="13"/>
        <v>0</v>
      </c>
    </row>
    <row r="90" spans="1:7" s="109" customFormat="1" ht="25.5" hidden="1" outlineLevel="1">
      <c r="A90" s="98" t="str">
        <f t="shared" si="11"/>
        <v>A.3.1.1.3.S.15.2</v>
      </c>
      <c r="B90" s="126" t="s">
        <v>442</v>
      </c>
      <c r="C90" s="120" t="s">
        <v>167</v>
      </c>
      <c r="D90" s="123" t="s">
        <v>24</v>
      </c>
      <c r="E90" s="107">
        <v>4</v>
      </c>
      <c r="F90" s="108"/>
      <c r="G90" s="108">
        <f t="shared" si="13"/>
        <v>0</v>
      </c>
    </row>
    <row r="91" spans="1:7" s="663" customFormat="1" ht="51" hidden="1" outlineLevel="1">
      <c r="A91" s="98" t="str">
        <f t="shared" si="11"/>
        <v>A.3.1.1.3.S.16</v>
      </c>
      <c r="B91" s="660" t="s">
        <v>224</v>
      </c>
      <c r="C91" s="664" t="s">
        <v>3595</v>
      </c>
      <c r="D91" s="665" t="s">
        <v>90</v>
      </c>
      <c r="E91" s="661">
        <v>4</v>
      </c>
      <c r="F91" s="662"/>
      <c r="G91" s="662">
        <f t="shared" si="13"/>
        <v>0</v>
      </c>
    </row>
    <row r="92" spans="1:7" s="97" customFormat="1" ht="15" collapsed="1">
      <c r="A92" s="90" t="str">
        <f aca="true" t="shared" si="15" ref="A92">B92</f>
        <v>A.1.1.1.4</v>
      </c>
      <c r="B92" s="91" t="s">
        <v>1422</v>
      </c>
      <c r="C92" s="92" t="s">
        <v>20</v>
      </c>
      <c r="D92" s="93"/>
      <c r="E92" s="124"/>
      <c r="F92" s="125"/>
      <c r="G92" s="96"/>
    </row>
    <row r="93" spans="1:7" s="109" customFormat="1" ht="153" hidden="1" outlineLevel="1">
      <c r="A93" s="98" t="str">
        <f>""&amp;$B$92&amp;"."&amp;B93&amp;""</f>
        <v>A.1.1.1.4.S.1</v>
      </c>
      <c r="B93" s="126" t="s">
        <v>206</v>
      </c>
      <c r="C93" s="112" t="s">
        <v>3140</v>
      </c>
      <c r="D93" s="128"/>
      <c r="E93" s="107"/>
      <c r="F93" s="108"/>
      <c r="G93" s="108"/>
    </row>
    <row r="94" spans="1:7" s="109" customFormat="1" ht="15" hidden="1" outlineLevel="1">
      <c r="A94" s="98" t="str">
        <f aca="true" t="shared" si="16" ref="A94:A103">""&amp;$B$92&amp;"."&amp;B94&amp;""</f>
        <v>A.1.1.1.4.S.1.1</v>
      </c>
      <c r="B94" s="126" t="s">
        <v>226</v>
      </c>
      <c r="C94" s="112" t="s">
        <v>394</v>
      </c>
      <c r="D94" s="128"/>
      <c r="E94" s="107"/>
      <c r="F94" s="108"/>
      <c r="G94" s="108"/>
    </row>
    <row r="95" spans="1:7" s="109" customFormat="1" ht="15" hidden="1" outlineLevel="1">
      <c r="A95" s="98" t="str">
        <f t="shared" si="16"/>
        <v>A.1.1.1.4.S.1.1.1</v>
      </c>
      <c r="B95" s="126" t="s">
        <v>237</v>
      </c>
      <c r="C95" s="138" t="s">
        <v>430</v>
      </c>
      <c r="D95" s="128" t="s">
        <v>25</v>
      </c>
      <c r="E95" s="107">
        <v>155</v>
      </c>
      <c r="F95" s="108"/>
      <c r="G95" s="108">
        <f aca="true" t="shared" si="17" ref="G95:G96">E95*F95</f>
        <v>0</v>
      </c>
    </row>
    <row r="96" spans="1:7" s="109" customFormat="1" ht="15" hidden="1" outlineLevel="1">
      <c r="A96" s="98" t="str">
        <f t="shared" si="16"/>
        <v>A.1.1.1.4.S.1.1.2</v>
      </c>
      <c r="B96" s="126" t="s">
        <v>238</v>
      </c>
      <c r="C96" s="138" t="s">
        <v>336</v>
      </c>
      <c r="D96" s="128" t="s">
        <v>25</v>
      </c>
      <c r="E96" s="107">
        <v>155</v>
      </c>
      <c r="F96" s="108"/>
      <c r="G96" s="108">
        <f t="shared" si="17"/>
        <v>0</v>
      </c>
    </row>
    <row r="97" spans="1:7" s="109" customFormat="1" ht="15" hidden="1" outlineLevel="1">
      <c r="A97" s="98" t="str">
        <f t="shared" si="16"/>
        <v>A.1.1.1.4.S.1.2</v>
      </c>
      <c r="B97" s="126" t="s">
        <v>227</v>
      </c>
      <c r="C97" s="112" t="s">
        <v>395</v>
      </c>
      <c r="D97" s="128"/>
      <c r="E97" s="107"/>
      <c r="F97" s="108"/>
      <c r="G97" s="108"/>
    </row>
    <row r="98" spans="1:7" s="109" customFormat="1" ht="15" hidden="1" outlineLevel="1">
      <c r="A98" s="98" t="str">
        <f t="shared" si="16"/>
        <v>A.1.1.1.4.S.1.2.1</v>
      </c>
      <c r="B98" s="126" t="s">
        <v>262</v>
      </c>
      <c r="C98" s="138" t="s">
        <v>431</v>
      </c>
      <c r="D98" s="128" t="s">
        <v>25</v>
      </c>
      <c r="E98" s="107">
        <v>30</v>
      </c>
      <c r="F98" s="108"/>
      <c r="G98" s="108">
        <f aca="true" t="shared" si="18" ref="G98:G99">E98*F98</f>
        <v>0</v>
      </c>
    </row>
    <row r="99" spans="1:7" s="109" customFormat="1" ht="15" hidden="1" outlineLevel="1">
      <c r="A99" s="98" t="str">
        <f t="shared" si="16"/>
        <v>A.1.1.1.4.S.1.2.2</v>
      </c>
      <c r="B99" s="126" t="s">
        <v>263</v>
      </c>
      <c r="C99" s="138" t="s">
        <v>337</v>
      </c>
      <c r="D99" s="128" t="s">
        <v>25</v>
      </c>
      <c r="E99" s="107">
        <v>30</v>
      </c>
      <c r="F99" s="108"/>
      <c r="G99" s="108">
        <f t="shared" si="18"/>
        <v>0</v>
      </c>
    </row>
    <row r="100" spans="1:7" s="109" customFormat="1" ht="127.5" hidden="1" outlineLevel="1">
      <c r="A100" s="98" t="str">
        <f t="shared" si="16"/>
        <v>A.1.1.1.4.S.2</v>
      </c>
      <c r="B100" s="126" t="s">
        <v>207</v>
      </c>
      <c r="C100" s="112" t="s">
        <v>2890</v>
      </c>
      <c r="D100" s="128"/>
      <c r="E100" s="107"/>
      <c r="F100" s="108"/>
      <c r="G100" s="108"/>
    </row>
    <row r="101" spans="1:7" s="109" customFormat="1" ht="25.5" hidden="1" outlineLevel="1">
      <c r="A101" s="98" t="str">
        <f t="shared" si="16"/>
        <v>A.1.1.1.4.S.2.1</v>
      </c>
      <c r="B101" s="126" t="s">
        <v>228</v>
      </c>
      <c r="C101" s="112" t="s">
        <v>432</v>
      </c>
      <c r="D101" s="128" t="s">
        <v>25</v>
      </c>
      <c r="E101" s="107">
        <v>17786</v>
      </c>
      <c r="F101" s="108"/>
      <c r="G101" s="108">
        <f aca="true" t="shared" si="19" ref="G101">E101*F101</f>
        <v>0</v>
      </c>
    </row>
    <row r="102" spans="1:7" s="109" customFormat="1" ht="114.75" hidden="1" outlineLevel="1">
      <c r="A102" s="98" t="str">
        <f t="shared" si="16"/>
        <v>A.1.1.1.4.S.3</v>
      </c>
      <c r="B102" s="126" t="s">
        <v>208</v>
      </c>
      <c r="C102" s="112" t="s">
        <v>2891</v>
      </c>
      <c r="D102" s="128"/>
      <c r="E102" s="107"/>
      <c r="F102" s="108"/>
      <c r="G102" s="108"/>
    </row>
    <row r="103" spans="1:7" s="109" customFormat="1" ht="25.5" hidden="1" outlineLevel="1">
      <c r="A103" s="98" t="str">
        <f t="shared" si="16"/>
        <v>A.1.1.1.4.S.3.1</v>
      </c>
      <c r="B103" s="126" t="s">
        <v>244</v>
      </c>
      <c r="C103" s="112" t="s">
        <v>338</v>
      </c>
      <c r="D103" s="128" t="s">
        <v>25</v>
      </c>
      <c r="E103" s="107">
        <v>34</v>
      </c>
      <c r="F103" s="108"/>
      <c r="G103" s="108">
        <f aca="true" t="shared" si="20" ref="G103">E103*F103</f>
        <v>0</v>
      </c>
    </row>
    <row r="104" spans="1:7" s="97" customFormat="1" ht="15" collapsed="1">
      <c r="A104" s="90" t="str">
        <f aca="true" t="shared" si="21" ref="A104">B104</f>
        <v>A.3.1.1.5</v>
      </c>
      <c r="B104" s="91" t="s">
        <v>2352</v>
      </c>
      <c r="C104" s="92" t="s">
        <v>2835</v>
      </c>
      <c r="D104" s="93"/>
      <c r="E104" s="94"/>
      <c r="F104" s="95"/>
      <c r="G104" s="96"/>
    </row>
    <row r="105" spans="1:7" s="109" customFormat="1" ht="63.75" hidden="1" outlineLevel="1">
      <c r="A105" s="98" t="str">
        <f aca="true" t="shared" si="22" ref="A105:A132">""&amp;$B$104&amp;"."&amp;B105&amp;""</f>
        <v>A.3.1.1.5.S.1</v>
      </c>
      <c r="B105" s="139" t="s">
        <v>206</v>
      </c>
      <c r="C105" s="140" t="s">
        <v>438</v>
      </c>
      <c r="D105" s="113"/>
      <c r="E105" s="132"/>
      <c r="F105" s="108"/>
      <c r="G105" s="108"/>
    </row>
    <row r="106" spans="1:7" s="109" customFormat="1" ht="127.5" hidden="1" outlineLevel="1">
      <c r="A106" s="98" t="str">
        <f t="shared" si="22"/>
        <v>A.3.1.1.5.S.2</v>
      </c>
      <c r="B106" s="139" t="s">
        <v>207</v>
      </c>
      <c r="C106" s="112" t="s">
        <v>3509</v>
      </c>
      <c r="D106" s="113"/>
      <c r="E106" s="132"/>
      <c r="F106" s="108"/>
      <c r="G106" s="108"/>
    </row>
    <row r="107" spans="1:7" s="109" customFormat="1" ht="15" hidden="1" outlineLevel="1">
      <c r="A107" s="98" t="str">
        <f t="shared" si="22"/>
        <v>A.3.1.1.5.S.2.1</v>
      </c>
      <c r="B107" s="139" t="s">
        <v>228</v>
      </c>
      <c r="C107" s="112" t="s">
        <v>133</v>
      </c>
      <c r="D107" s="119" t="s">
        <v>90</v>
      </c>
      <c r="E107" s="107">
        <v>23</v>
      </c>
      <c r="F107" s="108"/>
      <c r="G107" s="108">
        <f aca="true" t="shared" si="23" ref="G107:G112">E107*F107</f>
        <v>0</v>
      </c>
    </row>
    <row r="108" spans="1:7" s="109" customFormat="1" ht="15" hidden="1" outlineLevel="1">
      <c r="A108" s="98" t="str">
        <f t="shared" si="22"/>
        <v>A.3.1.1.5.S.2.2</v>
      </c>
      <c r="B108" s="139" t="s">
        <v>261</v>
      </c>
      <c r="C108" s="133" t="s">
        <v>134</v>
      </c>
      <c r="D108" s="119" t="s">
        <v>90</v>
      </c>
      <c r="E108" s="107">
        <v>4</v>
      </c>
      <c r="F108" s="108"/>
      <c r="G108" s="108">
        <f t="shared" si="23"/>
        <v>0</v>
      </c>
    </row>
    <row r="109" spans="1:7" s="109" customFormat="1" ht="114.75" hidden="1" outlineLevel="1">
      <c r="A109" s="98" t="str">
        <f t="shared" si="22"/>
        <v>A.3.1.1.5.S.3</v>
      </c>
      <c r="B109" s="139" t="s">
        <v>208</v>
      </c>
      <c r="C109" s="112" t="s">
        <v>3512</v>
      </c>
      <c r="D109" s="119" t="s">
        <v>90</v>
      </c>
      <c r="E109" s="107">
        <v>4</v>
      </c>
      <c r="F109" s="108"/>
      <c r="G109" s="108">
        <f t="shared" si="23"/>
        <v>0</v>
      </c>
    </row>
    <row r="110" spans="1:7" s="109" customFormat="1" ht="102" hidden="1" outlineLevel="1">
      <c r="A110" s="98" t="str">
        <f t="shared" si="22"/>
        <v>A.3.1.1.5.S.4</v>
      </c>
      <c r="B110" s="139" t="s">
        <v>209</v>
      </c>
      <c r="C110" s="112" t="s">
        <v>3486</v>
      </c>
      <c r="D110" s="113"/>
      <c r="E110" s="107"/>
      <c r="F110" s="108"/>
      <c r="G110" s="108"/>
    </row>
    <row r="111" spans="1:7" s="109" customFormat="1" ht="15" hidden="1" outlineLevel="1">
      <c r="A111" s="98" t="str">
        <f t="shared" si="22"/>
        <v>A.3.1.1.5.S.4.1.1</v>
      </c>
      <c r="B111" s="139" t="s">
        <v>241</v>
      </c>
      <c r="C111" s="141" t="s">
        <v>266</v>
      </c>
      <c r="D111" s="123" t="s">
        <v>22</v>
      </c>
      <c r="E111" s="107">
        <v>499</v>
      </c>
      <c r="F111" s="108"/>
      <c r="G111" s="108">
        <f t="shared" si="23"/>
        <v>0</v>
      </c>
    </row>
    <row r="112" spans="1:7" s="109" customFormat="1" ht="15" hidden="1" outlineLevel="1">
      <c r="A112" s="98" t="str">
        <f t="shared" si="22"/>
        <v>A.3.1.1.5.S.4.1.2</v>
      </c>
      <c r="B112" s="139" t="s">
        <v>242</v>
      </c>
      <c r="C112" s="141" t="s">
        <v>267</v>
      </c>
      <c r="D112" s="123" t="s">
        <v>22</v>
      </c>
      <c r="E112" s="107">
        <v>6381</v>
      </c>
      <c r="F112" s="108"/>
      <c r="G112" s="108">
        <f t="shared" si="23"/>
        <v>0</v>
      </c>
    </row>
    <row r="113" spans="1:7" s="109" customFormat="1" ht="76.5" hidden="1" outlineLevel="1">
      <c r="A113" s="98" t="str">
        <f t="shared" si="22"/>
        <v>A.3.1.1.5.S.5</v>
      </c>
      <c r="B113" s="139" t="s">
        <v>213</v>
      </c>
      <c r="C113" s="112" t="s">
        <v>3143</v>
      </c>
      <c r="D113" s="113"/>
      <c r="E113" s="107"/>
      <c r="F113" s="108"/>
      <c r="G113" s="108"/>
    </row>
    <row r="114" spans="1:7" s="109" customFormat="1" ht="15" hidden="1" outlineLevel="1">
      <c r="A114" s="98" t="str">
        <f t="shared" si="22"/>
        <v>A.3.1.1.5.S.5.1</v>
      </c>
      <c r="B114" s="139" t="s">
        <v>315</v>
      </c>
      <c r="C114" s="138" t="s">
        <v>551</v>
      </c>
      <c r="D114" s="128" t="s">
        <v>90</v>
      </c>
      <c r="E114" s="107">
        <v>4</v>
      </c>
      <c r="F114" s="108"/>
      <c r="G114" s="108">
        <f aca="true" t="shared" si="24" ref="G114:G116">E114*F114</f>
        <v>0</v>
      </c>
    </row>
    <row r="115" spans="1:7" s="109" customFormat="1" ht="15" hidden="1" outlineLevel="1">
      <c r="A115" s="98" t="str">
        <f t="shared" si="22"/>
        <v>A.3.1.1.5.S.5.2</v>
      </c>
      <c r="B115" s="139" t="s">
        <v>316</v>
      </c>
      <c r="C115" s="138" t="s">
        <v>2353</v>
      </c>
      <c r="D115" s="128" t="s">
        <v>90</v>
      </c>
      <c r="E115" s="107">
        <v>22</v>
      </c>
      <c r="F115" s="108"/>
      <c r="G115" s="108">
        <f t="shared" si="24"/>
        <v>0</v>
      </c>
    </row>
    <row r="116" spans="1:7" s="109" customFormat="1" ht="15" hidden="1" outlineLevel="1">
      <c r="A116" s="98" t="str">
        <f t="shared" si="22"/>
        <v>A.3.1.1.5.S.5.3</v>
      </c>
      <c r="B116" s="139" t="s">
        <v>317</v>
      </c>
      <c r="C116" s="138" t="s">
        <v>306</v>
      </c>
      <c r="D116" s="128" t="s">
        <v>90</v>
      </c>
      <c r="E116" s="107">
        <v>4</v>
      </c>
      <c r="F116" s="108"/>
      <c r="G116" s="108">
        <f t="shared" si="24"/>
        <v>0</v>
      </c>
    </row>
    <row r="117" spans="1:7" s="109" customFormat="1" ht="63.75" hidden="1" outlineLevel="1">
      <c r="A117" s="98" t="str">
        <f t="shared" si="22"/>
        <v>A.3.1.1.5.S.6</v>
      </c>
      <c r="B117" s="139" t="s">
        <v>214</v>
      </c>
      <c r="C117" s="147" t="s">
        <v>3216</v>
      </c>
      <c r="D117" s="148"/>
      <c r="E117" s="107"/>
      <c r="F117" s="108"/>
      <c r="G117" s="108"/>
    </row>
    <row r="118" spans="1:7" s="109" customFormat="1" ht="15" hidden="1" outlineLevel="1">
      <c r="A118" s="98" t="str">
        <f t="shared" si="22"/>
        <v>A.3.1.1.5.S.6.1</v>
      </c>
      <c r="B118" s="139" t="s">
        <v>319</v>
      </c>
      <c r="C118" s="149" t="s">
        <v>303</v>
      </c>
      <c r="D118" s="113" t="s">
        <v>22</v>
      </c>
      <c r="E118" s="107">
        <v>1200</v>
      </c>
      <c r="F118" s="108"/>
      <c r="G118" s="108">
        <f aca="true" t="shared" si="25" ref="G118:G127">E118*F118</f>
        <v>0</v>
      </c>
    </row>
    <row r="119" spans="1:7" s="109" customFormat="1" ht="15" hidden="1" outlineLevel="1">
      <c r="A119" s="98" t="str">
        <f t="shared" si="22"/>
        <v>A.3.1.1.5.S.6.2</v>
      </c>
      <c r="B119" s="139" t="s">
        <v>320</v>
      </c>
      <c r="C119" s="149" t="s">
        <v>304</v>
      </c>
      <c r="D119" s="113" t="s">
        <v>22</v>
      </c>
      <c r="E119" s="107">
        <v>500</v>
      </c>
      <c r="F119" s="108"/>
      <c r="G119" s="108">
        <f t="shared" si="25"/>
        <v>0</v>
      </c>
    </row>
    <row r="120" spans="1:7" s="109" customFormat="1" ht="51" hidden="1" outlineLevel="1">
      <c r="A120" s="98" t="str">
        <f t="shared" si="22"/>
        <v>A.3.1.1.5.S.7</v>
      </c>
      <c r="B120" s="139" t="s">
        <v>215</v>
      </c>
      <c r="C120" s="150" t="s">
        <v>2920</v>
      </c>
      <c r="D120" s="151" t="s">
        <v>90</v>
      </c>
      <c r="E120" s="107">
        <v>145</v>
      </c>
      <c r="F120" s="108"/>
      <c r="G120" s="108">
        <f t="shared" si="25"/>
        <v>0</v>
      </c>
    </row>
    <row r="121" spans="1:7" s="109" customFormat="1" ht="38.25" hidden="1" outlineLevel="1">
      <c r="A121" s="98" t="str">
        <f t="shared" si="22"/>
        <v>A.3.1.1.5.S.8</v>
      </c>
      <c r="B121" s="139" t="s">
        <v>216</v>
      </c>
      <c r="C121" s="150" t="s">
        <v>2921</v>
      </c>
      <c r="D121" s="151" t="s">
        <v>90</v>
      </c>
      <c r="E121" s="107">
        <v>50</v>
      </c>
      <c r="F121" s="108"/>
      <c r="G121" s="108">
        <f t="shared" si="25"/>
        <v>0</v>
      </c>
    </row>
    <row r="122" spans="1:7" s="109" customFormat="1" ht="38.25" hidden="1" outlineLevel="1">
      <c r="A122" s="98" t="str">
        <f t="shared" si="22"/>
        <v>A.3.1.1.5.S.9</v>
      </c>
      <c r="B122" s="139" t="s">
        <v>217</v>
      </c>
      <c r="C122" s="150" t="s">
        <v>2922</v>
      </c>
      <c r="D122" s="151" t="s">
        <v>90</v>
      </c>
      <c r="E122" s="107">
        <v>50</v>
      </c>
      <c r="F122" s="108"/>
      <c r="G122" s="108">
        <f t="shared" si="25"/>
        <v>0</v>
      </c>
    </row>
    <row r="123" spans="1:7" s="109" customFormat="1" ht="63.75" hidden="1" outlineLevel="1">
      <c r="A123" s="98" t="str">
        <f t="shared" si="22"/>
        <v>A.3.1.1.5.S.10</v>
      </c>
      <c r="B123" s="139" t="s">
        <v>218</v>
      </c>
      <c r="C123" s="150" t="s">
        <v>2923</v>
      </c>
      <c r="D123" s="151"/>
      <c r="E123" s="107"/>
      <c r="F123" s="108"/>
      <c r="G123" s="108"/>
    </row>
    <row r="124" spans="1:7" s="109" customFormat="1" ht="15" hidden="1" outlineLevel="1">
      <c r="A124" s="98" t="str">
        <f t="shared" si="22"/>
        <v>A.3.1.1.5.S.10.1</v>
      </c>
      <c r="B124" s="139" t="s">
        <v>312</v>
      </c>
      <c r="C124" s="147" t="s">
        <v>231</v>
      </c>
      <c r="D124" s="123" t="s">
        <v>22</v>
      </c>
      <c r="E124" s="107">
        <v>250</v>
      </c>
      <c r="F124" s="108"/>
      <c r="G124" s="108">
        <f t="shared" si="25"/>
        <v>0</v>
      </c>
    </row>
    <row r="125" spans="1:7" s="109" customFormat="1" ht="38.25" hidden="1" outlineLevel="1">
      <c r="A125" s="98" t="str">
        <f t="shared" si="22"/>
        <v>A.3.1.1.5.S.11</v>
      </c>
      <c r="B125" s="139" t="s">
        <v>219</v>
      </c>
      <c r="C125" s="152" t="s">
        <v>2921</v>
      </c>
      <c r="D125" s="153" t="s">
        <v>90</v>
      </c>
      <c r="E125" s="107">
        <v>10</v>
      </c>
      <c r="F125" s="108"/>
      <c r="G125" s="108">
        <f t="shared" si="25"/>
        <v>0</v>
      </c>
    </row>
    <row r="126" spans="1:7" s="109" customFormat="1" ht="38.25" hidden="1" outlineLevel="1">
      <c r="A126" s="98" t="str">
        <f t="shared" si="22"/>
        <v>A.3.1.1.5.S.12</v>
      </c>
      <c r="B126" s="139" t="s">
        <v>220</v>
      </c>
      <c r="C126" s="152" t="s">
        <v>2922</v>
      </c>
      <c r="D126" s="153" t="s">
        <v>90</v>
      </c>
      <c r="E126" s="107">
        <v>10</v>
      </c>
      <c r="F126" s="108"/>
      <c r="G126" s="108">
        <f t="shared" si="25"/>
        <v>0</v>
      </c>
    </row>
    <row r="127" spans="1:7" s="109" customFormat="1" ht="51" hidden="1" outlineLevel="1">
      <c r="A127" s="98" t="str">
        <f t="shared" si="22"/>
        <v>A.3.1.1.5.S.13</v>
      </c>
      <c r="B127" s="139" t="s">
        <v>221</v>
      </c>
      <c r="C127" s="152" t="s">
        <v>2924</v>
      </c>
      <c r="D127" s="153" t="s">
        <v>90</v>
      </c>
      <c r="E127" s="107">
        <v>25</v>
      </c>
      <c r="F127" s="108"/>
      <c r="G127" s="108">
        <f t="shared" si="25"/>
        <v>0</v>
      </c>
    </row>
    <row r="128" spans="1:7" s="109" customFormat="1" ht="140.25" hidden="1" outlineLevel="1">
      <c r="A128" s="98" t="str">
        <f t="shared" si="22"/>
        <v>A.3.1.1.5.S.14</v>
      </c>
      <c r="B128" s="139" t="s">
        <v>222</v>
      </c>
      <c r="C128" s="115" t="s">
        <v>3461</v>
      </c>
      <c r="D128" s="128"/>
      <c r="E128" s="107"/>
      <c r="F128" s="108"/>
      <c r="G128" s="108"/>
    </row>
    <row r="129" spans="1:7" s="109" customFormat="1" ht="15" hidden="1" outlineLevel="1">
      <c r="A129" s="98" t="str">
        <f t="shared" si="22"/>
        <v>A.3.1.1.5.S.14.1</v>
      </c>
      <c r="B129" s="139" t="s">
        <v>406</v>
      </c>
      <c r="C129" s="115" t="s">
        <v>160</v>
      </c>
      <c r="D129" s="153" t="s">
        <v>90</v>
      </c>
      <c r="E129" s="107">
        <v>326</v>
      </c>
      <c r="F129" s="108"/>
      <c r="G129" s="108">
        <f aca="true" t="shared" si="26" ref="G129:G132">E129*F129</f>
        <v>0</v>
      </c>
    </row>
    <row r="130" spans="1:7" s="109" customFormat="1" ht="15" hidden="1" outlineLevel="1">
      <c r="A130" s="98" t="str">
        <f t="shared" si="22"/>
        <v>A.3.1.1.5.S.14.2</v>
      </c>
      <c r="B130" s="139" t="s">
        <v>407</v>
      </c>
      <c r="C130" s="115" t="s">
        <v>162</v>
      </c>
      <c r="D130" s="153" t="s">
        <v>90</v>
      </c>
      <c r="E130" s="107">
        <v>22</v>
      </c>
      <c r="F130" s="108"/>
      <c r="G130" s="108">
        <f t="shared" si="26"/>
        <v>0</v>
      </c>
    </row>
    <row r="131" spans="1:7" s="158" customFormat="1" ht="25.5" hidden="1" outlineLevel="1">
      <c r="A131" s="332" t="str">
        <f t="shared" si="22"/>
        <v>A.3.1.1.5.S.14.3</v>
      </c>
      <c r="B131" s="139" t="s">
        <v>435</v>
      </c>
      <c r="C131" s="154" t="s">
        <v>2977</v>
      </c>
      <c r="D131" s="155" t="s">
        <v>90</v>
      </c>
      <c r="E131" s="156">
        <v>340</v>
      </c>
      <c r="F131" s="157"/>
      <c r="G131" s="157">
        <f t="shared" si="26"/>
        <v>0</v>
      </c>
    </row>
    <row r="132" spans="1:7" s="109" customFormat="1" ht="140.25" hidden="1" outlineLevel="1">
      <c r="A132" s="98" t="str">
        <f t="shared" si="22"/>
        <v>A.3.1.1.5.S.15</v>
      </c>
      <c r="B132" s="139" t="s">
        <v>223</v>
      </c>
      <c r="C132" s="159" t="s">
        <v>3222</v>
      </c>
      <c r="D132" s="113" t="s">
        <v>90</v>
      </c>
      <c r="E132" s="107">
        <v>22</v>
      </c>
      <c r="F132" s="108"/>
      <c r="G132" s="108">
        <f t="shared" si="26"/>
        <v>0</v>
      </c>
    </row>
    <row r="133" spans="1:7" s="158" customFormat="1" ht="102" hidden="1" outlineLevel="1">
      <c r="A133" s="332" t="str">
        <f aca="true" t="shared" si="27" ref="A133:A135">""&amp;$B$105&amp;"."&amp;B133&amp;""</f>
        <v>S.1.S.16</v>
      </c>
      <c r="B133" s="160" t="s">
        <v>224</v>
      </c>
      <c r="C133" s="161" t="s">
        <v>3487</v>
      </c>
      <c r="D133" s="162"/>
      <c r="E133" s="156"/>
      <c r="F133" s="157"/>
      <c r="G133" s="157"/>
    </row>
    <row r="134" spans="1:7" s="158" customFormat="1" ht="15" hidden="1" outlineLevel="1">
      <c r="A134" s="332" t="str">
        <f t="shared" si="27"/>
        <v>S.1.S.16.1</v>
      </c>
      <c r="B134" s="160" t="s">
        <v>255</v>
      </c>
      <c r="C134" s="163" t="s">
        <v>1275</v>
      </c>
      <c r="D134" s="164" t="s">
        <v>90</v>
      </c>
      <c r="E134" s="156">
        <v>30</v>
      </c>
      <c r="F134" s="157"/>
      <c r="G134" s="157">
        <f aca="true" t="shared" si="28" ref="G134:G135">E134*F134</f>
        <v>0</v>
      </c>
    </row>
    <row r="135" spans="1:7" s="158" customFormat="1" ht="15" hidden="1" outlineLevel="1">
      <c r="A135" s="332" t="str">
        <f t="shared" si="27"/>
        <v>S.1.S.16.2</v>
      </c>
      <c r="B135" s="160" t="s">
        <v>256</v>
      </c>
      <c r="C135" s="163" t="s">
        <v>1434</v>
      </c>
      <c r="D135" s="164" t="s">
        <v>90</v>
      </c>
      <c r="E135" s="156">
        <v>10</v>
      </c>
      <c r="F135" s="157"/>
      <c r="G135" s="157">
        <f t="shared" si="28"/>
        <v>0</v>
      </c>
    </row>
    <row r="136" spans="1:7" s="97" customFormat="1" ht="15" collapsed="1">
      <c r="A136" s="90" t="str">
        <f aca="true" t="shared" si="29" ref="A136">B136</f>
        <v>A.3.1.1.6</v>
      </c>
      <c r="B136" s="91" t="s">
        <v>2354</v>
      </c>
      <c r="C136" s="165" t="s">
        <v>117</v>
      </c>
      <c r="D136" s="166"/>
      <c r="E136" s="94"/>
      <c r="F136" s="95"/>
      <c r="G136" s="96"/>
    </row>
    <row r="137" spans="1:7" s="109" customFormat="1" ht="114.75" hidden="1" outlineLevel="1">
      <c r="A137" s="98" t="str">
        <f aca="true" t="shared" si="30" ref="A137:A148">""&amp;$B$136&amp;"."&amp;B137&amp;""</f>
        <v>A.3.1.1.6.S.1</v>
      </c>
      <c r="B137" s="139" t="s">
        <v>206</v>
      </c>
      <c r="C137" s="112" t="s">
        <v>178</v>
      </c>
      <c r="D137" s="113"/>
      <c r="E137" s="107"/>
      <c r="F137" s="108"/>
      <c r="G137" s="108"/>
    </row>
    <row r="138" spans="1:7" s="109" customFormat="1" ht="15" hidden="1" outlineLevel="1">
      <c r="A138" s="98" t="str">
        <f t="shared" si="30"/>
        <v>A.3.1.1.6.S.1.1</v>
      </c>
      <c r="B138" s="139" t="s">
        <v>226</v>
      </c>
      <c r="C138" s="112" t="s">
        <v>133</v>
      </c>
      <c r="D138" s="119" t="s">
        <v>90</v>
      </c>
      <c r="E138" s="107">
        <v>23</v>
      </c>
      <c r="F138" s="108"/>
      <c r="G138" s="108">
        <f aca="true" t="shared" si="31" ref="G138:G144">E138*F138</f>
        <v>0</v>
      </c>
    </row>
    <row r="139" spans="1:7" s="109" customFormat="1" ht="15" hidden="1" outlineLevel="1">
      <c r="A139" s="98" t="str">
        <f t="shared" si="30"/>
        <v>A.3.1.1.6.S.1.2</v>
      </c>
      <c r="B139" s="139" t="s">
        <v>227</v>
      </c>
      <c r="C139" s="133" t="s">
        <v>134</v>
      </c>
      <c r="D139" s="119" t="s">
        <v>90</v>
      </c>
      <c r="E139" s="107">
        <v>4</v>
      </c>
      <c r="F139" s="108"/>
      <c r="G139" s="108">
        <f t="shared" si="31"/>
        <v>0</v>
      </c>
    </row>
    <row r="140" spans="1:7" s="109" customFormat="1" ht="15" hidden="1" outlineLevel="1">
      <c r="A140" s="98" t="str">
        <f t="shared" si="30"/>
        <v>A.3.1.1.6.S.1.3</v>
      </c>
      <c r="B140" s="139" t="s">
        <v>265</v>
      </c>
      <c r="C140" s="133" t="s">
        <v>439</v>
      </c>
      <c r="D140" s="119" t="s">
        <v>90</v>
      </c>
      <c r="E140" s="107"/>
      <c r="F140" s="108"/>
      <c r="G140" s="108">
        <f t="shared" si="31"/>
        <v>0</v>
      </c>
    </row>
    <row r="141" spans="1:7" s="109" customFormat="1" ht="114.75" hidden="1" outlineLevel="1">
      <c r="A141" s="98" t="str">
        <f t="shared" si="30"/>
        <v>A.3.1.1.6.S.2</v>
      </c>
      <c r="B141" s="139" t="s">
        <v>207</v>
      </c>
      <c r="C141" s="112" t="s">
        <v>2355</v>
      </c>
      <c r="D141" s="119" t="s">
        <v>90</v>
      </c>
      <c r="E141" s="107">
        <v>4</v>
      </c>
      <c r="F141" s="108"/>
      <c r="G141" s="108">
        <f t="shared" si="31"/>
        <v>0</v>
      </c>
    </row>
    <row r="142" spans="1:7" s="109" customFormat="1" ht="89.25" hidden="1" outlineLevel="1">
      <c r="A142" s="98" t="str">
        <f t="shared" si="30"/>
        <v>A.3.1.1.6.S.3</v>
      </c>
      <c r="B142" s="139" t="s">
        <v>208</v>
      </c>
      <c r="C142" s="112" t="s">
        <v>396</v>
      </c>
      <c r="D142" s="113"/>
      <c r="E142" s="107"/>
      <c r="F142" s="108"/>
      <c r="G142" s="108"/>
    </row>
    <row r="143" spans="1:7" s="109" customFormat="1" ht="15" hidden="1" outlineLevel="1">
      <c r="A143" s="98" t="str">
        <f t="shared" si="30"/>
        <v>A.3.1.1.6.S.3.1.1</v>
      </c>
      <c r="B143" s="139" t="s">
        <v>322</v>
      </c>
      <c r="C143" s="141" t="s">
        <v>266</v>
      </c>
      <c r="D143" s="123" t="s">
        <v>22</v>
      </c>
      <c r="E143" s="107">
        <v>499</v>
      </c>
      <c r="F143" s="108"/>
      <c r="G143" s="108">
        <f t="shared" si="31"/>
        <v>0</v>
      </c>
    </row>
    <row r="144" spans="1:7" s="109" customFormat="1" ht="15" hidden="1" outlineLevel="1">
      <c r="A144" s="98" t="str">
        <f t="shared" si="30"/>
        <v>A.3.1.1.6.S.3.1.2</v>
      </c>
      <c r="B144" s="139" t="s">
        <v>381</v>
      </c>
      <c r="C144" s="141" t="s">
        <v>267</v>
      </c>
      <c r="D144" s="123" t="s">
        <v>22</v>
      </c>
      <c r="E144" s="107">
        <v>6381</v>
      </c>
      <c r="F144" s="108"/>
      <c r="G144" s="108">
        <f t="shared" si="31"/>
        <v>0</v>
      </c>
    </row>
    <row r="145" spans="1:7" s="109" customFormat="1" ht="63.75" hidden="1" outlineLevel="1">
      <c r="A145" s="98" t="str">
        <f t="shared" si="30"/>
        <v>A.3.1.1.6.S.4</v>
      </c>
      <c r="B145" s="139" t="s">
        <v>209</v>
      </c>
      <c r="C145" s="112" t="s">
        <v>307</v>
      </c>
      <c r="D145" s="128"/>
      <c r="E145" s="167"/>
      <c r="F145" s="108"/>
      <c r="G145" s="108"/>
    </row>
    <row r="146" spans="1:7" s="109" customFormat="1" ht="15" hidden="1" outlineLevel="1">
      <c r="A146" s="98" t="str">
        <f t="shared" si="30"/>
        <v>A.3.1.1.6.S.4.1</v>
      </c>
      <c r="B146" s="139" t="s">
        <v>240</v>
      </c>
      <c r="C146" s="138" t="s">
        <v>588</v>
      </c>
      <c r="D146" s="128" t="s">
        <v>90</v>
      </c>
      <c r="E146" s="107">
        <v>4</v>
      </c>
      <c r="F146" s="108"/>
      <c r="G146" s="108">
        <f aca="true" t="shared" si="32" ref="G146:G148">E146*F146</f>
        <v>0</v>
      </c>
    </row>
    <row r="147" spans="1:7" s="109" customFormat="1" ht="15" hidden="1" outlineLevel="1">
      <c r="A147" s="98" t="str">
        <f t="shared" si="30"/>
        <v>A.3.1.1.6.S.4.2</v>
      </c>
      <c r="B147" s="139" t="s">
        <v>260</v>
      </c>
      <c r="C147" s="138" t="s">
        <v>384</v>
      </c>
      <c r="D147" s="128" t="s">
        <v>90</v>
      </c>
      <c r="E147" s="107">
        <v>26</v>
      </c>
      <c r="F147" s="108"/>
      <c r="G147" s="108">
        <f t="shared" si="32"/>
        <v>0</v>
      </c>
    </row>
    <row r="148" spans="1:7" s="109" customFormat="1" ht="38.25" hidden="1" outlineLevel="1">
      <c r="A148" s="98" t="str">
        <f t="shared" si="30"/>
        <v>A.3.1.1.6.S.5</v>
      </c>
      <c r="B148" s="139" t="s">
        <v>213</v>
      </c>
      <c r="C148" s="142" t="s">
        <v>397</v>
      </c>
      <c r="D148" s="128" t="s">
        <v>90</v>
      </c>
      <c r="E148" s="107">
        <v>22</v>
      </c>
      <c r="F148" s="108"/>
      <c r="G148" s="108">
        <f t="shared" si="32"/>
        <v>0</v>
      </c>
    </row>
    <row r="149" spans="1:7" s="158" customFormat="1" ht="102" hidden="1" outlineLevel="1">
      <c r="A149" s="332" t="str">
        <f>""&amp;$B$136&amp;"."&amp;B149&amp;""</f>
        <v>A.3.1.1.6.S.6</v>
      </c>
      <c r="B149" s="160" t="s">
        <v>214</v>
      </c>
      <c r="C149" s="161" t="s">
        <v>3489</v>
      </c>
      <c r="D149" s="162"/>
      <c r="E149" s="156"/>
      <c r="F149" s="157"/>
      <c r="G149" s="157"/>
    </row>
    <row r="150" spans="1:7" s="158" customFormat="1" ht="15" hidden="1" outlineLevel="1">
      <c r="A150" s="332" t="str">
        <f aca="true" t="shared" si="33" ref="A150:A151">""&amp;$B$136&amp;"."&amp;B150&amp;""</f>
        <v>A.3.1.1.6.S.6.1</v>
      </c>
      <c r="B150" s="160" t="s">
        <v>319</v>
      </c>
      <c r="C150" s="163" t="s">
        <v>1434</v>
      </c>
      <c r="D150" s="164" t="s">
        <v>90</v>
      </c>
      <c r="E150" s="156">
        <v>30</v>
      </c>
      <c r="F150" s="157"/>
      <c r="G150" s="157">
        <f aca="true" t="shared" si="34" ref="G150:G151">E150*F150</f>
        <v>0</v>
      </c>
    </row>
    <row r="151" spans="1:7" s="158" customFormat="1" ht="15" hidden="1" outlineLevel="1">
      <c r="A151" s="332" t="str">
        <f t="shared" si="33"/>
        <v>A.3.1.1.6.S.6.2</v>
      </c>
      <c r="B151" s="160" t="s">
        <v>320</v>
      </c>
      <c r="C151" s="163" t="s">
        <v>1275</v>
      </c>
      <c r="D151" s="164" t="s">
        <v>90</v>
      </c>
      <c r="E151" s="156">
        <v>10</v>
      </c>
      <c r="F151" s="157"/>
      <c r="G151" s="157">
        <f t="shared" si="34"/>
        <v>0</v>
      </c>
    </row>
    <row r="152" spans="1:7" s="97" customFormat="1" ht="15" collapsed="1">
      <c r="A152" s="90" t="str">
        <f aca="true" t="shared" si="35" ref="A152">B152</f>
        <v>A.3.1.1.7</v>
      </c>
      <c r="B152" s="91" t="s">
        <v>2356</v>
      </c>
      <c r="C152" s="169" t="s">
        <v>119</v>
      </c>
      <c r="D152" s="170"/>
      <c r="E152" s="94"/>
      <c r="F152" s="95"/>
      <c r="G152" s="96"/>
    </row>
    <row r="153" spans="1:7" s="109" customFormat="1" ht="127.5" hidden="1" outlineLevel="1">
      <c r="A153" s="98" t="str">
        <f>""&amp;$B$152&amp;"."&amp;B153&amp;""</f>
        <v>A.3.1.1.7.S.1</v>
      </c>
      <c r="B153" s="139" t="s">
        <v>206</v>
      </c>
      <c r="C153" s="112" t="s">
        <v>234</v>
      </c>
      <c r="D153" s="113"/>
      <c r="E153" s="132"/>
      <c r="F153" s="108"/>
      <c r="G153" s="108"/>
    </row>
    <row r="154" spans="1:7" s="109" customFormat="1" ht="15" hidden="1" outlineLevel="1">
      <c r="A154" s="98" t="str">
        <f>""&amp;$B$152&amp;"."&amp;B154&amp;""</f>
        <v>A.3.1.1.7.S.1.1</v>
      </c>
      <c r="B154" s="139" t="s">
        <v>226</v>
      </c>
      <c r="C154" s="141" t="s">
        <v>1285</v>
      </c>
      <c r="D154" s="171" t="s">
        <v>22</v>
      </c>
      <c r="E154" s="172">
        <v>1700</v>
      </c>
      <c r="F154" s="108"/>
      <c r="G154" s="108">
        <f>E154*F154</f>
        <v>0</v>
      </c>
    </row>
    <row r="155" spans="1:7" s="109" customFormat="1" ht="15" hidden="1" outlineLevel="1">
      <c r="A155" s="98" t="str">
        <f aca="true" t="shared" si="36" ref="A155:A157">""&amp;$B$152&amp;"."&amp;B155&amp;""</f>
        <v>A.3.1.1.7.S.1.2</v>
      </c>
      <c r="B155" s="139" t="s">
        <v>227</v>
      </c>
      <c r="C155" s="141" t="s">
        <v>266</v>
      </c>
      <c r="D155" s="171" t="s">
        <v>22</v>
      </c>
      <c r="E155" s="172">
        <v>499</v>
      </c>
      <c r="F155" s="108"/>
      <c r="G155" s="108">
        <f aca="true" t="shared" si="37" ref="G155:G157">E155*F155</f>
        <v>0</v>
      </c>
    </row>
    <row r="156" spans="1:7" s="109" customFormat="1" ht="15" hidden="1" outlineLevel="1">
      <c r="A156" s="98" t="str">
        <f t="shared" si="36"/>
        <v>A.3.1.1.7.S.1.3</v>
      </c>
      <c r="B156" s="139" t="s">
        <v>265</v>
      </c>
      <c r="C156" s="141" t="s">
        <v>267</v>
      </c>
      <c r="D156" s="171" t="s">
        <v>22</v>
      </c>
      <c r="E156" s="172">
        <v>6381</v>
      </c>
      <c r="F156" s="108"/>
      <c r="G156" s="108">
        <f t="shared" si="37"/>
        <v>0</v>
      </c>
    </row>
    <row r="157" spans="1:7" s="109" customFormat="1" ht="102" hidden="1" outlineLevel="1">
      <c r="A157" s="98" t="str">
        <f t="shared" si="36"/>
        <v>A.3.1.1.7.S.2</v>
      </c>
      <c r="B157" s="139" t="s">
        <v>207</v>
      </c>
      <c r="C157" s="112" t="s">
        <v>156</v>
      </c>
      <c r="D157" s="113" t="s">
        <v>22</v>
      </c>
      <c r="E157" s="107">
        <v>6880</v>
      </c>
      <c r="F157" s="108"/>
      <c r="G157" s="108">
        <f t="shared" si="37"/>
        <v>0</v>
      </c>
    </row>
    <row r="158" spans="1:7" s="97" customFormat="1" ht="15" collapsed="1">
      <c r="A158" s="90" t="str">
        <f aca="true" t="shared" si="38" ref="A158">B158</f>
        <v>A.3.1.1.8</v>
      </c>
      <c r="B158" s="91" t="s">
        <v>2357</v>
      </c>
      <c r="C158" s="169" t="s">
        <v>118</v>
      </c>
      <c r="D158" s="170"/>
      <c r="E158" s="94"/>
      <c r="F158" s="95"/>
      <c r="G158" s="96"/>
    </row>
    <row r="159" spans="1:7" s="109" customFormat="1" ht="63.75" hidden="1" outlineLevel="1">
      <c r="A159" s="98" t="str">
        <f>""&amp;$B$158&amp;"."&amp;B159&amp;""</f>
        <v>A.3.1.1.8.S.1</v>
      </c>
      <c r="B159" s="139" t="s">
        <v>206</v>
      </c>
      <c r="C159" s="112" t="s">
        <v>3328</v>
      </c>
      <c r="D159" s="113"/>
      <c r="E159" s="107"/>
      <c r="F159" s="108"/>
      <c r="G159" s="108"/>
    </row>
    <row r="160" spans="1:7" s="109" customFormat="1" ht="76.5" hidden="1" outlineLevel="1">
      <c r="A160" s="98" t="str">
        <f aca="true" t="shared" si="39" ref="A160:A166">""&amp;$B$158&amp;"."&amp;B160&amp;""</f>
        <v>A.3.1.1.8.S.1.1</v>
      </c>
      <c r="B160" s="139" t="s">
        <v>226</v>
      </c>
      <c r="C160" s="174" t="s">
        <v>182</v>
      </c>
      <c r="D160" s="113" t="s">
        <v>90</v>
      </c>
      <c r="E160" s="107">
        <v>240</v>
      </c>
      <c r="F160" s="108"/>
      <c r="G160" s="108">
        <f aca="true" t="shared" si="40" ref="G160:G166">E160*F160</f>
        <v>0</v>
      </c>
    </row>
    <row r="161" spans="1:7" s="109" customFormat="1" ht="76.5" hidden="1" outlineLevel="1">
      <c r="A161" s="98" t="str">
        <f t="shared" si="39"/>
        <v>A.3.1.1.8.S.1.2</v>
      </c>
      <c r="B161" s="139" t="s">
        <v>227</v>
      </c>
      <c r="C161" s="174" t="s">
        <v>183</v>
      </c>
      <c r="D161" s="113" t="s">
        <v>90</v>
      </c>
      <c r="E161" s="107">
        <v>50</v>
      </c>
      <c r="F161" s="108"/>
      <c r="G161" s="108">
        <f t="shared" si="40"/>
        <v>0</v>
      </c>
    </row>
    <row r="162" spans="1:7" s="109" customFormat="1" ht="63.75" hidden="1" outlineLevel="1">
      <c r="A162" s="98" t="str">
        <f t="shared" si="39"/>
        <v>A.3.1.1.8.S.2</v>
      </c>
      <c r="B162" s="139" t="s">
        <v>207</v>
      </c>
      <c r="C162" s="175" t="s">
        <v>3205</v>
      </c>
      <c r="D162" s="148"/>
      <c r="E162" s="130"/>
      <c r="F162" s="108"/>
      <c r="G162" s="108"/>
    </row>
    <row r="163" spans="1:7" s="109" customFormat="1" ht="38.25" hidden="1" outlineLevel="1">
      <c r="A163" s="98" t="str">
        <f t="shared" si="39"/>
        <v>A.3.1.1.8.S.2.1</v>
      </c>
      <c r="B163" s="139" t="s">
        <v>228</v>
      </c>
      <c r="C163" s="176" t="s">
        <v>388</v>
      </c>
      <c r="D163" s="119" t="s">
        <v>90</v>
      </c>
      <c r="E163" s="107">
        <v>240</v>
      </c>
      <c r="F163" s="108"/>
      <c r="G163" s="108">
        <f t="shared" si="40"/>
        <v>0</v>
      </c>
    </row>
    <row r="164" spans="1:7" s="109" customFormat="1" ht="38.25" hidden="1" outlineLevel="1">
      <c r="A164" s="98" t="str">
        <f t="shared" si="39"/>
        <v>A.3.1.1.8.S.2.2</v>
      </c>
      <c r="B164" s="139" t="s">
        <v>261</v>
      </c>
      <c r="C164" s="176" t="s">
        <v>389</v>
      </c>
      <c r="D164" s="119" t="s">
        <v>90</v>
      </c>
      <c r="E164" s="107">
        <v>50</v>
      </c>
      <c r="F164" s="108"/>
      <c r="G164" s="108">
        <f t="shared" si="40"/>
        <v>0</v>
      </c>
    </row>
    <row r="165" spans="1:7" s="109" customFormat="1" ht="38.25" hidden="1" outlineLevel="1">
      <c r="A165" s="98" t="str">
        <f t="shared" si="39"/>
        <v>A.3.1.1.8.S.2.3</v>
      </c>
      <c r="B165" s="139" t="s">
        <v>367</v>
      </c>
      <c r="C165" s="176" t="s">
        <v>390</v>
      </c>
      <c r="D165" s="119" t="s">
        <v>90</v>
      </c>
      <c r="E165" s="107">
        <v>50</v>
      </c>
      <c r="F165" s="108"/>
      <c r="G165" s="108">
        <f t="shared" si="40"/>
        <v>0</v>
      </c>
    </row>
    <row r="166" spans="1:7" s="109" customFormat="1" ht="204" hidden="1" outlineLevel="1">
      <c r="A166" s="98" t="str">
        <f t="shared" si="39"/>
        <v>A.3.1.1.8.S.3</v>
      </c>
      <c r="B166" s="139" t="s">
        <v>208</v>
      </c>
      <c r="C166" s="120" t="s">
        <v>3333</v>
      </c>
      <c r="D166" s="119" t="s">
        <v>90</v>
      </c>
      <c r="E166" s="107">
        <v>340</v>
      </c>
      <c r="F166" s="108"/>
      <c r="G166" s="108">
        <f t="shared" si="40"/>
        <v>0</v>
      </c>
    </row>
    <row r="167" spans="1:7" s="97" customFormat="1" ht="15" collapsed="1">
      <c r="A167" s="90" t="str">
        <f aca="true" t="shared" si="41" ref="A167">B167</f>
        <v>A.3.1.1.9</v>
      </c>
      <c r="B167" s="91" t="s">
        <v>2358</v>
      </c>
      <c r="C167" s="92" t="s">
        <v>21</v>
      </c>
      <c r="D167" s="93"/>
      <c r="E167" s="94"/>
      <c r="F167" s="95"/>
      <c r="G167" s="96"/>
    </row>
    <row r="168" spans="1:7" s="104" customFormat="1" ht="15" hidden="1" outlineLevel="1">
      <c r="A168" s="98" t="str">
        <f>""&amp;$B$167&amp;"."&amp;B168&amp;""</f>
        <v>A.3.1.1.9.S.1</v>
      </c>
      <c r="B168" s="139" t="s">
        <v>206</v>
      </c>
      <c r="C168" s="100" t="s">
        <v>210</v>
      </c>
      <c r="D168" s="101"/>
      <c r="E168" s="102"/>
      <c r="F168" s="103"/>
      <c r="G168" s="103"/>
    </row>
    <row r="169" spans="1:7" s="109" customFormat="1" ht="140.25" hidden="1" outlineLevel="1">
      <c r="A169" s="98" t="str">
        <f aca="true" t="shared" si="42" ref="A169:A189">""&amp;$B$167&amp;"."&amp;B169&amp;""</f>
        <v>A.3.1.1.9.S.2</v>
      </c>
      <c r="B169" s="139" t="s">
        <v>207</v>
      </c>
      <c r="C169" s="105" t="s">
        <v>3207</v>
      </c>
      <c r="D169" s="177" t="s">
        <v>91</v>
      </c>
      <c r="E169" s="107">
        <v>35</v>
      </c>
      <c r="F169" s="178"/>
      <c r="G169" s="108">
        <f aca="true" t="shared" si="43" ref="G169:G189">E169*F169</f>
        <v>0</v>
      </c>
    </row>
    <row r="170" spans="1:7" s="109" customFormat="1" ht="114.75" hidden="1" outlineLevel="1">
      <c r="A170" s="98" t="str">
        <f t="shared" si="42"/>
        <v>A.3.1.1.9.S.3</v>
      </c>
      <c r="B170" s="139" t="s">
        <v>208</v>
      </c>
      <c r="C170" s="105" t="s">
        <v>3208</v>
      </c>
      <c r="D170" s="177" t="s">
        <v>91</v>
      </c>
      <c r="E170" s="107">
        <v>25</v>
      </c>
      <c r="F170" s="178"/>
      <c r="G170" s="108">
        <f t="shared" si="43"/>
        <v>0</v>
      </c>
    </row>
    <row r="171" spans="1:7" s="109" customFormat="1" ht="153" hidden="1" outlineLevel="1">
      <c r="A171" s="98" t="str">
        <f t="shared" si="42"/>
        <v>A.3.1.1.9.S.4</v>
      </c>
      <c r="B171" s="139" t="s">
        <v>209</v>
      </c>
      <c r="C171" s="112" t="s">
        <v>2846</v>
      </c>
      <c r="D171" s="177" t="s">
        <v>91</v>
      </c>
      <c r="E171" s="107">
        <v>60</v>
      </c>
      <c r="F171" s="178"/>
      <c r="G171" s="108">
        <f t="shared" si="43"/>
        <v>0</v>
      </c>
    </row>
    <row r="172" spans="1:7" s="109" customFormat="1" ht="89.25" hidden="1" outlineLevel="1">
      <c r="A172" s="98" t="str">
        <f t="shared" si="42"/>
        <v>A.3.1.1.9.S.5</v>
      </c>
      <c r="B172" s="139" t="s">
        <v>213</v>
      </c>
      <c r="C172" s="112" t="s">
        <v>3209</v>
      </c>
      <c r="D172" s="143" t="s">
        <v>22</v>
      </c>
      <c r="E172" s="107">
        <v>790</v>
      </c>
      <c r="F172" s="108"/>
      <c r="G172" s="108">
        <f>E172*F172</f>
        <v>0</v>
      </c>
    </row>
    <row r="173" spans="1:7" s="109" customFormat="1" ht="127.5" hidden="1" outlineLevel="1">
      <c r="A173" s="98" t="str">
        <f t="shared" si="42"/>
        <v>A.3.1.1.9.S.6</v>
      </c>
      <c r="B173" s="139" t="s">
        <v>214</v>
      </c>
      <c r="C173" s="105" t="s">
        <v>3210</v>
      </c>
      <c r="D173" s="143" t="s">
        <v>22</v>
      </c>
      <c r="E173" s="107">
        <v>1370</v>
      </c>
      <c r="F173" s="108"/>
      <c r="G173" s="108">
        <f>E173*F173</f>
        <v>0</v>
      </c>
    </row>
    <row r="174" spans="1:7" s="109" customFormat="1" ht="127.5" hidden="1" outlineLevel="1">
      <c r="A174" s="98" t="str">
        <f t="shared" si="42"/>
        <v>A.3.1.1.9.S.7</v>
      </c>
      <c r="B174" s="139" t="s">
        <v>215</v>
      </c>
      <c r="C174" s="112" t="s">
        <v>444</v>
      </c>
      <c r="D174" s="179" t="s">
        <v>22</v>
      </c>
      <c r="E174" s="107">
        <v>1450</v>
      </c>
      <c r="F174" s="178"/>
      <c r="G174" s="108">
        <f t="shared" si="43"/>
        <v>0</v>
      </c>
    </row>
    <row r="175" spans="1:7" s="109" customFormat="1" ht="51" hidden="1" outlineLevel="1">
      <c r="A175" s="98" t="str">
        <f t="shared" si="42"/>
        <v>A.3.1.1.9.S.8</v>
      </c>
      <c r="B175" s="139" t="s">
        <v>216</v>
      </c>
      <c r="C175" s="112" t="s">
        <v>180</v>
      </c>
      <c r="D175" s="180" t="s">
        <v>22</v>
      </c>
      <c r="E175" s="107">
        <v>11366.9</v>
      </c>
      <c r="F175" s="178"/>
      <c r="G175" s="108">
        <f t="shared" si="43"/>
        <v>0</v>
      </c>
    </row>
    <row r="176" spans="1:7" s="109" customFormat="1" ht="76.5" hidden="1" outlineLevel="1">
      <c r="A176" s="98" t="str">
        <f t="shared" si="42"/>
        <v>A.3.1.1.9.S.9</v>
      </c>
      <c r="B176" s="139" t="s">
        <v>217</v>
      </c>
      <c r="C176" s="112" t="s">
        <v>23</v>
      </c>
      <c r="D176" s="177" t="s">
        <v>91</v>
      </c>
      <c r="E176" s="107">
        <v>1</v>
      </c>
      <c r="F176" s="178"/>
      <c r="G176" s="108">
        <f t="shared" si="43"/>
        <v>0</v>
      </c>
    </row>
    <row r="177" spans="1:7" s="109" customFormat="1" ht="51" hidden="1" outlineLevel="1">
      <c r="A177" s="98" t="str">
        <f t="shared" si="42"/>
        <v>A.3.1.1.9.S.10</v>
      </c>
      <c r="B177" s="139" t="s">
        <v>218</v>
      </c>
      <c r="C177" s="182" t="s">
        <v>154</v>
      </c>
      <c r="D177" s="177" t="s">
        <v>91</v>
      </c>
      <c r="E177" s="107">
        <v>1</v>
      </c>
      <c r="F177" s="178"/>
      <c r="G177" s="108">
        <f t="shared" si="43"/>
        <v>0</v>
      </c>
    </row>
    <row r="178" spans="1:7" s="109" customFormat="1" ht="63.75" hidden="1" outlineLevel="1">
      <c r="A178" s="98" t="str">
        <f t="shared" si="42"/>
        <v>A.3.1.1.9.S.11</v>
      </c>
      <c r="B178" s="139" t="s">
        <v>219</v>
      </c>
      <c r="C178" s="127" t="s">
        <v>84</v>
      </c>
      <c r="D178" s="180"/>
      <c r="E178" s="107"/>
      <c r="F178" s="178"/>
      <c r="G178" s="178"/>
    </row>
    <row r="179" spans="1:7" s="109" customFormat="1" ht="15" hidden="1" outlineLevel="1">
      <c r="A179" s="98" t="str">
        <f t="shared" si="42"/>
        <v>A.3.1.1.9.S.11.1</v>
      </c>
      <c r="B179" s="139" t="s">
        <v>298</v>
      </c>
      <c r="C179" s="127" t="s">
        <v>85</v>
      </c>
      <c r="D179" s="180" t="s">
        <v>22</v>
      </c>
      <c r="E179" s="107">
        <v>30</v>
      </c>
      <c r="F179" s="178"/>
      <c r="G179" s="108">
        <f t="shared" si="43"/>
        <v>0</v>
      </c>
    </row>
    <row r="180" spans="1:7" s="109" customFormat="1" ht="25.5" hidden="1" outlineLevel="1">
      <c r="A180" s="98" t="str">
        <f t="shared" si="42"/>
        <v>A.3.1.1.9.S.11.2</v>
      </c>
      <c r="B180" s="139" t="s">
        <v>299</v>
      </c>
      <c r="C180" s="127" t="s">
        <v>86</v>
      </c>
      <c r="D180" s="180" t="s">
        <v>90</v>
      </c>
      <c r="E180" s="107">
        <v>20</v>
      </c>
      <c r="F180" s="178"/>
      <c r="G180" s="108">
        <f t="shared" si="43"/>
        <v>0</v>
      </c>
    </row>
    <row r="181" spans="1:7" s="109" customFormat="1" ht="153" hidden="1" outlineLevel="1">
      <c r="A181" s="98" t="str">
        <f t="shared" si="42"/>
        <v>A.3.1.1.9.S.12</v>
      </c>
      <c r="B181" s="139" t="s">
        <v>220</v>
      </c>
      <c r="C181" s="183" t="s">
        <v>3540</v>
      </c>
      <c r="D181" s="184"/>
      <c r="E181" s="107"/>
      <c r="F181" s="178"/>
      <c r="G181" s="178"/>
    </row>
    <row r="182" spans="1:7" s="109" customFormat="1" ht="15" hidden="1" outlineLevel="1">
      <c r="A182" s="98" t="str">
        <f t="shared" si="42"/>
        <v>A.3.1.1.9.S.12.1</v>
      </c>
      <c r="B182" s="139" t="s">
        <v>300</v>
      </c>
      <c r="C182" s="185" t="s">
        <v>268</v>
      </c>
      <c r="D182" s="177" t="s">
        <v>90</v>
      </c>
      <c r="E182" s="107">
        <v>5</v>
      </c>
      <c r="F182" s="178"/>
      <c r="G182" s="108">
        <f t="shared" si="43"/>
        <v>0</v>
      </c>
    </row>
    <row r="183" spans="1:7" s="109" customFormat="1" ht="15" hidden="1" outlineLevel="1">
      <c r="A183" s="98" t="str">
        <f t="shared" si="42"/>
        <v>A.3.1.1.9.S.12.2</v>
      </c>
      <c r="B183" s="139" t="s">
        <v>301</v>
      </c>
      <c r="C183" s="186" t="s">
        <v>269</v>
      </c>
      <c r="D183" s="177" t="s">
        <v>90</v>
      </c>
      <c r="E183" s="107">
        <v>3</v>
      </c>
      <c r="F183" s="178"/>
      <c r="G183" s="108">
        <f t="shared" si="43"/>
        <v>0</v>
      </c>
    </row>
    <row r="184" spans="1:7" s="109" customFormat="1" ht="15" hidden="1" outlineLevel="1">
      <c r="A184" s="98" t="str">
        <f t="shared" si="42"/>
        <v>A.3.1.1.9.S.12.3</v>
      </c>
      <c r="B184" s="139" t="s">
        <v>1052</v>
      </c>
      <c r="C184" s="185" t="s">
        <v>271</v>
      </c>
      <c r="D184" s="180" t="s">
        <v>22</v>
      </c>
      <c r="E184" s="107">
        <v>30</v>
      </c>
      <c r="F184" s="178"/>
      <c r="G184" s="108">
        <f t="shared" si="43"/>
        <v>0</v>
      </c>
    </row>
    <row r="185" spans="1:7" s="109" customFormat="1" ht="51" hidden="1" outlineLevel="1">
      <c r="A185" s="98" t="str">
        <f t="shared" si="42"/>
        <v>A.3.1.1.9.S.13</v>
      </c>
      <c r="B185" s="99" t="s">
        <v>221</v>
      </c>
      <c r="C185" s="112" t="s">
        <v>297</v>
      </c>
      <c r="D185" s="113"/>
      <c r="E185" s="107"/>
      <c r="F185" s="108"/>
      <c r="G185" s="108"/>
    </row>
    <row r="186" spans="1:7" s="109" customFormat="1" ht="15" hidden="1" outlineLevel="1">
      <c r="A186" s="98" t="str">
        <f t="shared" si="42"/>
        <v>A.3.1.1.9.S.13.1</v>
      </c>
      <c r="B186" s="99" t="s">
        <v>253</v>
      </c>
      <c r="C186" s="116" t="s">
        <v>295</v>
      </c>
      <c r="D186" s="119" t="s">
        <v>90</v>
      </c>
      <c r="E186" s="107">
        <v>10</v>
      </c>
      <c r="F186" s="108"/>
      <c r="G186" s="108">
        <f aca="true" t="shared" si="44" ref="G186">E186*F186</f>
        <v>0</v>
      </c>
    </row>
    <row r="187" spans="1:7" s="109" customFormat="1" ht="51" hidden="1" outlineLevel="1">
      <c r="A187" s="98" t="str">
        <f t="shared" si="42"/>
        <v>A.3.1.1.9.S.14</v>
      </c>
      <c r="B187" s="139" t="s">
        <v>222</v>
      </c>
      <c r="C187" s="187" t="s">
        <v>3211</v>
      </c>
      <c r="D187" s="188" t="s">
        <v>24</v>
      </c>
      <c r="E187" s="107">
        <v>5</v>
      </c>
      <c r="F187" s="178"/>
      <c r="G187" s="108">
        <f t="shared" si="43"/>
        <v>0</v>
      </c>
    </row>
    <row r="188" spans="1:7" s="109" customFormat="1" ht="76.5" hidden="1" outlineLevel="1">
      <c r="A188" s="98" t="str">
        <f t="shared" si="42"/>
        <v>A.3.1.1.9.S.15</v>
      </c>
      <c r="B188" s="139" t="s">
        <v>223</v>
      </c>
      <c r="C188" s="187" t="s">
        <v>398</v>
      </c>
      <c r="D188" s="188" t="s">
        <v>155</v>
      </c>
      <c r="E188" s="107">
        <v>100</v>
      </c>
      <c r="F188" s="178"/>
      <c r="G188" s="108">
        <f t="shared" si="43"/>
        <v>0</v>
      </c>
    </row>
    <row r="189" spans="1:7" s="109" customFormat="1" ht="216.75" hidden="1" outlineLevel="1">
      <c r="A189" s="98" t="str">
        <f t="shared" si="42"/>
        <v>A.3.1.1.9.S.16</v>
      </c>
      <c r="B189" s="139" t="s">
        <v>224</v>
      </c>
      <c r="C189" s="498" t="s">
        <v>3231</v>
      </c>
      <c r="D189" s="177" t="s">
        <v>91</v>
      </c>
      <c r="E189" s="107">
        <v>1</v>
      </c>
      <c r="F189" s="178"/>
      <c r="G189" s="108">
        <f t="shared" si="43"/>
        <v>0</v>
      </c>
    </row>
    <row r="190" spans="1:7" s="497" customFormat="1" ht="178.5" hidden="1" outlineLevel="1">
      <c r="A190" s="98" t="str">
        <f aca="true" t="shared" si="45" ref="A190:A191">""&amp;$B$167&amp;"."&amp;B190&amp;""</f>
        <v>A.3.1.1.9.S.17</v>
      </c>
      <c r="B190" s="139" t="s">
        <v>225</v>
      </c>
      <c r="C190" s="499" t="s">
        <v>3232</v>
      </c>
      <c r="D190" s="177" t="s">
        <v>91</v>
      </c>
      <c r="E190" s="107">
        <v>1</v>
      </c>
      <c r="F190" s="178"/>
      <c r="G190" s="108">
        <f aca="true" t="shared" si="46" ref="G190:G191">E190*F190</f>
        <v>0</v>
      </c>
    </row>
    <row r="191" spans="1:7" s="497" customFormat="1" ht="127.5" hidden="1" outlineLevel="1">
      <c r="A191" s="98" t="str">
        <f t="shared" si="45"/>
        <v>A.3.1.1.9.S.18</v>
      </c>
      <c r="B191" s="139" t="s">
        <v>259</v>
      </c>
      <c r="C191" s="500" t="s">
        <v>3233</v>
      </c>
      <c r="D191" s="177" t="s">
        <v>91</v>
      </c>
      <c r="E191" s="107">
        <v>1</v>
      </c>
      <c r="F191" s="178"/>
      <c r="G191" s="108">
        <f t="shared" si="46"/>
        <v>0</v>
      </c>
    </row>
    <row r="192" spans="1:7" s="89" customFormat="1" ht="15" collapsed="1">
      <c r="A192" s="82" t="str">
        <f aca="true" t="shared" si="47" ref="A192:A193">B192</f>
        <v>A.3.1.2</v>
      </c>
      <c r="B192" s="83" t="s">
        <v>2359</v>
      </c>
      <c r="C192" s="84" t="s">
        <v>136</v>
      </c>
      <c r="D192" s="189"/>
      <c r="E192" s="86"/>
      <c r="F192" s="87"/>
      <c r="G192" s="88"/>
    </row>
    <row r="193" spans="1:7" s="97" customFormat="1" ht="15">
      <c r="A193" s="90" t="str">
        <f t="shared" si="47"/>
        <v>A.3.1.2.1</v>
      </c>
      <c r="B193" s="91" t="s">
        <v>2360</v>
      </c>
      <c r="C193" s="92" t="s">
        <v>18</v>
      </c>
      <c r="D193" s="93"/>
      <c r="E193" s="124"/>
      <c r="F193" s="125"/>
      <c r="G193" s="96"/>
    </row>
    <row r="194" spans="1:7" s="109" customFormat="1" ht="178.5" hidden="1" outlineLevel="1">
      <c r="A194" s="98" t="str">
        <f>""&amp;$B$193&amp;"."&amp;B194&amp;""</f>
        <v>A.3.1.2.1.S.1</v>
      </c>
      <c r="B194" s="139" t="s">
        <v>206</v>
      </c>
      <c r="C194" s="115" t="str">
        <f>C43</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94" s="128" t="s">
        <v>24</v>
      </c>
      <c r="E194" s="107">
        <v>2179</v>
      </c>
      <c r="F194" s="108"/>
      <c r="G194" s="108">
        <f aca="true" t="shared" si="48" ref="G194:G198">E194*F194</f>
        <v>0</v>
      </c>
    </row>
    <row r="195" spans="1:7" s="109" customFormat="1" ht="191.25" hidden="1" outlineLevel="1">
      <c r="A195" s="98" t="str">
        <f aca="true" t="shared" si="49" ref="A195:A210">""&amp;$B$193&amp;"."&amp;B195&amp;""</f>
        <v>A.3.1.2.1.S.2</v>
      </c>
      <c r="B195" s="139" t="s">
        <v>207</v>
      </c>
      <c r="C195" s="115" t="str">
        <f>C44</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95" s="128" t="s">
        <v>24</v>
      </c>
      <c r="E195" s="107">
        <v>198</v>
      </c>
      <c r="F195" s="108"/>
      <c r="G195" s="108">
        <f t="shared" si="48"/>
        <v>0</v>
      </c>
    </row>
    <row r="196" spans="1:7" s="109" customFormat="1" ht="89.25" hidden="1" outlineLevel="1">
      <c r="A196" s="98" t="str">
        <f t="shared" si="49"/>
        <v>A.3.1.2.1.S.3</v>
      </c>
      <c r="B196" s="139" t="s">
        <v>208</v>
      </c>
      <c r="C196" s="115" t="s">
        <v>2361</v>
      </c>
      <c r="D196" s="128" t="s">
        <v>24</v>
      </c>
      <c r="E196" s="107">
        <v>310</v>
      </c>
      <c r="F196" s="108"/>
      <c r="G196" s="108">
        <f t="shared" si="48"/>
        <v>0</v>
      </c>
    </row>
    <row r="197" spans="1:7" s="109" customFormat="1" ht="51" hidden="1" outlineLevel="1">
      <c r="A197" s="98" t="str">
        <f t="shared" si="49"/>
        <v>A.3.1.2.1.S.4</v>
      </c>
      <c r="B197" s="139" t="s">
        <v>209</v>
      </c>
      <c r="C197" s="115" t="str">
        <f>C49</f>
        <v>Nabava, doprema i ugradnja u rov pijeska frakcije 0-8 mm kao podloga cijevi. Jedinična cijena stavke uključuje sav potreban rad, materijal i transporte za kompletnu izvedbu stavke.
Obračun po m³ ugrađenog pijeska u zbijenom stanju.</v>
      </c>
      <c r="D197" s="128" t="s">
        <v>24</v>
      </c>
      <c r="E197" s="107">
        <v>317</v>
      </c>
      <c r="F197" s="108"/>
      <c r="G197" s="108">
        <f t="shared" si="48"/>
        <v>0</v>
      </c>
    </row>
    <row r="198" spans="1:7" s="109" customFormat="1" ht="51" hidden="1" outlineLevel="1">
      <c r="A198" s="98" t="str">
        <f t="shared" si="49"/>
        <v>A.3.1.2.1.S.5</v>
      </c>
      <c r="B198" s="139" t="s">
        <v>213</v>
      </c>
      <c r="C198" s="115" t="str">
        <f>C50</f>
        <v>Nabava, doprema i ugradnja u rov pijeska 0-8 mm koji se ugrađuje kao obloga i zaštita cijevi bočno i iznad tjemena cijevi, prema detalju rova.
Obračun po m³ ugrađenog pijeska u zbijenom stanju.</v>
      </c>
      <c r="D198" s="128" t="s">
        <v>24</v>
      </c>
      <c r="E198" s="107">
        <v>761</v>
      </c>
      <c r="F198" s="108"/>
      <c r="G198" s="108">
        <f t="shared" si="48"/>
        <v>0</v>
      </c>
    </row>
    <row r="199" spans="1:7" s="109" customFormat="1" ht="89.25" hidden="1" outlineLevel="1">
      <c r="A199" s="98" t="str">
        <f t="shared" si="49"/>
        <v>A.3.1.2.1.S.6</v>
      </c>
      <c r="B199" s="139" t="s">
        <v>214</v>
      </c>
      <c r="C199" s="115" t="str">
        <f>C51</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199" s="128"/>
      <c r="E199" s="107"/>
      <c r="F199" s="108"/>
      <c r="G199" s="108"/>
    </row>
    <row r="200" spans="1:7" s="109" customFormat="1" ht="15" hidden="1" outlineLevel="1">
      <c r="A200" s="98" t="str">
        <f t="shared" si="49"/>
        <v>A.3.1.2.1.S.6.1</v>
      </c>
      <c r="B200" s="139" t="s">
        <v>319</v>
      </c>
      <c r="C200" s="115" t="str">
        <f>C53</f>
        <v>Zamjenski materijal zbijenosti sloja min. Me = 60 MN/m²</v>
      </c>
      <c r="D200" s="128" t="s">
        <v>24</v>
      </c>
      <c r="E200" s="107">
        <v>1418</v>
      </c>
      <c r="F200" s="108"/>
      <c r="G200" s="108">
        <f aca="true" t="shared" si="50" ref="G200:G202">E200*F200</f>
        <v>0</v>
      </c>
    </row>
    <row r="201" spans="1:7" s="109" customFormat="1" ht="153" hidden="1" outlineLevel="1">
      <c r="A201" s="98" t="str">
        <f t="shared" si="49"/>
        <v>A.3.1.2.1.S.7</v>
      </c>
      <c r="B201" s="139" t="s">
        <v>215</v>
      </c>
      <c r="C201" s="115" t="str">
        <f>C61</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201" s="128" t="s">
        <v>24</v>
      </c>
      <c r="E201" s="107">
        <v>2687</v>
      </c>
      <c r="F201" s="131"/>
      <c r="G201" s="108">
        <f t="shared" si="50"/>
        <v>0</v>
      </c>
    </row>
    <row r="202" spans="1:7" s="109" customFormat="1" ht="89.25" hidden="1" outlineLevel="1">
      <c r="A202" s="98" t="str">
        <f t="shared" si="49"/>
        <v>A.3.1.2.1.S.8</v>
      </c>
      <c r="B202" s="139" t="s">
        <v>216</v>
      </c>
      <c r="C202" s="105" t="s">
        <v>291</v>
      </c>
      <c r="D202" s="106" t="s">
        <v>90</v>
      </c>
      <c r="E202" s="107">
        <v>5</v>
      </c>
      <c r="F202" s="108"/>
      <c r="G202" s="108">
        <f t="shared" si="50"/>
        <v>0</v>
      </c>
    </row>
    <row r="203" spans="1:7" s="109" customFormat="1" ht="280.5" hidden="1" outlineLevel="1">
      <c r="A203" s="98" t="str">
        <f t="shared" si="49"/>
        <v>A.3.1.2.1.S.9</v>
      </c>
      <c r="B203" s="139" t="s">
        <v>217</v>
      </c>
      <c r="C203" s="105" t="s">
        <v>292</v>
      </c>
      <c r="D203" s="106"/>
      <c r="E203" s="107"/>
      <c r="F203" s="108"/>
      <c r="G203" s="108"/>
    </row>
    <row r="204" spans="1:7" s="109" customFormat="1" ht="15" hidden="1" outlineLevel="1">
      <c r="A204" s="98" t="str">
        <f>""&amp;$B$193&amp;"."&amp;B204&amp;""</f>
        <v>A.3.1.2.1.S.9.1</v>
      </c>
      <c r="B204" s="139" t="s">
        <v>309</v>
      </c>
      <c r="C204" s="105" t="s">
        <v>678</v>
      </c>
      <c r="D204" s="106" t="s">
        <v>22</v>
      </c>
      <c r="E204" s="107">
        <v>180</v>
      </c>
      <c r="F204" s="108"/>
      <c r="G204" s="108">
        <f aca="true" t="shared" si="51" ref="G204:G205">E204*F204</f>
        <v>0</v>
      </c>
    </row>
    <row r="205" spans="1:7" s="109" customFormat="1" ht="15" hidden="1" outlineLevel="1">
      <c r="A205" s="98" t="str">
        <f>""&amp;$B$193&amp;"."&amp;B205&amp;""</f>
        <v>A.3.1.2.1.S.9.2</v>
      </c>
      <c r="B205" s="139" t="s">
        <v>310</v>
      </c>
      <c r="C205" s="105" t="s">
        <v>676</v>
      </c>
      <c r="D205" s="106" t="s">
        <v>22</v>
      </c>
      <c r="E205" s="107">
        <v>325</v>
      </c>
      <c r="F205" s="108"/>
      <c r="G205" s="108">
        <f t="shared" si="51"/>
        <v>0</v>
      </c>
    </row>
    <row r="206" spans="1:7" s="109" customFormat="1" ht="114.75" hidden="1" outlineLevel="1">
      <c r="A206" s="98" t="str">
        <f t="shared" si="49"/>
        <v>A.3.1.2.1.S.10</v>
      </c>
      <c r="B206" s="139" t="s">
        <v>218</v>
      </c>
      <c r="C206" s="105" t="s">
        <v>293</v>
      </c>
      <c r="D206" s="106"/>
      <c r="E206" s="107"/>
      <c r="F206" s="108"/>
      <c r="G206" s="108"/>
    </row>
    <row r="207" spans="1:7" s="109" customFormat="1" ht="15" hidden="1" outlineLevel="1">
      <c r="A207" s="98" t="str">
        <f t="shared" si="49"/>
        <v>A.3.1.2.1.S.10.1</v>
      </c>
      <c r="B207" s="139" t="s">
        <v>312</v>
      </c>
      <c r="C207" s="105" t="s">
        <v>2362</v>
      </c>
      <c r="D207" s="106" t="s">
        <v>22</v>
      </c>
      <c r="E207" s="107">
        <v>135</v>
      </c>
      <c r="F207" s="108"/>
      <c r="G207" s="108">
        <f aca="true" t="shared" si="52" ref="G207:G210">E207*F207</f>
        <v>0</v>
      </c>
    </row>
    <row r="208" spans="1:7" s="109" customFormat="1" ht="15" hidden="1" outlineLevel="1">
      <c r="A208" s="98" t="str">
        <f t="shared" si="49"/>
        <v>A.3.1.2.1.S.10.2</v>
      </c>
      <c r="B208" s="139" t="s">
        <v>313</v>
      </c>
      <c r="C208" s="105" t="s">
        <v>796</v>
      </c>
      <c r="D208" s="106" t="s">
        <v>22</v>
      </c>
      <c r="E208" s="107">
        <v>210</v>
      </c>
      <c r="F208" s="108"/>
      <c r="G208" s="108">
        <f t="shared" si="52"/>
        <v>0</v>
      </c>
    </row>
    <row r="209" spans="1:7" s="109" customFormat="1" ht="15" hidden="1" outlineLevel="1">
      <c r="A209" s="98" t="str">
        <f t="shared" si="49"/>
        <v>A.3.1.2.1.S.10.3</v>
      </c>
      <c r="B209" s="139" t="s">
        <v>314</v>
      </c>
      <c r="C209" s="105" t="s">
        <v>797</v>
      </c>
      <c r="D209" s="106" t="s">
        <v>22</v>
      </c>
      <c r="E209" s="107">
        <v>505</v>
      </c>
      <c r="F209" s="108"/>
      <c r="G209" s="108">
        <f t="shared" si="52"/>
        <v>0</v>
      </c>
    </row>
    <row r="210" spans="1:7" s="109" customFormat="1" ht="216.75" hidden="1" outlineLevel="1">
      <c r="A210" s="98" t="str">
        <f t="shared" si="49"/>
        <v>A.3.1.2.1.S.11</v>
      </c>
      <c r="B210" s="139" t="s">
        <v>219</v>
      </c>
      <c r="C210" s="105" t="s">
        <v>3476</v>
      </c>
      <c r="D210" s="106" t="s">
        <v>90</v>
      </c>
      <c r="E210" s="107">
        <v>30</v>
      </c>
      <c r="F210" s="108"/>
      <c r="G210" s="108">
        <f t="shared" si="52"/>
        <v>0</v>
      </c>
    </row>
    <row r="211" spans="1:7" s="97" customFormat="1" ht="15" collapsed="1">
      <c r="A211" s="90" t="str">
        <f aca="true" t="shared" si="53" ref="A211">B211</f>
        <v>A.3.1.2.2</v>
      </c>
      <c r="B211" s="91" t="s">
        <v>2363</v>
      </c>
      <c r="C211" s="92" t="s">
        <v>19</v>
      </c>
      <c r="D211" s="93"/>
      <c r="E211" s="94"/>
      <c r="F211" s="95"/>
      <c r="G211" s="96"/>
    </row>
    <row r="212" spans="1:7" s="109" customFormat="1" ht="242.25" hidden="1" outlineLevel="1">
      <c r="A212" s="98" t="str">
        <f>""&amp;$B$211&amp;"."&amp;B212&amp;""</f>
        <v>A.3.1.2.2.S.1</v>
      </c>
      <c r="B212" s="139" t="s">
        <v>206</v>
      </c>
      <c r="C212" s="371" t="s">
        <v>3126</v>
      </c>
      <c r="D212" s="134"/>
      <c r="E212" s="132"/>
      <c r="F212" s="132"/>
      <c r="G212" s="108"/>
    </row>
    <row r="213" spans="1:7" s="109" customFormat="1" ht="15" hidden="1" outlineLevel="1">
      <c r="A213" s="98" t="str">
        <f aca="true" t="shared" si="54" ref="A213:A227">""&amp;$B$211&amp;"."&amp;B213&amp;""</f>
        <v>A.3.1.2.2.S.1.1</v>
      </c>
      <c r="B213" s="126" t="s">
        <v>226</v>
      </c>
      <c r="C213" s="120" t="s">
        <v>454</v>
      </c>
      <c r="D213" s="119"/>
      <c r="E213" s="132"/>
      <c r="F213" s="108"/>
      <c r="G213" s="108"/>
    </row>
    <row r="214" spans="1:7" s="109" customFormat="1" ht="38.25" hidden="1" outlineLevel="1">
      <c r="A214" s="98" t="str">
        <f t="shared" si="54"/>
        <v>A.3.1.2.2.S.1.1.1</v>
      </c>
      <c r="B214" s="126" t="s">
        <v>237</v>
      </c>
      <c r="C214" s="112" t="s">
        <v>3585</v>
      </c>
      <c r="D214" s="119" t="s">
        <v>90</v>
      </c>
      <c r="E214" s="107">
        <v>1</v>
      </c>
      <c r="F214" s="108"/>
      <c r="G214" s="108">
        <f aca="true" t="shared" si="55" ref="G214:G223">E214*F214</f>
        <v>0</v>
      </c>
    </row>
    <row r="215" spans="1:7" s="109" customFormat="1" ht="38.25" hidden="1" outlineLevel="1">
      <c r="A215" s="98" t="str">
        <f t="shared" si="54"/>
        <v>A.3.1.2.2.S.1.1.2</v>
      </c>
      <c r="B215" s="126" t="s">
        <v>238</v>
      </c>
      <c r="C215" s="112" t="s">
        <v>3586</v>
      </c>
      <c r="D215" s="119" t="s">
        <v>90</v>
      </c>
      <c r="E215" s="107">
        <v>5</v>
      </c>
      <c r="F215" s="108"/>
      <c r="G215" s="108">
        <f t="shared" si="55"/>
        <v>0</v>
      </c>
    </row>
    <row r="216" spans="1:7" s="109" customFormat="1" ht="38.25" hidden="1" outlineLevel="1">
      <c r="A216" s="98" t="str">
        <f t="shared" si="54"/>
        <v>A.3.1.2.2.S.1.1.3</v>
      </c>
      <c r="B216" s="126" t="s">
        <v>239</v>
      </c>
      <c r="C216" s="112" t="s">
        <v>3587</v>
      </c>
      <c r="D216" s="119" t="s">
        <v>90</v>
      </c>
      <c r="E216" s="107">
        <v>1</v>
      </c>
      <c r="F216" s="108"/>
      <c r="G216" s="108">
        <f t="shared" si="55"/>
        <v>0</v>
      </c>
    </row>
    <row r="217" spans="1:7" s="109" customFormat="1" ht="38.25" hidden="1" outlineLevel="1">
      <c r="A217" s="98" t="str">
        <f t="shared" si="54"/>
        <v>A.3.1.2.2.S.1.1.4</v>
      </c>
      <c r="B217" s="126" t="s">
        <v>420</v>
      </c>
      <c r="C217" s="112" t="s">
        <v>3588</v>
      </c>
      <c r="D217" s="119" t="s">
        <v>90</v>
      </c>
      <c r="E217" s="107">
        <v>1</v>
      </c>
      <c r="F217" s="108"/>
      <c r="G217" s="108">
        <f t="shared" si="55"/>
        <v>0</v>
      </c>
    </row>
    <row r="218" spans="1:7" s="109" customFormat="1" ht="38.25" hidden="1" outlineLevel="1">
      <c r="A218" s="98" t="str">
        <f t="shared" si="54"/>
        <v>A.3.1.2.2.S.1.1.5</v>
      </c>
      <c r="B218" s="126" t="s">
        <v>544</v>
      </c>
      <c r="C218" s="112" t="s">
        <v>3589</v>
      </c>
      <c r="D218" s="119" t="s">
        <v>90</v>
      </c>
      <c r="E218" s="107">
        <v>1</v>
      </c>
      <c r="F218" s="108"/>
      <c r="G218" s="108">
        <f t="shared" si="55"/>
        <v>0</v>
      </c>
    </row>
    <row r="219" spans="1:7" s="109" customFormat="1" ht="38.25" hidden="1" outlineLevel="1">
      <c r="A219" s="98" t="str">
        <f t="shared" si="54"/>
        <v>A.3.1.2.2.S.1.1.6</v>
      </c>
      <c r="B219" s="126" t="s">
        <v>682</v>
      </c>
      <c r="C219" s="112" t="s">
        <v>3590</v>
      </c>
      <c r="D219" s="119" t="s">
        <v>90</v>
      </c>
      <c r="E219" s="107">
        <v>1</v>
      </c>
      <c r="F219" s="108"/>
      <c r="G219" s="108">
        <f t="shared" si="55"/>
        <v>0</v>
      </c>
    </row>
    <row r="220" spans="1:7" s="109" customFormat="1" ht="38.25" hidden="1" outlineLevel="1">
      <c r="A220" s="98" t="str">
        <f t="shared" si="54"/>
        <v>A.3.1.2.2.S.1.1.7</v>
      </c>
      <c r="B220" s="126" t="s">
        <v>683</v>
      </c>
      <c r="C220" s="112" t="s">
        <v>3591</v>
      </c>
      <c r="D220" s="119" t="s">
        <v>90</v>
      </c>
      <c r="E220" s="107">
        <v>1</v>
      </c>
      <c r="F220" s="108"/>
      <c r="G220" s="108">
        <f t="shared" si="55"/>
        <v>0</v>
      </c>
    </row>
    <row r="221" spans="1:7" s="109" customFormat="1" ht="38.25" hidden="1" outlineLevel="1">
      <c r="A221" s="98" t="str">
        <f t="shared" si="54"/>
        <v>A.3.1.2.2.S.1.1.8</v>
      </c>
      <c r="B221" s="126" t="s">
        <v>684</v>
      </c>
      <c r="C221" s="112" t="s">
        <v>3592</v>
      </c>
      <c r="D221" s="119" t="s">
        <v>90</v>
      </c>
      <c r="E221" s="107">
        <v>7</v>
      </c>
      <c r="F221" s="108"/>
      <c r="G221" s="108">
        <f t="shared" si="55"/>
        <v>0</v>
      </c>
    </row>
    <row r="222" spans="1:7" s="109" customFormat="1" ht="38.25" hidden="1" outlineLevel="1">
      <c r="A222" s="98" t="str">
        <f t="shared" si="54"/>
        <v>A.3.1.2.2.S.1.1.9</v>
      </c>
      <c r="B222" s="126" t="s">
        <v>685</v>
      </c>
      <c r="C222" s="112" t="s">
        <v>2364</v>
      </c>
      <c r="D222" s="119" t="s">
        <v>90</v>
      </c>
      <c r="E222" s="107">
        <v>1</v>
      </c>
      <c r="F222" s="108"/>
      <c r="G222" s="108">
        <f t="shared" si="55"/>
        <v>0</v>
      </c>
    </row>
    <row r="223" spans="1:7" s="109" customFormat="1" ht="38.25" hidden="1" outlineLevel="1">
      <c r="A223" s="98" t="str">
        <f t="shared" si="54"/>
        <v>A.3.1.2.2.S.1.1.10</v>
      </c>
      <c r="B223" s="126" t="s">
        <v>686</v>
      </c>
      <c r="C223" s="112" t="s">
        <v>3593</v>
      </c>
      <c r="D223" s="119" t="s">
        <v>90</v>
      </c>
      <c r="E223" s="107">
        <v>1</v>
      </c>
      <c r="F223" s="108"/>
      <c r="G223" s="108">
        <f t="shared" si="55"/>
        <v>0</v>
      </c>
    </row>
    <row r="224" spans="1:7" s="109" customFormat="1" ht="76.5" hidden="1" outlineLevel="1">
      <c r="A224" s="98" t="str">
        <f t="shared" si="54"/>
        <v>A.3.1.2.2.S.2</v>
      </c>
      <c r="B224" s="126" t="s">
        <v>207</v>
      </c>
      <c r="C224" s="112" t="str">
        <f>C69</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224" s="113"/>
      <c r="E224" s="107"/>
      <c r="F224" s="108"/>
      <c r="G224" s="108"/>
    </row>
    <row r="225" spans="1:7" s="109" customFormat="1" ht="15" hidden="1" outlineLevel="1">
      <c r="A225" s="98" t="str">
        <f t="shared" si="54"/>
        <v>A.3.1.2.2.S.2.1</v>
      </c>
      <c r="B225" s="126" t="s">
        <v>228</v>
      </c>
      <c r="C225" s="112" t="s">
        <v>605</v>
      </c>
      <c r="D225" s="119" t="s">
        <v>90</v>
      </c>
      <c r="E225" s="107">
        <v>20</v>
      </c>
      <c r="F225" s="108"/>
      <c r="G225" s="108">
        <f aca="true" t="shared" si="56" ref="G225">E225*F225</f>
        <v>0</v>
      </c>
    </row>
    <row r="226" spans="1:7" s="109" customFormat="1" ht="38.25" hidden="1" outlineLevel="1">
      <c r="A226" s="98" t="str">
        <f t="shared" si="54"/>
        <v>A.3.1.2.2.S.3</v>
      </c>
      <c r="B226" s="126" t="s">
        <v>208</v>
      </c>
      <c r="C226" s="120" t="str">
        <f>C71</f>
        <v xml:space="preserve">Nabava i doprema materijala te izrada podložnog betona C16/20, X0, debljine 15 cm ispod betonskih okana.
Obračun po m³. </v>
      </c>
      <c r="D226" s="134" t="s">
        <v>24</v>
      </c>
      <c r="E226" s="107">
        <v>8</v>
      </c>
      <c r="F226" s="108"/>
      <c r="G226" s="108">
        <f>E226*F226</f>
        <v>0</v>
      </c>
    </row>
    <row r="227" spans="1:7" s="109" customFormat="1" ht="89.25" hidden="1" outlineLevel="1">
      <c r="A227" s="98" t="str">
        <f t="shared" si="54"/>
        <v>A.3.1.2.2.S.4</v>
      </c>
      <c r="B227" s="126" t="s">
        <v>209</v>
      </c>
      <c r="C227" s="127" t="str">
        <f>C72</f>
        <v>Nabava i doprema materijala te izvedba zaštite obloge oko cijevi koje su plitko položene i na mjestima križanja s ostalim cjevovodima, betonom C20/25. Obloga se izvodi u debljini od 20 cm oko cijevi. U jediničnoj cijeni stavke obuhvaćena je armatura B500B i oplata te sav potreban materijal, rad, pomoćna sredstva i transport za kompletnu izvedbu.
Obračun po m³.</v>
      </c>
      <c r="D227" s="134" t="s">
        <v>24</v>
      </c>
      <c r="E227" s="107">
        <v>5</v>
      </c>
      <c r="F227" s="108"/>
      <c r="G227" s="108">
        <f aca="true" t="shared" si="57" ref="G227:G232">E227*F227</f>
        <v>0</v>
      </c>
    </row>
    <row r="228" spans="1:7" s="109" customFormat="1" ht="76.5" hidden="1" outlineLevel="1">
      <c r="A228" s="98" t="str">
        <f aca="true" t="shared" si="58" ref="A228:A233">""&amp;$B$211&amp;"."&amp;B228&amp;""</f>
        <v>A.3.1.2.2.S.5</v>
      </c>
      <c r="B228" s="126" t="s">
        <v>213</v>
      </c>
      <c r="C228" s="127" t="str">
        <f>C73</f>
        <v>Nabava i dobava doprema materijala te izvedba sidrenih blokova i učvršćenja cijevi u rovu. Blokovi se izvode na svim horizontalnim i vertikalnim lomovima trase većim od 5°. Veličina pojedinog betonskog bloka prema nacrtima. Izvesti potpuno s pripremanjem, prijenosom i ugradnjom betona.
Obračun po komadu.</v>
      </c>
      <c r="D228" s="135" t="s">
        <v>90</v>
      </c>
      <c r="E228" s="107">
        <v>90</v>
      </c>
      <c r="F228" s="108"/>
      <c r="G228" s="108">
        <f t="shared" si="57"/>
        <v>0</v>
      </c>
    </row>
    <row r="229" spans="1:7" s="109" customFormat="1" ht="76.5" hidden="1" outlineLevel="1">
      <c r="A229" s="98" t="str">
        <f t="shared" si="58"/>
        <v>A.3.1.2.2.S.6</v>
      </c>
      <c r="B229" s="126" t="s">
        <v>214</v>
      </c>
      <c r="C229" s="127" t="s">
        <v>3561</v>
      </c>
      <c r="D229" s="135" t="s">
        <v>90</v>
      </c>
      <c r="E229" s="107">
        <v>20</v>
      </c>
      <c r="F229" s="108"/>
      <c r="G229" s="108">
        <f t="shared" si="57"/>
        <v>0</v>
      </c>
    </row>
    <row r="230" spans="1:7" s="109" customFormat="1" ht="89.25" hidden="1" outlineLevel="1">
      <c r="A230" s="98" t="str">
        <f t="shared" si="58"/>
        <v>A.3.1.2.2.S.7</v>
      </c>
      <c r="B230" s="126" t="s">
        <v>215</v>
      </c>
      <c r="C230" s="127" t="s">
        <v>2892</v>
      </c>
      <c r="D230" s="135" t="s">
        <v>90</v>
      </c>
      <c r="E230" s="107">
        <v>25</v>
      </c>
      <c r="F230" s="108"/>
      <c r="G230" s="108">
        <f t="shared" si="57"/>
        <v>0</v>
      </c>
    </row>
    <row r="231" spans="1:7" s="109" customFormat="1" ht="76.5" hidden="1" outlineLevel="1">
      <c r="A231" s="98" t="str">
        <f t="shared" si="58"/>
        <v>A.3.1.2.2.S.8</v>
      </c>
      <c r="B231" s="126" t="s">
        <v>216</v>
      </c>
      <c r="C231" s="127" t="s">
        <v>2893</v>
      </c>
      <c r="D231" s="135" t="s">
        <v>90</v>
      </c>
      <c r="E231" s="107">
        <v>20</v>
      </c>
      <c r="F231" s="108"/>
      <c r="G231" s="108">
        <f t="shared" si="57"/>
        <v>0</v>
      </c>
    </row>
    <row r="232" spans="1:7" s="109" customFormat="1" ht="63.75" hidden="1" outlineLevel="1">
      <c r="A232" s="98" t="str">
        <f t="shared" si="58"/>
        <v>A.3.1.2.2.S.9</v>
      </c>
      <c r="B232" s="126" t="s">
        <v>217</v>
      </c>
      <c r="C232" s="127" t="s">
        <v>132</v>
      </c>
      <c r="D232" s="135" t="s">
        <v>90</v>
      </c>
      <c r="E232" s="107">
        <v>25</v>
      </c>
      <c r="F232" s="108"/>
      <c r="G232" s="108">
        <f t="shared" si="57"/>
        <v>0</v>
      </c>
    </row>
    <row r="233" spans="1:7" s="109" customFormat="1" ht="114.75" hidden="1" outlineLevel="1">
      <c r="A233" s="98" t="str">
        <f t="shared" si="58"/>
        <v>A.3.1.2.2.S.10</v>
      </c>
      <c r="B233" s="126" t="s">
        <v>218</v>
      </c>
      <c r="C233" s="127" t="s">
        <v>3594</v>
      </c>
      <c r="D233" s="135" t="s">
        <v>90</v>
      </c>
      <c r="E233" s="107">
        <v>2</v>
      </c>
      <c r="F233" s="108"/>
      <c r="G233" s="108">
        <f aca="true" t="shared" si="59" ref="G233">E233*F233</f>
        <v>0</v>
      </c>
    </row>
    <row r="234" spans="1:7" s="97" customFormat="1" ht="15" collapsed="1">
      <c r="A234" s="90" t="str">
        <f aca="true" t="shared" si="60" ref="A234">B234</f>
        <v>A.3.1.2.3</v>
      </c>
      <c r="B234" s="91" t="s">
        <v>2365</v>
      </c>
      <c r="C234" s="92" t="s">
        <v>20</v>
      </c>
      <c r="D234" s="93"/>
      <c r="E234" s="124"/>
      <c r="F234" s="125"/>
      <c r="G234" s="96"/>
    </row>
    <row r="235" spans="1:7" s="109" customFormat="1" ht="153" hidden="1" outlineLevel="1">
      <c r="A235" s="98" t="str">
        <f>""&amp;$B$234&amp;"."&amp;B235&amp;""</f>
        <v>A.3.1.2.3.S.1</v>
      </c>
      <c r="B235" s="139" t="s">
        <v>206</v>
      </c>
      <c r="C235" s="112" t="str">
        <f aca="true" t="shared" si="61" ref="C235:C245">C93</f>
        <v>Nabava i doprema materijala te izrada asfaltnog zastora na prometnim površinama, u dva sloja - nosivi i završni (habajući). Između slojeva se nanosi bitumenizirani međusloj za sljepljivanje asfaltnih slojeva s bitumeniziranom emulzijom PmB u količini 0,35kg/m³. Asfaltni sloj nanosi se na prethodno zbijenu tamponsku podlogu. Uključena je dobava materijala, te prijenos do mjesta ugradnje i ugradnja asfalta.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35" s="128"/>
      <c r="E235" s="107"/>
      <c r="F235" s="108"/>
      <c r="G235" s="108"/>
    </row>
    <row r="236" spans="1:7" s="109" customFormat="1" ht="15" hidden="1" outlineLevel="1">
      <c r="A236" s="98" t="str">
        <f aca="true" t="shared" si="62" ref="A236:A245">""&amp;$B$234&amp;"."&amp;B236&amp;""</f>
        <v>A.3.1.2.3.S.1.1</v>
      </c>
      <c r="B236" s="139" t="s">
        <v>226</v>
      </c>
      <c r="C236" s="112" t="str">
        <f t="shared" si="61"/>
        <v>DRŽAVNA CESTA</v>
      </c>
      <c r="D236" s="128"/>
      <c r="E236" s="107"/>
      <c r="F236" s="108"/>
      <c r="G236" s="108"/>
    </row>
    <row r="237" spans="1:7" s="109" customFormat="1" ht="15" hidden="1" outlineLevel="1">
      <c r="A237" s="98" t="str">
        <f t="shared" si="62"/>
        <v>A.3.1.2.3.S.1.1.1</v>
      </c>
      <c r="B237" s="139" t="s">
        <v>237</v>
      </c>
      <c r="C237" s="112" t="str">
        <f t="shared" si="61"/>
        <v>Nosivi sloj - AC 32 base 50/70, debljine 8,0 cm</v>
      </c>
      <c r="D237" s="128" t="s">
        <v>25</v>
      </c>
      <c r="E237" s="107">
        <v>50</v>
      </c>
      <c r="F237" s="108"/>
      <c r="G237" s="108">
        <f aca="true" t="shared" si="63" ref="G237:G238">E237*F237</f>
        <v>0</v>
      </c>
    </row>
    <row r="238" spans="1:7" s="109" customFormat="1" ht="15" hidden="1" outlineLevel="1">
      <c r="A238" s="98" t="str">
        <f t="shared" si="62"/>
        <v>A.3.1.2.3.S.1.1.2</v>
      </c>
      <c r="B238" s="139" t="s">
        <v>238</v>
      </c>
      <c r="C238" s="112" t="str">
        <f t="shared" si="61"/>
        <v>Habajući sloj - AC 11 surf 50/70, debljine 5,0 cm</v>
      </c>
      <c r="D238" s="128" t="s">
        <v>25</v>
      </c>
      <c r="E238" s="107">
        <v>50</v>
      </c>
      <c r="F238" s="108"/>
      <c r="G238" s="108">
        <f t="shared" si="63"/>
        <v>0</v>
      </c>
    </row>
    <row r="239" spans="1:7" s="109" customFormat="1" ht="15" hidden="1" outlineLevel="1">
      <c r="A239" s="98" t="str">
        <f t="shared" si="62"/>
        <v>A.3.1.2.3.S.1.2</v>
      </c>
      <c r="B239" s="139" t="s">
        <v>227</v>
      </c>
      <c r="C239" s="112" t="str">
        <f t="shared" si="61"/>
        <v>ŽUPANIJSKA CESTA, LOKALNA CESTA</v>
      </c>
      <c r="D239" s="128"/>
      <c r="E239" s="107"/>
      <c r="F239" s="108"/>
      <c r="G239" s="108"/>
    </row>
    <row r="240" spans="1:7" s="109" customFormat="1" ht="15" hidden="1" outlineLevel="1">
      <c r="A240" s="98" t="str">
        <f t="shared" si="62"/>
        <v>A.3.1.2.3.S.1.2.1</v>
      </c>
      <c r="B240" s="139" t="s">
        <v>262</v>
      </c>
      <c r="C240" s="112" t="str">
        <f t="shared" si="61"/>
        <v>Nosivi sloj - AC 22 base 50/70, debljine 7,0 cm</v>
      </c>
      <c r="D240" s="128" t="s">
        <v>25</v>
      </c>
      <c r="E240" s="107">
        <v>50</v>
      </c>
      <c r="F240" s="108"/>
      <c r="G240" s="108">
        <f aca="true" t="shared" si="64" ref="G240:G241">E240*F240</f>
        <v>0</v>
      </c>
    </row>
    <row r="241" spans="1:7" s="109" customFormat="1" ht="15" hidden="1" outlineLevel="1">
      <c r="A241" s="98" t="str">
        <f t="shared" si="62"/>
        <v>A.3.1.2.3.S.1.2.2</v>
      </c>
      <c r="B241" s="139" t="s">
        <v>263</v>
      </c>
      <c r="C241" s="112" t="str">
        <f t="shared" si="61"/>
        <v>Habajući sloj - AC 11 surf 50/70, debljine 4,0 cm</v>
      </c>
      <c r="D241" s="128" t="s">
        <v>25</v>
      </c>
      <c r="E241" s="107">
        <v>50</v>
      </c>
      <c r="F241" s="108"/>
      <c r="G241" s="108">
        <f t="shared" si="64"/>
        <v>0</v>
      </c>
    </row>
    <row r="242" spans="1:7" s="109" customFormat="1" ht="127.5" hidden="1" outlineLevel="1">
      <c r="A242" s="98" t="str">
        <f t="shared" si="62"/>
        <v>A.3.1.2.3.S.2</v>
      </c>
      <c r="B242" s="139" t="s">
        <v>207</v>
      </c>
      <c r="C242" s="112" t="str">
        <f t="shared" si="61"/>
        <v>Nabava i doprema materijala te završna obrada kolne površine bitumeniziranim nosivo-habajućim slojem na nerazvstanim cestama i ostalim asfaltnim površinama (parkirališta i sl). Asfaltni sloj nanosi se na prethodno zbijenu tamponsku podlogu. Uključena je dobava materijala, te prijenos do mjesta ugradnje i ugradnja.
Iskaz količina ugrađenog asfalta: za samostalni rov s jednom instalacijom (kanalizacija ili vodovod) količina se iskazuje za tu instalaciju, a na mjestima gdje je zajednički rov količina se iskazuje na način: 2/3 kanalizacija, 1/3 vodovod.
Obračun po m² ugrađenog sloja.</v>
      </c>
      <c r="D242" s="128"/>
      <c r="E242" s="107"/>
      <c r="F242" s="108"/>
      <c r="G242" s="108"/>
    </row>
    <row r="243" spans="1:7" s="109" customFormat="1" ht="25.5" hidden="1" outlineLevel="1">
      <c r="A243" s="98" t="str">
        <f t="shared" si="62"/>
        <v>A.3.1.2.3.S.2.1</v>
      </c>
      <c r="B243" s="139" t="s">
        <v>228</v>
      </c>
      <c r="C243" s="112" t="str">
        <f t="shared" si="61"/>
        <v>Bitumenizirani nosivo-habajući sloj
AC 16 surf 50/70, debljine 5,0 cm</v>
      </c>
      <c r="D243" s="128" t="s">
        <v>25</v>
      </c>
      <c r="E243" s="107">
        <v>3295</v>
      </c>
      <c r="F243" s="108"/>
      <c r="G243" s="108">
        <f aca="true" t="shared" si="65" ref="G243">E243*F243</f>
        <v>0</v>
      </c>
    </row>
    <row r="244" spans="1:7" s="109" customFormat="1" ht="114.75" hidden="1" outlineLevel="1">
      <c r="A244" s="98" t="str">
        <f t="shared" si="62"/>
        <v>A.3.1.2.3.S.3</v>
      </c>
      <c r="B244" s="139" t="s">
        <v>208</v>
      </c>
      <c r="C244" s="112" t="str">
        <f t="shared" si="61"/>
        <v>Nabava i doprema materijala te završna obrada nogostupa bitumeniziranim nosivo-habajućim slojem. Asfaltni sloj nanosi se na prethodno zbijenu tamponsku podlogu. Uključena je dobava materijala, te prijenos do mjesta ugradnje i ugradnja.
Iskaz količina razbijenog asfalta: za samostalni rov s jednom instalacijom (kanalizacija ili vodovod) količina se iskazuje za tu instalaciju, a na mjestima gdje je zajednički rov količina se iskazuje na način: 2/3 kanalizacija, 1/3 vodovod.
Obračun po m² ugrađenog sloja.</v>
      </c>
      <c r="D244" s="128"/>
      <c r="E244" s="107"/>
      <c r="F244" s="108"/>
      <c r="G244" s="108"/>
    </row>
    <row r="245" spans="1:7" s="109" customFormat="1" ht="25.5" hidden="1" outlineLevel="1">
      <c r="A245" s="98" t="str">
        <f t="shared" si="62"/>
        <v>A.3.1.2.3.S.3.1</v>
      </c>
      <c r="B245" s="139" t="s">
        <v>244</v>
      </c>
      <c r="C245" s="112" t="str">
        <f t="shared" si="61"/>
        <v>Bitumenizirani nosivo-habajući sloj
AC 8 surf 50/70, debljine 4,0 cm</v>
      </c>
      <c r="D245" s="128" t="s">
        <v>25</v>
      </c>
      <c r="E245" s="107">
        <v>17</v>
      </c>
      <c r="F245" s="108"/>
      <c r="G245" s="108">
        <f aca="true" t="shared" si="66" ref="G245">E245*F245</f>
        <v>0</v>
      </c>
    </row>
    <row r="246" spans="1:7" s="97" customFormat="1" ht="15" collapsed="1">
      <c r="A246" s="90" t="str">
        <f aca="true" t="shared" si="67" ref="A246">B246</f>
        <v>A.3.1.2.4</v>
      </c>
      <c r="B246" s="91" t="s">
        <v>2366</v>
      </c>
      <c r="C246" s="92" t="s">
        <v>2844</v>
      </c>
      <c r="D246" s="93"/>
      <c r="E246" s="94"/>
      <c r="F246" s="95"/>
      <c r="G246" s="96"/>
    </row>
    <row r="247" spans="1:7" s="109" customFormat="1" ht="114.75" hidden="1" outlineLevel="1">
      <c r="A247" s="98" t="str">
        <f>""&amp;$B$246&amp;"."&amp;B247&amp;""</f>
        <v>A.3.1.2.4.S.1</v>
      </c>
      <c r="B247" s="139" t="s">
        <v>206</v>
      </c>
      <c r="C247" s="112" t="s">
        <v>2928</v>
      </c>
      <c r="D247" s="113"/>
      <c r="E247" s="107"/>
      <c r="F247" s="108"/>
      <c r="G247" s="108"/>
    </row>
    <row r="248" spans="1:7" s="109" customFormat="1" ht="15" hidden="1" outlineLevel="1">
      <c r="A248" s="98" t="str">
        <f aca="true" t="shared" si="68" ref="A248:A356">""&amp;$B$246&amp;"."&amp;B248&amp;""</f>
        <v>A.3.1.2.4.S.1.1</v>
      </c>
      <c r="B248" s="139" t="s">
        <v>226</v>
      </c>
      <c r="C248" s="146" t="s">
        <v>106</v>
      </c>
      <c r="D248" s="143"/>
      <c r="E248" s="107"/>
      <c r="F248" s="108"/>
      <c r="G248" s="108"/>
    </row>
    <row r="249" spans="1:7" s="109" customFormat="1" ht="15" hidden="1" outlineLevel="1">
      <c r="A249" s="98" t="str">
        <f>""&amp;$B$246&amp;"."&amp;B249&amp;""</f>
        <v>A.3.1.2.4.S.1.1.1</v>
      </c>
      <c r="B249" s="139" t="s">
        <v>237</v>
      </c>
      <c r="C249" s="142" t="s">
        <v>2367</v>
      </c>
      <c r="D249" s="143" t="s">
        <v>22</v>
      </c>
      <c r="E249" s="107">
        <v>110</v>
      </c>
      <c r="F249" s="108"/>
      <c r="G249" s="108">
        <f aca="true" t="shared" si="69" ref="G249:G252">E249*F249</f>
        <v>0</v>
      </c>
    </row>
    <row r="250" spans="1:7" s="109" customFormat="1" ht="15" hidden="1" outlineLevel="1">
      <c r="A250" s="98" t="str">
        <f>""&amp;$B$246&amp;"."&amp;B250&amp;""</f>
        <v>A.3.1.2.4.S.1.1.2</v>
      </c>
      <c r="B250" s="139" t="s">
        <v>238</v>
      </c>
      <c r="C250" s="142" t="s">
        <v>1491</v>
      </c>
      <c r="D250" s="143" t="s">
        <v>22</v>
      </c>
      <c r="E250" s="107">
        <v>1075</v>
      </c>
      <c r="F250" s="108"/>
      <c r="G250" s="108">
        <f t="shared" si="69"/>
        <v>0</v>
      </c>
    </row>
    <row r="251" spans="1:7" s="109" customFormat="1" ht="15" hidden="1" outlineLevel="1">
      <c r="A251" s="98" t="str">
        <f t="shared" si="68"/>
        <v>A.3.1.2.4.S.1.1.3</v>
      </c>
      <c r="B251" s="139" t="s">
        <v>239</v>
      </c>
      <c r="C251" s="142" t="s">
        <v>339</v>
      </c>
      <c r="D251" s="143" t="s">
        <v>22</v>
      </c>
      <c r="E251" s="107">
        <v>989</v>
      </c>
      <c r="F251" s="108"/>
      <c r="G251" s="108">
        <f t="shared" si="69"/>
        <v>0</v>
      </c>
    </row>
    <row r="252" spans="1:7" s="109" customFormat="1" ht="15" hidden="1" outlineLevel="1">
      <c r="A252" s="98" t="str">
        <f t="shared" si="68"/>
        <v>A.3.1.2.4.S.1.1.4</v>
      </c>
      <c r="B252" s="139" t="s">
        <v>420</v>
      </c>
      <c r="C252" s="142" t="s">
        <v>1337</v>
      </c>
      <c r="D252" s="143" t="s">
        <v>22</v>
      </c>
      <c r="E252" s="107">
        <v>69</v>
      </c>
      <c r="F252" s="108"/>
      <c r="G252" s="108">
        <f t="shared" si="69"/>
        <v>0</v>
      </c>
    </row>
    <row r="253" spans="1:7" s="109" customFormat="1" ht="15" hidden="1" outlineLevel="1">
      <c r="A253" s="98" t="str">
        <f t="shared" si="68"/>
        <v>A.3.1.2.4.S.1.2</v>
      </c>
      <c r="B253" s="139" t="s">
        <v>227</v>
      </c>
      <c r="C253" s="146" t="s">
        <v>105</v>
      </c>
      <c r="D253" s="143"/>
      <c r="E253" s="107"/>
      <c r="F253" s="108"/>
      <c r="G253" s="108"/>
    </row>
    <row r="254" spans="1:7" s="109" customFormat="1" ht="15" hidden="1" outlineLevel="1">
      <c r="A254" s="98" t="str">
        <f t="shared" si="68"/>
        <v>A.3.1.2.4.S.1.2.1</v>
      </c>
      <c r="B254" s="139" t="s">
        <v>262</v>
      </c>
      <c r="C254" s="142" t="s">
        <v>2368</v>
      </c>
      <c r="D254" s="143" t="s">
        <v>22</v>
      </c>
      <c r="E254" s="107">
        <v>181</v>
      </c>
      <c r="F254" s="108"/>
      <c r="G254" s="108">
        <f aca="true" t="shared" si="70" ref="G254">E254*F254</f>
        <v>0</v>
      </c>
    </row>
    <row r="255" spans="1:7" s="109" customFormat="1" ht="102" hidden="1" outlineLevel="1">
      <c r="A255" s="98" t="str">
        <f t="shared" si="68"/>
        <v>A.3.1.2.4.S.2</v>
      </c>
      <c r="B255" s="139" t="s">
        <v>207</v>
      </c>
      <c r="C255" s="112" t="s">
        <v>2929</v>
      </c>
      <c r="D255" s="113"/>
      <c r="E255" s="107"/>
      <c r="F255" s="108"/>
      <c r="G255" s="108"/>
    </row>
    <row r="256" spans="1:7" s="109" customFormat="1" ht="15" hidden="1" outlineLevel="1">
      <c r="A256" s="98" t="str">
        <f t="shared" si="68"/>
        <v>A.3.1.2.4.S.2.1</v>
      </c>
      <c r="B256" s="139" t="s">
        <v>228</v>
      </c>
      <c r="C256" s="146" t="s">
        <v>105</v>
      </c>
      <c r="D256" s="143"/>
      <c r="E256" s="107"/>
      <c r="F256" s="108"/>
      <c r="G256" s="108"/>
    </row>
    <row r="257" spans="1:7" s="109" customFormat="1" ht="15" hidden="1" outlineLevel="1">
      <c r="A257" s="98" t="str">
        <f t="shared" si="68"/>
        <v>A.3.1.2.4.S.2.1.1</v>
      </c>
      <c r="B257" s="139" t="s">
        <v>229</v>
      </c>
      <c r="C257" s="145" t="s">
        <v>143</v>
      </c>
      <c r="D257" s="142"/>
      <c r="E257" s="107"/>
      <c r="F257" s="108"/>
      <c r="G257" s="108"/>
    </row>
    <row r="258" spans="1:7" s="109" customFormat="1" ht="15" hidden="1" outlineLevel="1">
      <c r="A258" s="98" t="str">
        <f t="shared" si="68"/>
        <v>A.3.1.2.4.S.2.1.1.1</v>
      </c>
      <c r="B258" s="139" t="s">
        <v>340</v>
      </c>
      <c r="C258" s="142" t="s">
        <v>109</v>
      </c>
      <c r="D258" s="143" t="s">
        <v>90</v>
      </c>
      <c r="E258" s="107">
        <v>26</v>
      </c>
      <c r="F258" s="108"/>
      <c r="G258" s="108">
        <f aca="true" t="shared" si="71" ref="G258:G265">E258*F258</f>
        <v>0</v>
      </c>
    </row>
    <row r="259" spans="1:7" s="109" customFormat="1" ht="15" hidden="1" outlineLevel="1">
      <c r="A259" s="98" t="str">
        <f t="shared" si="68"/>
        <v>A.3.1.2.4.S.2.1.1.2</v>
      </c>
      <c r="B259" s="139" t="s">
        <v>341</v>
      </c>
      <c r="C259" s="142" t="s">
        <v>690</v>
      </c>
      <c r="D259" s="143" t="s">
        <v>90</v>
      </c>
      <c r="E259" s="107">
        <v>16</v>
      </c>
      <c r="F259" s="108"/>
      <c r="G259" s="108">
        <f t="shared" si="71"/>
        <v>0</v>
      </c>
    </row>
    <row r="260" spans="1:7" s="109" customFormat="1" ht="15" hidden="1" outlineLevel="1">
      <c r="A260" s="98" t="str">
        <f t="shared" si="68"/>
        <v>A.3.1.2.4.S.2.1.1.3</v>
      </c>
      <c r="B260" s="139" t="s">
        <v>342</v>
      </c>
      <c r="C260" s="142" t="s">
        <v>110</v>
      </c>
      <c r="D260" s="143" t="s">
        <v>90</v>
      </c>
      <c r="E260" s="107">
        <v>1</v>
      </c>
      <c r="F260" s="108"/>
      <c r="G260" s="108">
        <f t="shared" si="71"/>
        <v>0</v>
      </c>
    </row>
    <row r="261" spans="1:7" s="109" customFormat="1" ht="15" hidden="1" outlineLevel="1">
      <c r="A261" s="98" t="str">
        <f t="shared" si="68"/>
        <v>A.3.1.2.4.S.2.1.1.4</v>
      </c>
      <c r="B261" s="139" t="s">
        <v>2261</v>
      </c>
      <c r="C261" s="142" t="s">
        <v>2322</v>
      </c>
      <c r="D261" s="143" t="s">
        <v>90</v>
      </c>
      <c r="E261" s="107">
        <v>2</v>
      </c>
      <c r="F261" s="108"/>
      <c r="G261" s="108">
        <f t="shared" si="71"/>
        <v>0</v>
      </c>
    </row>
    <row r="262" spans="1:7" s="109" customFormat="1" ht="15" hidden="1" outlineLevel="1">
      <c r="A262" s="98" t="str">
        <f t="shared" si="68"/>
        <v>A.3.1.2.4.S.2.1.2</v>
      </c>
      <c r="B262" s="139" t="s">
        <v>230</v>
      </c>
      <c r="C262" s="145" t="s">
        <v>144</v>
      </c>
      <c r="D262" s="143"/>
      <c r="E262" s="107"/>
      <c r="F262" s="108"/>
      <c r="G262" s="108"/>
    </row>
    <row r="263" spans="1:7" s="109" customFormat="1" ht="15" hidden="1" outlineLevel="1">
      <c r="A263" s="98" t="str">
        <f t="shared" si="68"/>
        <v>A.3.1.2.4.S.2.1.2.1</v>
      </c>
      <c r="B263" s="139" t="s">
        <v>343</v>
      </c>
      <c r="C263" s="142" t="s">
        <v>109</v>
      </c>
      <c r="D263" s="143" t="s">
        <v>90</v>
      </c>
      <c r="E263" s="107">
        <v>14</v>
      </c>
      <c r="F263" s="108"/>
      <c r="G263" s="108">
        <f t="shared" si="71"/>
        <v>0</v>
      </c>
    </row>
    <row r="264" spans="1:7" s="109" customFormat="1" ht="15" hidden="1" outlineLevel="1">
      <c r="A264" s="98" t="str">
        <f t="shared" si="68"/>
        <v>A.3.1.2.4.S.2.1.2.2</v>
      </c>
      <c r="B264" s="139" t="s">
        <v>344</v>
      </c>
      <c r="C264" s="142" t="s">
        <v>690</v>
      </c>
      <c r="D264" s="143" t="s">
        <v>90</v>
      </c>
      <c r="E264" s="107">
        <v>5</v>
      </c>
      <c r="F264" s="108"/>
      <c r="G264" s="108">
        <f t="shared" si="71"/>
        <v>0</v>
      </c>
    </row>
    <row r="265" spans="1:7" s="109" customFormat="1" ht="15" hidden="1" outlineLevel="1">
      <c r="A265" s="98" t="str">
        <f t="shared" si="68"/>
        <v>A.3.1.2.4.S.2.1.2.3</v>
      </c>
      <c r="B265" s="139" t="s">
        <v>345</v>
      </c>
      <c r="C265" s="142" t="s">
        <v>2322</v>
      </c>
      <c r="D265" s="143" t="s">
        <v>90</v>
      </c>
      <c r="E265" s="107">
        <v>3</v>
      </c>
      <c r="F265" s="108"/>
      <c r="G265" s="108">
        <f t="shared" si="71"/>
        <v>0</v>
      </c>
    </row>
    <row r="266" spans="1:7" s="109" customFormat="1" ht="15" hidden="1" outlineLevel="1">
      <c r="A266" s="98" t="str">
        <f t="shared" si="68"/>
        <v>A.3.1.2.4.S.2.1.3</v>
      </c>
      <c r="B266" s="139" t="s">
        <v>691</v>
      </c>
      <c r="C266" s="145" t="s">
        <v>692</v>
      </c>
      <c r="D266" s="143"/>
      <c r="E266" s="107"/>
      <c r="F266" s="108"/>
      <c r="G266" s="108"/>
    </row>
    <row r="267" spans="1:7" s="109" customFormat="1" ht="15" hidden="1" outlineLevel="1">
      <c r="A267" s="98" t="str">
        <f t="shared" si="68"/>
        <v>A.3.1.2.4.S.2.1.3.1</v>
      </c>
      <c r="B267" s="139" t="s">
        <v>693</v>
      </c>
      <c r="C267" s="142" t="s">
        <v>109</v>
      </c>
      <c r="D267" s="143" t="s">
        <v>90</v>
      </c>
      <c r="E267" s="107">
        <v>7</v>
      </c>
      <c r="F267" s="108"/>
      <c r="G267" s="108">
        <f aca="true" t="shared" si="72" ref="G267:G270">E267*F267</f>
        <v>0</v>
      </c>
    </row>
    <row r="268" spans="1:7" s="109" customFormat="1" ht="15" hidden="1" outlineLevel="1">
      <c r="A268" s="98" t="str">
        <f t="shared" si="68"/>
        <v>A.3.1.2.4.S.2.1.3.2</v>
      </c>
      <c r="B268" s="139" t="s">
        <v>1339</v>
      </c>
      <c r="C268" s="142" t="s">
        <v>690</v>
      </c>
      <c r="D268" s="143" t="s">
        <v>90</v>
      </c>
      <c r="E268" s="107">
        <v>3</v>
      </c>
      <c r="F268" s="108"/>
      <c r="G268" s="108">
        <f t="shared" si="72"/>
        <v>0</v>
      </c>
    </row>
    <row r="269" spans="1:7" s="109" customFormat="1" ht="15" hidden="1" outlineLevel="1">
      <c r="A269" s="98" t="str">
        <f t="shared" si="68"/>
        <v>A.3.1.2.4.S.2.1.3.3</v>
      </c>
      <c r="B269" s="139" t="s">
        <v>1399</v>
      </c>
      <c r="C269" s="142" t="s">
        <v>110</v>
      </c>
      <c r="D269" s="143" t="s">
        <v>90</v>
      </c>
      <c r="E269" s="107">
        <v>2</v>
      </c>
      <c r="F269" s="108"/>
      <c r="G269" s="108">
        <f t="shared" si="72"/>
        <v>0</v>
      </c>
    </row>
    <row r="270" spans="1:7" s="109" customFormat="1" ht="15" hidden="1" outlineLevel="1">
      <c r="A270" s="98" t="str">
        <f t="shared" si="68"/>
        <v>A.3.1.2.4.S.2.1.3.4</v>
      </c>
      <c r="B270" s="139" t="s">
        <v>2369</v>
      </c>
      <c r="C270" s="142" t="s">
        <v>2322</v>
      </c>
      <c r="D270" s="143" t="s">
        <v>90</v>
      </c>
      <c r="E270" s="107">
        <v>2</v>
      </c>
      <c r="F270" s="108"/>
      <c r="G270" s="108">
        <f t="shared" si="72"/>
        <v>0</v>
      </c>
    </row>
    <row r="271" spans="1:7" s="109" customFormat="1" ht="15" hidden="1" outlineLevel="1">
      <c r="A271" s="98" t="str">
        <f t="shared" si="68"/>
        <v>A.3.1.2.4.S.2.1.4</v>
      </c>
      <c r="B271" s="139" t="s">
        <v>694</v>
      </c>
      <c r="C271" s="145" t="s">
        <v>695</v>
      </c>
      <c r="D271" s="143"/>
      <c r="E271" s="107"/>
      <c r="F271" s="108"/>
      <c r="G271" s="108"/>
    </row>
    <row r="272" spans="1:7" s="109" customFormat="1" ht="15" hidden="1" outlineLevel="1">
      <c r="A272" s="98" t="str">
        <f t="shared" si="68"/>
        <v>A.3.1.2.4.S.2.1.4.1</v>
      </c>
      <c r="B272" s="139" t="s">
        <v>696</v>
      </c>
      <c r="C272" s="142" t="s">
        <v>109</v>
      </c>
      <c r="D272" s="143" t="s">
        <v>90</v>
      </c>
      <c r="E272" s="107">
        <v>2</v>
      </c>
      <c r="F272" s="108"/>
      <c r="G272" s="108">
        <f aca="true" t="shared" si="73" ref="G272:G273">E272*F272</f>
        <v>0</v>
      </c>
    </row>
    <row r="273" spans="1:7" s="109" customFormat="1" ht="15" hidden="1" outlineLevel="1">
      <c r="A273" s="98" t="str">
        <f t="shared" si="68"/>
        <v>A.3.1.2.4.S.2.1.4.2</v>
      </c>
      <c r="B273" s="139" t="s">
        <v>1340</v>
      </c>
      <c r="C273" s="142" t="s">
        <v>690</v>
      </c>
      <c r="D273" s="143" t="s">
        <v>90</v>
      </c>
      <c r="E273" s="107">
        <v>1</v>
      </c>
      <c r="F273" s="108"/>
      <c r="G273" s="108">
        <f t="shared" si="73"/>
        <v>0</v>
      </c>
    </row>
    <row r="274" spans="1:7" s="109" customFormat="1" ht="15" hidden="1" outlineLevel="1">
      <c r="A274" s="98" t="str">
        <f t="shared" si="68"/>
        <v>A.3.1.2.4.S.2.1.5</v>
      </c>
      <c r="B274" s="139" t="s">
        <v>871</v>
      </c>
      <c r="C274" s="145" t="s">
        <v>2370</v>
      </c>
      <c r="D274" s="143"/>
      <c r="E274" s="107"/>
      <c r="F274" s="108"/>
      <c r="G274" s="108"/>
    </row>
    <row r="275" spans="1:7" s="109" customFormat="1" ht="15" hidden="1" outlineLevel="1">
      <c r="A275" s="98" t="str">
        <f t="shared" si="68"/>
        <v>A.3.1.2.4.S.2.1.5.1</v>
      </c>
      <c r="B275" s="139" t="s">
        <v>873</v>
      </c>
      <c r="C275" s="142" t="s">
        <v>109</v>
      </c>
      <c r="D275" s="143" t="s">
        <v>90</v>
      </c>
      <c r="E275" s="107">
        <v>3</v>
      </c>
      <c r="F275" s="108"/>
      <c r="G275" s="108">
        <f aca="true" t="shared" si="74" ref="G275">E275*F275</f>
        <v>0</v>
      </c>
    </row>
    <row r="276" spans="1:7" s="109" customFormat="1" ht="165.75" hidden="1" outlineLevel="1">
      <c r="A276" s="98" t="str">
        <f t="shared" si="68"/>
        <v>A.3.1.2.4.S.3</v>
      </c>
      <c r="B276" s="139" t="s">
        <v>208</v>
      </c>
      <c r="C276" s="112" t="s">
        <v>2930</v>
      </c>
      <c r="D276" s="113"/>
      <c r="E276" s="107"/>
      <c r="F276" s="108"/>
      <c r="G276" s="108"/>
    </row>
    <row r="277" spans="1:7" s="109" customFormat="1" ht="15" hidden="1" outlineLevel="1">
      <c r="A277" s="98" t="str">
        <f t="shared" si="68"/>
        <v>A.3.1.2.4.S.3.1</v>
      </c>
      <c r="B277" s="139" t="s">
        <v>244</v>
      </c>
      <c r="C277" s="146" t="s">
        <v>105</v>
      </c>
      <c r="D277" s="143"/>
      <c r="E277" s="107"/>
      <c r="F277" s="108"/>
      <c r="G277" s="108"/>
    </row>
    <row r="278" spans="1:7" s="109" customFormat="1" ht="15" hidden="1" outlineLevel="1">
      <c r="A278" s="98" t="str">
        <f t="shared" si="68"/>
        <v>A.3.1.2.4.S.3.1.1</v>
      </c>
      <c r="B278" s="139" t="s">
        <v>322</v>
      </c>
      <c r="C278" s="145" t="s">
        <v>137</v>
      </c>
      <c r="D278" s="143"/>
      <c r="E278" s="107"/>
      <c r="F278" s="108"/>
      <c r="G278" s="108"/>
    </row>
    <row r="279" spans="1:7" s="109" customFormat="1" ht="15" hidden="1" outlineLevel="1">
      <c r="A279" s="98" t="str">
        <f t="shared" si="68"/>
        <v>A.3.1.2.4.S.3.1.1.1</v>
      </c>
      <c r="B279" s="139" t="s">
        <v>323</v>
      </c>
      <c r="C279" s="142" t="s">
        <v>2325</v>
      </c>
      <c r="D279" s="143" t="s">
        <v>90</v>
      </c>
      <c r="E279" s="107">
        <v>2</v>
      </c>
      <c r="F279" s="108"/>
      <c r="G279" s="108">
        <f aca="true" t="shared" si="75" ref="G279:G283">E279*F279</f>
        <v>0</v>
      </c>
    </row>
    <row r="280" spans="1:7" s="109" customFormat="1" ht="15" hidden="1" outlineLevel="1">
      <c r="A280" s="98" t="str">
        <f t="shared" si="68"/>
        <v>A.3.1.2.4.S.3.1.1.2</v>
      </c>
      <c r="B280" s="139" t="s">
        <v>346</v>
      </c>
      <c r="C280" s="142" t="s">
        <v>2274</v>
      </c>
      <c r="D280" s="143" t="s">
        <v>90</v>
      </c>
      <c r="E280" s="107">
        <v>3</v>
      </c>
      <c r="F280" s="108"/>
      <c r="G280" s="108">
        <f t="shared" si="75"/>
        <v>0</v>
      </c>
    </row>
    <row r="281" spans="1:7" s="109" customFormat="1" ht="15" hidden="1" outlineLevel="1">
      <c r="A281" s="98" t="str">
        <f t="shared" si="68"/>
        <v>A.3.1.2.4.S.3.1.1.3</v>
      </c>
      <c r="B281" s="139" t="s">
        <v>347</v>
      </c>
      <c r="C281" s="142" t="s">
        <v>875</v>
      </c>
      <c r="D281" s="143" t="s">
        <v>90</v>
      </c>
      <c r="E281" s="107">
        <v>12</v>
      </c>
      <c r="F281" s="108"/>
      <c r="G281" s="108">
        <f t="shared" si="75"/>
        <v>0</v>
      </c>
    </row>
    <row r="282" spans="1:7" s="109" customFormat="1" ht="15" hidden="1" outlineLevel="1">
      <c r="A282" s="98" t="str">
        <f t="shared" si="68"/>
        <v>A.3.1.2.4.S.3.1.1.4</v>
      </c>
      <c r="B282" s="139" t="s">
        <v>348</v>
      </c>
      <c r="C282" s="142" t="s">
        <v>641</v>
      </c>
      <c r="D282" s="143" t="s">
        <v>90</v>
      </c>
      <c r="E282" s="107">
        <v>30</v>
      </c>
      <c r="F282" s="108"/>
      <c r="G282" s="108">
        <f t="shared" si="75"/>
        <v>0</v>
      </c>
    </row>
    <row r="283" spans="1:7" s="109" customFormat="1" ht="15" hidden="1" outlineLevel="1">
      <c r="A283" s="98" t="str">
        <f t="shared" si="68"/>
        <v>A.3.1.2.4.S.3.1.1.5</v>
      </c>
      <c r="B283" s="139" t="s">
        <v>349</v>
      </c>
      <c r="C283" s="142" t="s">
        <v>101</v>
      </c>
      <c r="D283" s="143" t="s">
        <v>90</v>
      </c>
      <c r="E283" s="107">
        <v>47</v>
      </c>
      <c r="F283" s="108"/>
      <c r="G283" s="108">
        <f t="shared" si="75"/>
        <v>0</v>
      </c>
    </row>
    <row r="284" spans="1:7" s="109" customFormat="1" ht="15" hidden="1" outlineLevel="1">
      <c r="A284" s="98" t="str">
        <f t="shared" si="68"/>
        <v>A.3.1.2.4.S.3.1.2</v>
      </c>
      <c r="B284" s="139" t="s">
        <v>381</v>
      </c>
      <c r="C284" s="145" t="s">
        <v>140</v>
      </c>
      <c r="D284" s="143"/>
      <c r="E284" s="107"/>
      <c r="F284" s="108"/>
      <c r="G284" s="108"/>
    </row>
    <row r="285" spans="1:7" s="109" customFormat="1" ht="15" hidden="1" outlineLevel="1">
      <c r="A285" s="98" t="str">
        <f t="shared" si="68"/>
        <v>A.3.1.2.4.S.3.1.2.1</v>
      </c>
      <c r="B285" s="139" t="s">
        <v>646</v>
      </c>
      <c r="C285" s="142" t="s">
        <v>2326</v>
      </c>
      <c r="D285" s="143" t="s">
        <v>90</v>
      </c>
      <c r="E285" s="107">
        <v>1</v>
      </c>
      <c r="F285" s="108"/>
      <c r="G285" s="108">
        <f aca="true" t="shared" si="76" ref="G285:G291">E285*F285</f>
        <v>0</v>
      </c>
    </row>
    <row r="286" spans="1:7" s="109" customFormat="1" ht="15" hidden="1" outlineLevel="1">
      <c r="A286" s="98" t="str">
        <f t="shared" si="68"/>
        <v>A.3.1.2.4.S.3.1.2.2</v>
      </c>
      <c r="B286" s="139" t="s">
        <v>876</v>
      </c>
      <c r="C286" s="142" t="s">
        <v>1077</v>
      </c>
      <c r="D286" s="143" t="s">
        <v>90</v>
      </c>
      <c r="E286" s="107">
        <v>1</v>
      </c>
      <c r="F286" s="108"/>
      <c r="G286" s="108">
        <f t="shared" si="76"/>
        <v>0</v>
      </c>
    </row>
    <row r="287" spans="1:7" s="109" customFormat="1" ht="15" hidden="1" outlineLevel="1">
      <c r="A287" s="98" t="str">
        <f t="shared" si="68"/>
        <v>A.3.1.2.4.S.3.1.2.3</v>
      </c>
      <c r="B287" s="139" t="s">
        <v>1348</v>
      </c>
      <c r="C287" s="142" t="s">
        <v>1225</v>
      </c>
      <c r="D287" s="143" t="s">
        <v>90</v>
      </c>
      <c r="E287" s="107">
        <v>1</v>
      </c>
      <c r="F287" s="108"/>
      <c r="G287" s="108">
        <f t="shared" si="76"/>
        <v>0</v>
      </c>
    </row>
    <row r="288" spans="1:7" s="109" customFormat="1" ht="15" hidden="1" outlineLevel="1">
      <c r="A288" s="98" t="str">
        <f t="shared" si="68"/>
        <v>A.3.1.2.4.S.3.1.2.4</v>
      </c>
      <c r="B288" s="139" t="s">
        <v>2371</v>
      </c>
      <c r="C288" s="142" t="s">
        <v>708</v>
      </c>
      <c r="D288" s="143" t="s">
        <v>90</v>
      </c>
      <c r="E288" s="107">
        <v>1</v>
      </c>
      <c r="F288" s="108"/>
      <c r="G288" s="108">
        <f t="shared" si="76"/>
        <v>0</v>
      </c>
    </row>
    <row r="289" spans="1:7" s="109" customFormat="1" ht="15" hidden="1" outlineLevel="1">
      <c r="A289" s="98" t="str">
        <f t="shared" si="68"/>
        <v>A.3.1.2.4.S.3.1.2.5</v>
      </c>
      <c r="B289" s="139" t="s">
        <v>2372</v>
      </c>
      <c r="C289" s="142" t="s">
        <v>704</v>
      </c>
      <c r="D289" s="143" t="s">
        <v>90</v>
      </c>
      <c r="E289" s="107">
        <v>3</v>
      </c>
      <c r="F289" s="108"/>
      <c r="G289" s="108">
        <f t="shared" si="76"/>
        <v>0</v>
      </c>
    </row>
    <row r="290" spans="1:7" s="109" customFormat="1" ht="15" hidden="1" outlineLevel="1">
      <c r="A290" s="98" t="str">
        <f t="shared" si="68"/>
        <v>A.3.1.2.4.S.3.1.2.6</v>
      </c>
      <c r="B290" s="139" t="s">
        <v>2373</v>
      </c>
      <c r="C290" s="142" t="s">
        <v>145</v>
      </c>
      <c r="D290" s="143" t="s">
        <v>90</v>
      </c>
      <c r="E290" s="107">
        <v>5</v>
      </c>
      <c r="F290" s="108"/>
      <c r="G290" s="108">
        <f t="shared" si="76"/>
        <v>0</v>
      </c>
    </row>
    <row r="291" spans="1:7" s="109" customFormat="1" ht="15" hidden="1" outlineLevel="1">
      <c r="A291" s="98" t="str">
        <f t="shared" si="68"/>
        <v>A.3.1.2.4.S.3.1.2.7</v>
      </c>
      <c r="B291" s="139" t="s">
        <v>2374</v>
      </c>
      <c r="C291" s="142" t="s">
        <v>702</v>
      </c>
      <c r="D291" s="143" t="s">
        <v>90</v>
      </c>
      <c r="E291" s="107">
        <v>5</v>
      </c>
      <c r="F291" s="108"/>
      <c r="G291" s="108">
        <f t="shared" si="76"/>
        <v>0</v>
      </c>
    </row>
    <row r="292" spans="1:7" s="109" customFormat="1" ht="15" hidden="1" outlineLevel="1">
      <c r="A292" s="98" t="str">
        <f t="shared" si="68"/>
        <v>A.3.1.2.4.S.3.1.3</v>
      </c>
      <c r="B292" s="139" t="s">
        <v>647</v>
      </c>
      <c r="C292" s="145" t="s">
        <v>699</v>
      </c>
      <c r="D292" s="143"/>
      <c r="E292" s="107"/>
      <c r="F292" s="108"/>
      <c r="G292" s="108"/>
    </row>
    <row r="293" spans="1:7" s="109" customFormat="1" ht="15" hidden="1" outlineLevel="1">
      <c r="A293" s="98" t="str">
        <f t="shared" si="68"/>
        <v>A.3.1.2.4.S.3.1.3.1</v>
      </c>
      <c r="B293" s="139" t="s">
        <v>649</v>
      </c>
      <c r="C293" s="142" t="s">
        <v>145</v>
      </c>
      <c r="D293" s="143" t="s">
        <v>90</v>
      </c>
      <c r="E293" s="107">
        <v>1</v>
      </c>
      <c r="F293" s="108"/>
      <c r="G293" s="108">
        <f aca="true" t="shared" si="77" ref="G293:G314">E293*F293</f>
        <v>0</v>
      </c>
    </row>
    <row r="294" spans="1:7" s="109" customFormat="1" ht="15" hidden="1" outlineLevel="1">
      <c r="A294" s="98" t="str">
        <f t="shared" si="68"/>
        <v>A.3.1.2.4.S.3.1.4</v>
      </c>
      <c r="B294" s="139" t="s">
        <v>651</v>
      </c>
      <c r="C294" s="145" t="s">
        <v>138</v>
      </c>
      <c r="D294" s="143"/>
      <c r="E294" s="107"/>
      <c r="F294" s="108"/>
      <c r="G294" s="108"/>
    </row>
    <row r="295" spans="1:7" s="109" customFormat="1" ht="15" hidden="1" outlineLevel="1">
      <c r="A295" s="98" t="str">
        <f t="shared" si="68"/>
        <v>A.3.1.2.4.S.3.1.4.1</v>
      </c>
      <c r="B295" s="139" t="s">
        <v>653</v>
      </c>
      <c r="C295" s="142" t="s">
        <v>2322</v>
      </c>
      <c r="D295" s="143" t="s">
        <v>90</v>
      </c>
      <c r="E295" s="107">
        <v>2</v>
      </c>
      <c r="F295" s="108"/>
      <c r="G295" s="108">
        <f t="shared" si="77"/>
        <v>0</v>
      </c>
    </row>
    <row r="296" spans="1:7" s="109" customFormat="1" ht="15" hidden="1" outlineLevel="1">
      <c r="A296" s="98" t="str">
        <f t="shared" si="68"/>
        <v>A.3.1.2.4.S.3.1.4.2</v>
      </c>
      <c r="B296" s="139" t="s">
        <v>822</v>
      </c>
      <c r="C296" s="142" t="s">
        <v>110</v>
      </c>
      <c r="D296" s="143" t="s">
        <v>90</v>
      </c>
      <c r="E296" s="107">
        <v>3</v>
      </c>
      <c r="F296" s="108"/>
      <c r="G296" s="108">
        <f t="shared" si="77"/>
        <v>0</v>
      </c>
    </row>
    <row r="297" spans="1:7" s="109" customFormat="1" ht="15" hidden="1" outlineLevel="1">
      <c r="A297" s="98" t="str">
        <f t="shared" si="68"/>
        <v>A.3.1.2.4.S.3.1.4.3</v>
      </c>
      <c r="B297" s="139" t="s">
        <v>823</v>
      </c>
      <c r="C297" s="142" t="s">
        <v>690</v>
      </c>
      <c r="D297" s="143" t="s">
        <v>90</v>
      </c>
      <c r="E297" s="107">
        <v>7</v>
      </c>
      <c r="F297" s="108"/>
      <c r="G297" s="108">
        <f t="shared" si="77"/>
        <v>0</v>
      </c>
    </row>
    <row r="298" spans="1:7" s="109" customFormat="1" ht="15" hidden="1" outlineLevel="1">
      <c r="A298" s="98" t="str">
        <f t="shared" si="68"/>
        <v>A.3.1.2.4.S.3.1.4.4</v>
      </c>
      <c r="B298" s="139" t="s">
        <v>877</v>
      </c>
      <c r="C298" s="142" t="s">
        <v>109</v>
      </c>
      <c r="D298" s="143" t="s">
        <v>90</v>
      </c>
      <c r="E298" s="107">
        <v>10</v>
      </c>
      <c r="F298" s="108"/>
      <c r="G298" s="108">
        <f t="shared" si="77"/>
        <v>0</v>
      </c>
    </row>
    <row r="299" spans="1:7" s="109" customFormat="1" ht="15" hidden="1" outlineLevel="1">
      <c r="A299" s="98" t="str">
        <f t="shared" si="68"/>
        <v>A.3.1.2.4.S.3.1.4.5</v>
      </c>
      <c r="B299" s="139" t="s">
        <v>878</v>
      </c>
      <c r="C299" s="142" t="s">
        <v>108</v>
      </c>
      <c r="D299" s="143" t="s">
        <v>90</v>
      </c>
      <c r="E299" s="107">
        <v>50</v>
      </c>
      <c r="F299" s="108"/>
      <c r="G299" s="108">
        <f t="shared" si="77"/>
        <v>0</v>
      </c>
    </row>
    <row r="300" spans="1:7" s="109" customFormat="1" ht="15" hidden="1" outlineLevel="1">
      <c r="A300" s="98" t="str">
        <f t="shared" si="68"/>
        <v>A.3.1.2.4.S.3.1.5</v>
      </c>
      <c r="B300" s="139" t="s">
        <v>654</v>
      </c>
      <c r="C300" s="145" t="s">
        <v>738</v>
      </c>
      <c r="D300" s="143"/>
      <c r="E300" s="107"/>
      <c r="F300" s="108"/>
      <c r="G300" s="108"/>
    </row>
    <row r="301" spans="1:7" s="109" customFormat="1" ht="15" hidden="1" outlineLevel="1">
      <c r="A301" s="98" t="str">
        <f t="shared" si="68"/>
        <v>A.3.1.2.4.S.3.1.5.1</v>
      </c>
      <c r="B301" s="139" t="s">
        <v>656</v>
      </c>
      <c r="C301" s="142" t="s">
        <v>2322</v>
      </c>
      <c r="D301" s="143" t="s">
        <v>90</v>
      </c>
      <c r="E301" s="107">
        <v>2</v>
      </c>
      <c r="F301" s="108"/>
      <c r="G301" s="108">
        <f aca="true" t="shared" si="78" ref="G301:G303">E301*F301</f>
        <v>0</v>
      </c>
    </row>
    <row r="302" spans="1:7" s="109" customFormat="1" ht="15" hidden="1" outlineLevel="1">
      <c r="A302" s="98" t="str">
        <f t="shared" si="68"/>
        <v>A.3.1.2.4.S.3.1.5.2</v>
      </c>
      <c r="B302" s="139" t="s">
        <v>657</v>
      </c>
      <c r="C302" s="142" t="s">
        <v>690</v>
      </c>
      <c r="D302" s="143" t="s">
        <v>90</v>
      </c>
      <c r="E302" s="107">
        <v>3</v>
      </c>
      <c r="F302" s="108"/>
      <c r="G302" s="108">
        <f t="shared" si="78"/>
        <v>0</v>
      </c>
    </row>
    <row r="303" spans="1:7" s="109" customFormat="1" ht="15" hidden="1" outlineLevel="1">
      <c r="A303" s="98" t="str">
        <f t="shared" si="68"/>
        <v>A.3.1.2.4.S.3.1.5.3</v>
      </c>
      <c r="B303" s="139" t="s">
        <v>703</v>
      </c>
      <c r="C303" s="142" t="s">
        <v>109</v>
      </c>
      <c r="D303" s="143" t="s">
        <v>90</v>
      </c>
      <c r="E303" s="107">
        <v>13</v>
      </c>
      <c r="F303" s="108"/>
      <c r="G303" s="108">
        <f t="shared" si="78"/>
        <v>0</v>
      </c>
    </row>
    <row r="304" spans="1:7" s="109" customFormat="1" ht="15" hidden="1" outlineLevel="1">
      <c r="A304" s="98" t="str">
        <f t="shared" si="68"/>
        <v>A.3.1.2.4.S.3.1.6</v>
      </c>
      <c r="B304" s="139" t="s">
        <v>659</v>
      </c>
      <c r="C304" s="145" t="s">
        <v>139</v>
      </c>
      <c r="D304" s="143"/>
      <c r="E304" s="107"/>
      <c r="F304" s="108"/>
      <c r="G304" s="108"/>
    </row>
    <row r="305" spans="1:7" s="109" customFormat="1" ht="15" hidden="1" outlineLevel="1">
      <c r="A305" s="98" t="str">
        <f t="shared" si="68"/>
        <v>A.3.1.2.4.S.3.1.6.1</v>
      </c>
      <c r="B305" s="139" t="s">
        <v>661</v>
      </c>
      <c r="C305" s="142" t="s">
        <v>108</v>
      </c>
      <c r="D305" s="143" t="s">
        <v>90</v>
      </c>
      <c r="E305" s="107">
        <v>25</v>
      </c>
      <c r="F305" s="108"/>
      <c r="G305" s="108">
        <f t="shared" si="77"/>
        <v>0</v>
      </c>
    </row>
    <row r="306" spans="1:7" s="109" customFormat="1" ht="15" hidden="1" outlineLevel="1">
      <c r="A306" s="98" t="str">
        <f t="shared" si="68"/>
        <v>A.3.1.2.4.S.3.1.7</v>
      </c>
      <c r="B306" s="139" t="s">
        <v>715</v>
      </c>
      <c r="C306" s="145" t="s">
        <v>141</v>
      </c>
      <c r="D306" s="143"/>
      <c r="E306" s="107"/>
      <c r="F306" s="108"/>
      <c r="G306" s="108"/>
    </row>
    <row r="307" spans="1:7" s="109" customFormat="1" ht="15" hidden="1" outlineLevel="1">
      <c r="A307" s="98" t="str">
        <f t="shared" si="68"/>
        <v>A.3.1.2.4.S.3.1.7.1</v>
      </c>
      <c r="B307" s="139" t="s">
        <v>716</v>
      </c>
      <c r="C307" s="142" t="s">
        <v>2375</v>
      </c>
      <c r="D307" s="143" t="s">
        <v>90</v>
      </c>
      <c r="E307" s="107">
        <v>1</v>
      </c>
      <c r="F307" s="108"/>
      <c r="G307" s="108">
        <f t="shared" si="77"/>
        <v>0</v>
      </c>
    </row>
    <row r="308" spans="1:7" s="109" customFormat="1" ht="15" hidden="1" outlineLevel="1">
      <c r="A308" s="98" t="str">
        <f t="shared" si="68"/>
        <v>A.3.1.2.4.S.3.1.7.2</v>
      </c>
      <c r="B308" s="139" t="s">
        <v>717</v>
      </c>
      <c r="C308" s="142" t="s">
        <v>881</v>
      </c>
      <c r="D308" s="143" t="s">
        <v>90</v>
      </c>
      <c r="E308" s="107">
        <v>1</v>
      </c>
      <c r="F308" s="108"/>
      <c r="G308" s="108">
        <f t="shared" si="77"/>
        <v>0</v>
      </c>
    </row>
    <row r="309" spans="1:7" s="109" customFormat="1" ht="15" hidden="1" outlineLevel="1">
      <c r="A309" s="98" t="str">
        <f t="shared" si="68"/>
        <v>A.3.1.2.4.S.3.1.7.3</v>
      </c>
      <c r="B309" s="139" t="s">
        <v>718</v>
      </c>
      <c r="C309" s="142" t="s">
        <v>708</v>
      </c>
      <c r="D309" s="143" t="s">
        <v>90</v>
      </c>
      <c r="E309" s="107">
        <v>3</v>
      </c>
      <c r="F309" s="108"/>
      <c r="G309" s="108">
        <f t="shared" si="77"/>
        <v>0</v>
      </c>
    </row>
    <row r="310" spans="1:7" s="109" customFormat="1" ht="15" hidden="1" outlineLevel="1">
      <c r="A310" s="98" t="str">
        <f t="shared" si="68"/>
        <v>A.3.1.2.4.S.3.1.7.4</v>
      </c>
      <c r="B310" s="139" t="s">
        <v>2376</v>
      </c>
      <c r="C310" s="142" t="s">
        <v>146</v>
      </c>
      <c r="D310" s="143" t="s">
        <v>90</v>
      </c>
      <c r="E310" s="107">
        <v>1</v>
      </c>
      <c r="F310" s="108"/>
      <c r="G310" s="108">
        <f t="shared" si="77"/>
        <v>0</v>
      </c>
    </row>
    <row r="311" spans="1:7" s="109" customFormat="1" ht="15" hidden="1" outlineLevel="1">
      <c r="A311" s="98" t="str">
        <f t="shared" si="68"/>
        <v>A.3.1.2.4.S.3.1.8</v>
      </c>
      <c r="B311" s="139" t="s">
        <v>720</v>
      </c>
      <c r="C311" s="145" t="s">
        <v>142</v>
      </c>
      <c r="D311" s="143"/>
      <c r="E311" s="107"/>
      <c r="F311" s="108"/>
      <c r="G311" s="108"/>
    </row>
    <row r="312" spans="1:7" s="109" customFormat="1" ht="15" hidden="1" outlineLevel="1">
      <c r="A312" s="98" t="str">
        <f t="shared" si="68"/>
        <v>A.3.1.2.4.S.3.1.8.1</v>
      </c>
      <c r="B312" s="139" t="s">
        <v>722</v>
      </c>
      <c r="C312" s="142" t="s">
        <v>2377</v>
      </c>
      <c r="D312" s="143" t="s">
        <v>90</v>
      </c>
      <c r="E312" s="107">
        <v>2</v>
      </c>
      <c r="F312" s="108"/>
      <c r="G312" s="108">
        <f t="shared" si="77"/>
        <v>0</v>
      </c>
    </row>
    <row r="313" spans="1:7" s="109" customFormat="1" ht="15" hidden="1" outlineLevel="1">
      <c r="A313" s="98" t="str">
        <f t="shared" si="68"/>
        <v>A.3.1.2.4.S.3.1.8.2</v>
      </c>
      <c r="B313" s="139" t="s">
        <v>885</v>
      </c>
      <c r="C313" s="142" t="s">
        <v>719</v>
      </c>
      <c r="D313" s="143" t="s">
        <v>90</v>
      </c>
      <c r="E313" s="107">
        <v>9</v>
      </c>
      <c r="F313" s="108"/>
      <c r="G313" s="108">
        <f t="shared" si="77"/>
        <v>0</v>
      </c>
    </row>
    <row r="314" spans="1:7" s="109" customFormat="1" ht="15" hidden="1" outlineLevel="1">
      <c r="A314" s="98" t="str">
        <f t="shared" si="68"/>
        <v>A.3.1.2.4.S.3.1.8.3</v>
      </c>
      <c r="B314" s="139" t="s">
        <v>2378</v>
      </c>
      <c r="C314" s="142" t="s">
        <v>146</v>
      </c>
      <c r="D314" s="143" t="s">
        <v>90</v>
      </c>
      <c r="E314" s="107">
        <v>14</v>
      </c>
      <c r="F314" s="108"/>
      <c r="G314" s="108">
        <f t="shared" si="77"/>
        <v>0</v>
      </c>
    </row>
    <row r="315" spans="1:7" s="109" customFormat="1" ht="15" hidden="1" outlineLevel="1">
      <c r="A315" s="98" t="str">
        <f t="shared" si="68"/>
        <v>A.3.1.2.4.S.3.1.9</v>
      </c>
      <c r="B315" s="139" t="s">
        <v>723</v>
      </c>
      <c r="C315" s="145" t="s">
        <v>721</v>
      </c>
      <c r="D315" s="143"/>
      <c r="E315" s="107"/>
      <c r="F315" s="108"/>
      <c r="G315" s="108"/>
    </row>
    <row r="316" spans="1:7" s="109" customFormat="1" ht="15" hidden="1" outlineLevel="1">
      <c r="A316" s="98" t="str">
        <f t="shared" si="68"/>
        <v>A.3.1.2.4.S.3.1.9.1</v>
      </c>
      <c r="B316" s="139" t="s">
        <v>725</v>
      </c>
      <c r="C316" s="142" t="s">
        <v>1225</v>
      </c>
      <c r="D316" s="143" t="s">
        <v>90</v>
      </c>
      <c r="E316" s="107">
        <v>1</v>
      </c>
      <c r="F316" s="108"/>
      <c r="G316" s="108">
        <f aca="true" t="shared" si="79" ref="G316">E316*F316</f>
        <v>0</v>
      </c>
    </row>
    <row r="317" spans="1:7" s="109" customFormat="1" ht="15" hidden="1" outlineLevel="1">
      <c r="A317" s="98" t="str">
        <f t="shared" si="68"/>
        <v>A.3.1.2.4.S.3.1.10</v>
      </c>
      <c r="B317" s="139" t="s">
        <v>727</v>
      </c>
      <c r="C317" s="145" t="s">
        <v>724</v>
      </c>
      <c r="D317" s="143"/>
      <c r="E317" s="107"/>
      <c r="F317" s="108"/>
      <c r="G317" s="108"/>
    </row>
    <row r="318" spans="1:7" s="109" customFormat="1" ht="15" hidden="1" outlineLevel="1">
      <c r="A318" s="98" t="str">
        <f t="shared" si="68"/>
        <v>A.3.1.2.4.S.3.1.10.1</v>
      </c>
      <c r="B318" s="139" t="s">
        <v>729</v>
      </c>
      <c r="C318" s="142" t="s">
        <v>110</v>
      </c>
      <c r="D318" s="143" t="s">
        <v>90</v>
      </c>
      <c r="E318" s="107">
        <v>2</v>
      </c>
      <c r="F318" s="108"/>
      <c r="G318" s="108">
        <f aca="true" t="shared" si="80" ref="G318:G319">E318*F318</f>
        <v>0</v>
      </c>
    </row>
    <row r="319" spans="1:7" s="109" customFormat="1" ht="15" hidden="1" outlineLevel="1">
      <c r="A319" s="98" t="str">
        <f t="shared" si="68"/>
        <v>A.3.1.2.4.S.3.1.10.2</v>
      </c>
      <c r="B319" s="139" t="s">
        <v>730</v>
      </c>
      <c r="C319" s="142" t="s">
        <v>690</v>
      </c>
      <c r="D319" s="143" t="s">
        <v>90</v>
      </c>
      <c r="E319" s="107">
        <v>3</v>
      </c>
      <c r="F319" s="108"/>
      <c r="G319" s="108">
        <f t="shared" si="80"/>
        <v>0</v>
      </c>
    </row>
    <row r="320" spans="1:7" s="109" customFormat="1" ht="15" hidden="1" outlineLevel="1">
      <c r="A320" s="98" t="str">
        <f t="shared" si="68"/>
        <v>A.3.1.2.4.S.3.1.10.3</v>
      </c>
      <c r="B320" s="139" t="s">
        <v>2379</v>
      </c>
      <c r="C320" s="142" t="s">
        <v>109</v>
      </c>
      <c r="D320" s="143" t="s">
        <v>90</v>
      </c>
      <c r="E320" s="107">
        <v>13</v>
      </c>
      <c r="F320" s="108"/>
      <c r="G320" s="108"/>
    </row>
    <row r="321" spans="1:7" s="109" customFormat="1" ht="15" hidden="1" outlineLevel="1">
      <c r="A321" s="98" t="str">
        <f t="shared" si="68"/>
        <v>A.3.1.2.4.S.3.1.11</v>
      </c>
      <c r="B321" s="139" t="s">
        <v>731</v>
      </c>
      <c r="C321" s="145" t="s">
        <v>742</v>
      </c>
      <c r="D321" s="143"/>
      <c r="E321" s="107"/>
      <c r="F321" s="108"/>
      <c r="G321" s="108"/>
    </row>
    <row r="322" spans="1:7" s="109" customFormat="1" ht="15" hidden="1" outlineLevel="1">
      <c r="A322" s="98" t="str">
        <f t="shared" si="68"/>
        <v>A.3.1.2.4.S.3.1.11.1</v>
      </c>
      <c r="B322" s="139" t="s">
        <v>733</v>
      </c>
      <c r="C322" s="142" t="s">
        <v>110</v>
      </c>
      <c r="D322" s="143" t="s">
        <v>90</v>
      </c>
      <c r="E322" s="107">
        <v>1</v>
      </c>
      <c r="F322" s="108"/>
      <c r="G322" s="108">
        <f aca="true" t="shared" si="81" ref="G322:G326">E322*F322</f>
        <v>0</v>
      </c>
    </row>
    <row r="323" spans="1:7" s="109" customFormat="1" ht="15" hidden="1" outlineLevel="1">
      <c r="A323" s="98" t="str">
        <f t="shared" si="68"/>
        <v>A.3.1.2.4.S.3.1.11.2</v>
      </c>
      <c r="B323" s="139" t="s">
        <v>1357</v>
      </c>
      <c r="C323" s="142" t="s">
        <v>109</v>
      </c>
      <c r="D323" s="143" t="s">
        <v>90</v>
      </c>
      <c r="E323" s="107">
        <v>6</v>
      </c>
      <c r="F323" s="108"/>
      <c r="G323" s="108">
        <f t="shared" si="81"/>
        <v>0</v>
      </c>
    </row>
    <row r="324" spans="1:7" s="109" customFormat="1" ht="15" hidden="1" outlineLevel="1">
      <c r="A324" s="98" t="str">
        <f t="shared" si="68"/>
        <v>A.3.1.2.4.S.3.1.12</v>
      </c>
      <c r="B324" s="139" t="s">
        <v>734</v>
      </c>
      <c r="C324" s="145" t="s">
        <v>2380</v>
      </c>
      <c r="D324" s="143"/>
      <c r="E324" s="107"/>
      <c r="F324" s="108"/>
      <c r="G324" s="108"/>
    </row>
    <row r="325" spans="1:7" s="109" customFormat="1" ht="15" hidden="1" outlineLevel="1">
      <c r="A325" s="98" t="str">
        <f t="shared" si="68"/>
        <v>A.3.1.2.4.S.3.1.12.1</v>
      </c>
      <c r="B325" s="139" t="s">
        <v>736</v>
      </c>
      <c r="C325" s="142" t="s">
        <v>2381</v>
      </c>
      <c r="D325" s="143" t="s">
        <v>90</v>
      </c>
      <c r="E325" s="107">
        <v>3</v>
      </c>
      <c r="F325" s="108"/>
      <c r="G325" s="108">
        <f t="shared" si="81"/>
        <v>0</v>
      </c>
    </row>
    <row r="326" spans="1:7" s="109" customFormat="1" ht="15" hidden="1" outlineLevel="1">
      <c r="A326" s="98" t="str">
        <f t="shared" si="68"/>
        <v>A.3.1.2.4.S.3.1.12.2</v>
      </c>
      <c r="B326" s="139" t="s">
        <v>1228</v>
      </c>
      <c r="C326" s="142" t="s">
        <v>2382</v>
      </c>
      <c r="D326" s="143" t="s">
        <v>90</v>
      </c>
      <c r="E326" s="107">
        <v>1</v>
      </c>
      <c r="F326" s="108"/>
      <c r="G326" s="108">
        <f t="shared" si="81"/>
        <v>0</v>
      </c>
    </row>
    <row r="327" spans="1:7" s="109" customFormat="1" ht="15" hidden="1" outlineLevel="1">
      <c r="A327" s="98" t="str">
        <f t="shared" si="68"/>
        <v>A.3.1.2.4.S.3.1.13</v>
      </c>
      <c r="B327" s="139" t="s">
        <v>737</v>
      </c>
      <c r="C327" s="145" t="s">
        <v>1426</v>
      </c>
      <c r="D327" s="143"/>
      <c r="E327" s="107"/>
      <c r="F327" s="108"/>
      <c r="G327" s="108"/>
    </row>
    <row r="328" spans="1:7" s="109" customFormat="1" ht="15" hidden="1" outlineLevel="1">
      <c r="A328" s="98" t="str">
        <f t="shared" si="68"/>
        <v>A.3.1.2.4.S.3.1.13.1</v>
      </c>
      <c r="B328" s="139" t="s">
        <v>739</v>
      </c>
      <c r="C328" s="142" t="s">
        <v>690</v>
      </c>
      <c r="D328" s="143" t="s">
        <v>90</v>
      </c>
      <c r="E328" s="107">
        <v>2</v>
      </c>
      <c r="F328" s="108"/>
      <c r="G328" s="108"/>
    </row>
    <row r="329" spans="1:7" s="109" customFormat="1" ht="15" hidden="1" outlineLevel="1">
      <c r="A329" s="98" t="str">
        <f t="shared" si="68"/>
        <v>A.3.1.2.4.S.3.1.13.2</v>
      </c>
      <c r="B329" s="139" t="s">
        <v>740</v>
      </c>
      <c r="C329" s="142" t="s">
        <v>109</v>
      </c>
      <c r="D329" s="143" t="s">
        <v>90</v>
      </c>
      <c r="E329" s="107">
        <v>10</v>
      </c>
      <c r="F329" s="108"/>
      <c r="G329" s="108"/>
    </row>
    <row r="330" spans="1:7" s="109" customFormat="1" ht="15" hidden="1" outlineLevel="1">
      <c r="A330" s="98" t="str">
        <f t="shared" si="68"/>
        <v>A.3.1.2.4.S.3.1.13.3</v>
      </c>
      <c r="B330" s="139" t="s">
        <v>2383</v>
      </c>
      <c r="C330" s="142" t="s">
        <v>108</v>
      </c>
      <c r="D330" s="143" t="s">
        <v>90</v>
      </c>
      <c r="E330" s="107">
        <v>1</v>
      </c>
      <c r="F330" s="108"/>
      <c r="G330" s="108">
        <f aca="true" t="shared" si="82" ref="G330">E330*F330</f>
        <v>0</v>
      </c>
    </row>
    <row r="331" spans="1:7" s="109" customFormat="1" ht="15" hidden="1" outlineLevel="1">
      <c r="A331" s="98" t="str">
        <f t="shared" si="68"/>
        <v>A.3.1.2.4.S.3.1.14</v>
      </c>
      <c r="B331" s="139" t="s">
        <v>741</v>
      </c>
      <c r="C331" s="145" t="s">
        <v>1430</v>
      </c>
      <c r="D331" s="143"/>
      <c r="E331" s="107"/>
      <c r="F331" s="108"/>
      <c r="G331" s="108"/>
    </row>
    <row r="332" spans="1:7" s="109" customFormat="1" ht="15" hidden="1" outlineLevel="1">
      <c r="A332" s="98" t="str">
        <f t="shared" si="68"/>
        <v>A.3.1.2.4.S.3.1.14.1</v>
      </c>
      <c r="B332" s="139" t="s">
        <v>743</v>
      </c>
      <c r="C332" s="142" t="s">
        <v>690</v>
      </c>
      <c r="D332" s="143" t="s">
        <v>90</v>
      </c>
      <c r="E332" s="107">
        <v>1</v>
      </c>
      <c r="F332" s="108"/>
      <c r="G332" s="108">
        <f aca="true" t="shared" si="83" ref="G332">E332*F332</f>
        <v>0</v>
      </c>
    </row>
    <row r="333" spans="1:7" s="109" customFormat="1" ht="15" hidden="1" outlineLevel="1">
      <c r="A333" s="98" t="str">
        <f t="shared" si="68"/>
        <v>A.3.1.2.4.S.3.1.15</v>
      </c>
      <c r="B333" s="139" t="s">
        <v>751</v>
      </c>
      <c r="C333" s="145" t="s">
        <v>2978</v>
      </c>
      <c r="D333" s="143"/>
      <c r="E333" s="107"/>
      <c r="F333" s="108"/>
      <c r="G333" s="108"/>
    </row>
    <row r="334" spans="1:7" s="109" customFormat="1" ht="15" hidden="1" outlineLevel="1">
      <c r="A334" s="98" t="str">
        <f t="shared" si="68"/>
        <v>A.3.1.2.4.S.3.1.15.1</v>
      </c>
      <c r="B334" s="139" t="s">
        <v>752</v>
      </c>
      <c r="C334" s="142" t="s">
        <v>2384</v>
      </c>
      <c r="D334" s="143" t="s">
        <v>90</v>
      </c>
      <c r="E334" s="107">
        <v>1</v>
      </c>
      <c r="F334" s="108"/>
      <c r="G334" s="108">
        <f aca="true" t="shared" si="84" ref="G334">E334*F334</f>
        <v>0</v>
      </c>
    </row>
    <row r="335" spans="1:7" s="109" customFormat="1" ht="76.5" hidden="1" outlineLevel="1">
      <c r="A335" s="98" t="str">
        <f t="shared" si="68"/>
        <v>A.3.1.2.4.S.4</v>
      </c>
      <c r="B335" s="139" t="s">
        <v>209</v>
      </c>
      <c r="C335" s="112" t="s">
        <v>2931</v>
      </c>
      <c r="D335" s="113"/>
      <c r="E335" s="107"/>
      <c r="F335" s="108"/>
      <c r="G335" s="108"/>
    </row>
    <row r="336" spans="1:7" s="109" customFormat="1" ht="15" hidden="1" outlineLevel="1">
      <c r="A336" s="98" t="str">
        <f t="shared" si="68"/>
        <v>A.3.1.2.4.S.4.1</v>
      </c>
      <c r="B336" s="139" t="s">
        <v>240</v>
      </c>
      <c r="C336" s="146" t="s">
        <v>105</v>
      </c>
      <c r="D336" s="143"/>
      <c r="E336" s="107"/>
      <c r="F336" s="108"/>
      <c r="G336" s="108"/>
    </row>
    <row r="337" spans="1:7" s="109" customFormat="1" ht="15" hidden="1" outlineLevel="1">
      <c r="A337" s="98" t="str">
        <f t="shared" si="68"/>
        <v>A.3.1.2.4.S.4.1.1</v>
      </c>
      <c r="B337" s="139" t="s">
        <v>241</v>
      </c>
      <c r="C337" s="140" t="s">
        <v>148</v>
      </c>
      <c r="D337" s="113"/>
      <c r="E337" s="107"/>
      <c r="F337" s="108"/>
      <c r="G337" s="108"/>
    </row>
    <row r="338" spans="1:7" s="109" customFormat="1" ht="15" hidden="1" outlineLevel="1">
      <c r="A338" s="98" t="str">
        <f t="shared" si="68"/>
        <v>A.3.1.2.4.S.4.1.1.1</v>
      </c>
      <c r="B338" s="139" t="s">
        <v>324</v>
      </c>
      <c r="C338" s="112" t="s">
        <v>110</v>
      </c>
      <c r="D338" s="143" t="s">
        <v>90</v>
      </c>
      <c r="E338" s="107">
        <v>2</v>
      </c>
      <c r="F338" s="108"/>
      <c r="G338" s="108">
        <f aca="true" t="shared" si="85" ref="G338">E338*F338</f>
        <v>0</v>
      </c>
    </row>
    <row r="339" spans="1:7" s="109" customFormat="1" ht="15" hidden="1" outlineLevel="1">
      <c r="A339" s="98" t="str">
        <f t="shared" si="68"/>
        <v>A.3.1.2.4.S.4.1.1.2</v>
      </c>
      <c r="B339" s="139" t="s">
        <v>325</v>
      </c>
      <c r="C339" s="112" t="s">
        <v>690</v>
      </c>
      <c r="D339" s="143" t="s">
        <v>90</v>
      </c>
      <c r="E339" s="107">
        <v>3</v>
      </c>
      <c r="F339" s="108"/>
      <c r="G339" s="108"/>
    </row>
    <row r="340" spans="1:7" s="109" customFormat="1" ht="15" hidden="1" outlineLevel="1">
      <c r="A340" s="98" t="str">
        <f t="shared" si="68"/>
        <v>A.3.1.2.4.S.4.1.1.3</v>
      </c>
      <c r="B340" s="139" t="s">
        <v>326</v>
      </c>
      <c r="C340" s="112" t="s">
        <v>109</v>
      </c>
      <c r="D340" s="143" t="s">
        <v>90</v>
      </c>
      <c r="E340" s="107">
        <v>13</v>
      </c>
      <c r="F340" s="108"/>
      <c r="G340" s="108"/>
    </row>
    <row r="341" spans="1:7" s="109" customFormat="1" ht="15" hidden="1" outlineLevel="1">
      <c r="A341" s="98" t="str">
        <f t="shared" si="68"/>
        <v>A.3.1.2.4.S.4.1.1.4</v>
      </c>
      <c r="B341" s="139" t="s">
        <v>327</v>
      </c>
      <c r="C341" s="112" t="s">
        <v>744</v>
      </c>
      <c r="D341" s="143" t="s">
        <v>90</v>
      </c>
      <c r="E341" s="107">
        <v>8</v>
      </c>
      <c r="F341" s="108"/>
      <c r="G341" s="108"/>
    </row>
    <row r="342" spans="1:7" s="109" customFormat="1" ht="15" hidden="1" outlineLevel="1">
      <c r="A342" s="98" t="str">
        <f t="shared" si="68"/>
        <v>A.3.1.2.4.S.4.1.2</v>
      </c>
      <c r="B342" s="139" t="s">
        <v>242</v>
      </c>
      <c r="C342" s="140" t="s">
        <v>149</v>
      </c>
      <c r="D342" s="113"/>
      <c r="E342" s="107"/>
      <c r="F342" s="108"/>
      <c r="G342" s="108"/>
    </row>
    <row r="343" spans="1:7" s="109" customFormat="1" ht="15" hidden="1" outlineLevel="1">
      <c r="A343" s="98" t="str">
        <f t="shared" si="68"/>
        <v>A.3.1.2.4.S.4.1.2.1</v>
      </c>
      <c r="B343" s="139" t="s">
        <v>360</v>
      </c>
      <c r="C343" s="112" t="s">
        <v>108</v>
      </c>
      <c r="D343" s="143" t="s">
        <v>90</v>
      </c>
      <c r="E343" s="107">
        <v>25</v>
      </c>
      <c r="F343" s="108"/>
      <c r="G343" s="108">
        <f aca="true" t="shared" si="86" ref="G343">E343*F343</f>
        <v>0</v>
      </c>
    </row>
    <row r="344" spans="1:7" s="109" customFormat="1" ht="15" hidden="1" outlineLevel="1">
      <c r="A344" s="98" t="str">
        <f t="shared" si="68"/>
        <v>A.3.1.2.4.S.4.1.4</v>
      </c>
      <c r="B344" s="139" t="s">
        <v>357</v>
      </c>
      <c r="C344" s="140" t="s">
        <v>151</v>
      </c>
      <c r="D344" s="319"/>
      <c r="E344" s="107"/>
      <c r="F344" s="108"/>
      <c r="G344" s="108"/>
    </row>
    <row r="345" spans="1:7" s="109" customFormat="1" ht="15" hidden="1" outlineLevel="1">
      <c r="A345" s="98" t="str">
        <f t="shared" si="68"/>
        <v>A.3.1.2.4.S.4.1.4.1</v>
      </c>
      <c r="B345" s="139" t="s">
        <v>362</v>
      </c>
      <c r="C345" s="112" t="s">
        <v>771</v>
      </c>
      <c r="D345" s="143" t="s">
        <v>90</v>
      </c>
      <c r="E345" s="107">
        <v>22</v>
      </c>
      <c r="F345" s="108"/>
      <c r="G345" s="108">
        <f aca="true" t="shared" si="87" ref="G345">E345*F345</f>
        <v>0</v>
      </c>
    </row>
    <row r="346" spans="1:7" s="109" customFormat="1" ht="15" hidden="1" outlineLevel="1">
      <c r="A346" s="98" t="str">
        <f t="shared" si="68"/>
        <v>A.3.1.2.4.S.4.1.5</v>
      </c>
      <c r="B346" s="139" t="s">
        <v>358</v>
      </c>
      <c r="C346" s="140" t="s">
        <v>2979</v>
      </c>
      <c r="D346" s="113"/>
      <c r="E346" s="107"/>
      <c r="F346" s="108"/>
      <c r="G346" s="108"/>
    </row>
    <row r="347" spans="1:7" s="109" customFormat="1" ht="15" hidden="1" outlineLevel="1">
      <c r="A347" s="98" t="str">
        <f t="shared" si="68"/>
        <v>A.3.1.2.4.S.4.1.5.1</v>
      </c>
      <c r="B347" s="139" t="s">
        <v>363</v>
      </c>
      <c r="C347" s="112" t="s">
        <v>771</v>
      </c>
      <c r="D347" s="143" t="s">
        <v>90</v>
      </c>
      <c r="E347" s="107">
        <v>25</v>
      </c>
      <c r="F347" s="108"/>
      <c r="G347" s="108">
        <f aca="true" t="shared" si="88" ref="G347:G348">E347*F347</f>
        <v>0</v>
      </c>
    </row>
    <row r="348" spans="1:7" s="109" customFormat="1" ht="15" hidden="1" outlineLevel="1">
      <c r="A348" s="98" t="str">
        <f t="shared" si="68"/>
        <v>A.3.1.2.4.S.4.1.6</v>
      </c>
      <c r="B348" s="139" t="s">
        <v>359</v>
      </c>
      <c r="C348" s="140" t="s">
        <v>153</v>
      </c>
      <c r="D348" s="143" t="s">
        <v>90</v>
      </c>
      <c r="E348" s="107">
        <v>25</v>
      </c>
      <c r="F348" s="108"/>
      <c r="G348" s="108">
        <f t="shared" si="88"/>
        <v>0</v>
      </c>
    </row>
    <row r="349" spans="1:7" s="109" customFormat="1" ht="15" hidden="1" outlineLevel="1">
      <c r="A349" s="98" t="str">
        <f t="shared" si="68"/>
        <v>A.3.1.2.4.S.4.1.7</v>
      </c>
      <c r="B349" s="139" t="s">
        <v>780</v>
      </c>
      <c r="C349" s="140" t="s">
        <v>2385</v>
      </c>
      <c r="D349" s="319"/>
      <c r="E349" s="107"/>
      <c r="F349" s="108"/>
      <c r="G349" s="108"/>
    </row>
    <row r="350" spans="1:7" s="109" customFormat="1" ht="15" hidden="1" outlineLevel="1">
      <c r="A350" s="98" t="str">
        <f t="shared" si="68"/>
        <v>A.3.1.2.4.S.4.1.7.1</v>
      </c>
      <c r="B350" s="139" t="s">
        <v>781</v>
      </c>
      <c r="C350" s="112" t="s">
        <v>2386</v>
      </c>
      <c r="D350" s="143" t="s">
        <v>90</v>
      </c>
      <c r="E350" s="107">
        <v>3</v>
      </c>
      <c r="F350" s="108"/>
      <c r="G350" s="108">
        <f aca="true" t="shared" si="89" ref="G350:G351">E350*F350</f>
        <v>0</v>
      </c>
    </row>
    <row r="351" spans="1:7" s="109" customFormat="1" ht="15" hidden="1" outlineLevel="1">
      <c r="A351" s="98" t="str">
        <f t="shared" si="68"/>
        <v>A.3.1.2.4.S.4.1.8</v>
      </c>
      <c r="B351" s="139" t="s">
        <v>1007</v>
      </c>
      <c r="C351" s="140" t="s">
        <v>2387</v>
      </c>
      <c r="D351" s="143" t="s">
        <v>90</v>
      </c>
      <c r="E351" s="107">
        <v>3</v>
      </c>
      <c r="F351" s="108"/>
      <c r="G351" s="108">
        <f t="shared" si="89"/>
        <v>0</v>
      </c>
    </row>
    <row r="352" spans="1:7" s="109" customFormat="1" ht="15" hidden="1" outlineLevel="1">
      <c r="A352" s="98" t="str">
        <f>""&amp;$B$246&amp;"."&amp;B352&amp;""</f>
        <v>A.3.1.2.4.S.4.1.9</v>
      </c>
      <c r="B352" s="139" t="s">
        <v>1233</v>
      </c>
      <c r="C352" s="140" t="s">
        <v>1360</v>
      </c>
      <c r="D352" s="113"/>
      <c r="E352" s="107"/>
      <c r="F352" s="108"/>
      <c r="G352" s="108"/>
    </row>
    <row r="353" spans="1:7" s="109" customFormat="1" ht="15" hidden="1" outlineLevel="1">
      <c r="A353" s="98" t="str">
        <f>""&amp;$B$246&amp;"."&amp;B353&amp;""</f>
        <v>A.3.1.2.4.S.4.1.9.1</v>
      </c>
      <c r="B353" s="139" t="s">
        <v>1234</v>
      </c>
      <c r="C353" s="112" t="s">
        <v>108</v>
      </c>
      <c r="D353" s="143" t="s">
        <v>90</v>
      </c>
      <c r="E353" s="107">
        <v>8</v>
      </c>
      <c r="F353" s="108"/>
      <c r="G353" s="108">
        <f>E353*F353</f>
        <v>0</v>
      </c>
    </row>
    <row r="354" spans="1:7" s="109" customFormat="1" ht="140.25" hidden="1" outlineLevel="1">
      <c r="A354" s="98" t="str">
        <f t="shared" si="68"/>
        <v>A.3.1.2.4.S.5</v>
      </c>
      <c r="B354" s="139" t="s">
        <v>213</v>
      </c>
      <c r="C354" s="115" t="s">
        <v>3462</v>
      </c>
      <c r="D354" s="128"/>
      <c r="E354" s="107"/>
      <c r="F354" s="108"/>
      <c r="G354" s="108"/>
    </row>
    <row r="355" spans="1:7" s="109" customFormat="1" ht="15" hidden="1" outlineLevel="1">
      <c r="A355" s="98" t="str">
        <f t="shared" si="68"/>
        <v>A.3.1.2.4.S.5.1</v>
      </c>
      <c r="B355" s="139" t="s">
        <v>315</v>
      </c>
      <c r="C355" s="115" t="s">
        <v>159</v>
      </c>
      <c r="D355" s="128"/>
      <c r="E355" s="107"/>
      <c r="F355" s="108"/>
      <c r="G355" s="108"/>
    </row>
    <row r="356" spans="1:7" s="109" customFormat="1" ht="15" hidden="1" outlineLevel="1">
      <c r="A356" s="98" t="str">
        <f t="shared" si="68"/>
        <v>A.3.1.2.4.S.5.1.1</v>
      </c>
      <c r="B356" s="139" t="s">
        <v>330</v>
      </c>
      <c r="C356" s="133" t="s">
        <v>164</v>
      </c>
      <c r="D356" s="143" t="s">
        <v>90</v>
      </c>
      <c r="E356" s="107">
        <v>20</v>
      </c>
      <c r="F356" s="108"/>
      <c r="G356" s="108">
        <f aca="true" t="shared" si="90" ref="G356">E356*F356</f>
        <v>0</v>
      </c>
    </row>
    <row r="357" spans="1:7" s="158" customFormat="1" ht="76.5" hidden="1" outlineLevel="1">
      <c r="A357" s="332" t="str">
        <f aca="true" t="shared" si="91" ref="A357:A360">""&amp;$B$246&amp;"."&amp;B357&amp;""</f>
        <v>A.3.1.2.4.S.6</v>
      </c>
      <c r="B357" s="160" t="s">
        <v>214</v>
      </c>
      <c r="C357" s="271" t="s">
        <v>2963</v>
      </c>
      <c r="D357" s="271"/>
      <c r="E357" s="156"/>
      <c r="F357" s="157"/>
      <c r="G357" s="157"/>
    </row>
    <row r="358" spans="1:7" s="158" customFormat="1" ht="15" hidden="1" outlineLevel="1">
      <c r="A358" s="332" t="str">
        <f t="shared" si="91"/>
        <v>A.3.1.2.4.S.6.1</v>
      </c>
      <c r="B358" s="160" t="s">
        <v>319</v>
      </c>
      <c r="C358" s="333" t="s">
        <v>105</v>
      </c>
      <c r="D358" s="205"/>
      <c r="E358" s="156"/>
      <c r="F358" s="157"/>
      <c r="G358" s="157"/>
    </row>
    <row r="359" spans="1:7" s="158" customFormat="1" ht="15" hidden="1" outlineLevel="1">
      <c r="A359" s="332" t="str">
        <f t="shared" si="91"/>
        <v>A.3.1.2.4.S.6.2</v>
      </c>
      <c r="B359" s="160" t="s">
        <v>320</v>
      </c>
      <c r="C359" s="271" t="s">
        <v>2388</v>
      </c>
      <c r="D359" s="205" t="s">
        <v>90</v>
      </c>
      <c r="E359" s="156">
        <v>1</v>
      </c>
      <c r="F359" s="157"/>
      <c r="G359" s="157">
        <f aca="true" t="shared" si="92" ref="G359:G360">E359*F359</f>
        <v>0</v>
      </c>
    </row>
    <row r="360" spans="1:7" s="158" customFormat="1" ht="15" hidden="1" outlineLevel="1">
      <c r="A360" s="332" t="str">
        <f t="shared" si="91"/>
        <v>A.3.1.2.4.S.6.3</v>
      </c>
      <c r="B360" s="160" t="s">
        <v>321</v>
      </c>
      <c r="C360" s="271" t="s">
        <v>2389</v>
      </c>
      <c r="D360" s="205" t="s">
        <v>90</v>
      </c>
      <c r="E360" s="156">
        <v>1</v>
      </c>
      <c r="F360" s="157"/>
      <c r="G360" s="157">
        <f t="shared" si="92"/>
        <v>0</v>
      </c>
    </row>
    <row r="361" spans="1:7" s="97" customFormat="1" ht="15" collapsed="1">
      <c r="A361" s="90" t="str">
        <f aca="true" t="shared" si="93" ref="A361">B361</f>
        <v>A.3.1.2.5</v>
      </c>
      <c r="B361" s="91" t="s">
        <v>2390</v>
      </c>
      <c r="C361" s="165" t="s">
        <v>121</v>
      </c>
      <c r="D361" s="166"/>
      <c r="E361" s="94"/>
      <c r="F361" s="95"/>
      <c r="G361" s="96"/>
    </row>
    <row r="362" spans="1:7" s="109" customFormat="1" ht="165.75" hidden="1" outlineLevel="1">
      <c r="A362" s="98" t="str">
        <f aca="true" t="shared" si="94" ref="A362:A379">""&amp;$B$361&amp;"."&amp;B362&amp;""</f>
        <v>A.3.1.2.5.S.1</v>
      </c>
      <c r="B362" s="139" t="s">
        <v>206</v>
      </c>
      <c r="C362" s="112" t="s">
        <v>3545</v>
      </c>
      <c r="D362" s="113"/>
      <c r="E362" s="107"/>
      <c r="F362" s="108"/>
      <c r="G362" s="206"/>
    </row>
    <row r="363" spans="1:7" s="109" customFormat="1" ht="15" hidden="1" outlineLevel="1">
      <c r="A363" s="98" t="str">
        <f t="shared" si="94"/>
        <v>A.3.1.2.5.S.1.1</v>
      </c>
      <c r="B363" s="139" t="s">
        <v>226</v>
      </c>
      <c r="C363" s="142" t="s">
        <v>393</v>
      </c>
      <c r="D363" s="143" t="s">
        <v>22</v>
      </c>
      <c r="E363" s="107">
        <v>110</v>
      </c>
      <c r="F363" s="108"/>
      <c r="G363" s="108">
        <f aca="true" t="shared" si="95" ref="G363:G379">E363*F363</f>
        <v>0</v>
      </c>
    </row>
    <row r="364" spans="1:7" s="109" customFormat="1" ht="15" hidden="1" outlineLevel="1">
      <c r="A364" s="98" t="str">
        <f t="shared" si="94"/>
        <v>A.3.1.2.5.S.1.2</v>
      </c>
      <c r="B364" s="139" t="s">
        <v>227</v>
      </c>
      <c r="C364" s="112" t="s">
        <v>124</v>
      </c>
      <c r="D364" s="143" t="s">
        <v>22</v>
      </c>
      <c r="E364" s="107">
        <v>1075</v>
      </c>
      <c r="F364" s="108"/>
      <c r="G364" s="108">
        <f t="shared" si="95"/>
        <v>0</v>
      </c>
    </row>
    <row r="365" spans="1:7" s="109" customFormat="1" ht="15" hidden="1" outlineLevel="1">
      <c r="A365" s="98" t="str">
        <f t="shared" si="94"/>
        <v>A.3.1.2.5.S.1.3</v>
      </c>
      <c r="B365" s="139" t="s">
        <v>265</v>
      </c>
      <c r="C365" s="112" t="s">
        <v>366</v>
      </c>
      <c r="D365" s="143" t="s">
        <v>22</v>
      </c>
      <c r="E365" s="107">
        <v>989</v>
      </c>
      <c r="F365" s="108"/>
      <c r="G365" s="108">
        <f t="shared" si="95"/>
        <v>0</v>
      </c>
    </row>
    <row r="366" spans="1:7" s="109" customFormat="1" ht="15" hidden="1" outlineLevel="1">
      <c r="A366" s="98" t="str">
        <f t="shared" si="94"/>
        <v>A.3.1.2.5.S.1.4</v>
      </c>
      <c r="B366" s="139" t="s">
        <v>627</v>
      </c>
      <c r="C366" s="112" t="s">
        <v>1086</v>
      </c>
      <c r="D366" s="143" t="s">
        <v>22</v>
      </c>
      <c r="E366" s="107">
        <v>69</v>
      </c>
      <c r="F366" s="108"/>
      <c r="G366" s="108">
        <f t="shared" si="95"/>
        <v>0</v>
      </c>
    </row>
    <row r="367" spans="1:7" s="109" customFormat="1" ht="15" hidden="1" outlineLevel="1">
      <c r="A367" s="98" t="str">
        <f t="shared" si="94"/>
        <v>A.3.1.2.5.S.1.5</v>
      </c>
      <c r="B367" s="139" t="s">
        <v>630</v>
      </c>
      <c r="C367" s="112" t="s">
        <v>2335</v>
      </c>
      <c r="D367" s="143" t="s">
        <v>22</v>
      </c>
      <c r="E367" s="107">
        <v>181</v>
      </c>
      <c r="F367" s="108"/>
      <c r="G367" s="108">
        <f t="shared" si="95"/>
        <v>0</v>
      </c>
    </row>
    <row r="368" spans="1:7" s="109" customFormat="1" ht="127.5" hidden="1" outlineLevel="1">
      <c r="A368" s="98" t="str">
        <f t="shared" si="94"/>
        <v>A.3.1.2.5.S.2</v>
      </c>
      <c r="B368" s="139" t="s">
        <v>207</v>
      </c>
      <c r="C368" s="112" t="s">
        <v>185</v>
      </c>
      <c r="D368" s="113"/>
      <c r="E368" s="107"/>
      <c r="F368" s="108"/>
      <c r="G368" s="206"/>
    </row>
    <row r="369" spans="1:7" s="109" customFormat="1" ht="15" hidden="1" outlineLevel="1">
      <c r="A369" s="98" t="str">
        <f t="shared" si="94"/>
        <v>A.3.1.2.5.S.2.1</v>
      </c>
      <c r="B369" s="139" t="s">
        <v>228</v>
      </c>
      <c r="C369" s="112" t="s">
        <v>125</v>
      </c>
      <c r="D369" s="113" t="s">
        <v>90</v>
      </c>
      <c r="E369" s="107">
        <v>220</v>
      </c>
      <c r="F369" s="108"/>
      <c r="G369" s="108">
        <f t="shared" si="95"/>
        <v>0</v>
      </c>
    </row>
    <row r="370" spans="1:7" s="109" customFormat="1" ht="15" hidden="1" outlineLevel="1">
      <c r="A370" s="98" t="str">
        <f t="shared" si="94"/>
        <v>A.3.1.2.5.S.2.2</v>
      </c>
      <c r="B370" s="139" t="s">
        <v>261</v>
      </c>
      <c r="C370" s="112" t="s">
        <v>369</v>
      </c>
      <c r="D370" s="113" t="s">
        <v>90</v>
      </c>
      <c r="E370" s="107">
        <v>160</v>
      </c>
      <c r="F370" s="108"/>
      <c r="G370" s="108">
        <f t="shared" si="95"/>
        <v>0</v>
      </c>
    </row>
    <row r="371" spans="1:7" s="109" customFormat="1" ht="15" hidden="1" outlineLevel="1">
      <c r="A371" s="98" t="str">
        <f t="shared" si="94"/>
        <v>A.3.1.2.5.S.2.3</v>
      </c>
      <c r="B371" s="139" t="s">
        <v>367</v>
      </c>
      <c r="C371" s="112" t="s">
        <v>368</v>
      </c>
      <c r="D371" s="113" t="s">
        <v>90</v>
      </c>
      <c r="E371" s="107">
        <v>130</v>
      </c>
      <c r="F371" s="108"/>
      <c r="G371" s="108">
        <f t="shared" si="95"/>
        <v>0</v>
      </c>
    </row>
    <row r="372" spans="1:7" s="109" customFormat="1" ht="89.25" hidden="1" outlineLevel="1">
      <c r="A372" s="98" t="str">
        <f t="shared" si="94"/>
        <v>A.3.1.2.5.S.3</v>
      </c>
      <c r="B372" s="139" t="s">
        <v>208</v>
      </c>
      <c r="C372" s="112" t="s">
        <v>3213</v>
      </c>
      <c r="D372" s="113"/>
      <c r="E372" s="107"/>
      <c r="F372" s="108"/>
      <c r="G372" s="206"/>
    </row>
    <row r="373" spans="1:7" s="109" customFormat="1" ht="15" hidden="1" outlineLevel="1">
      <c r="A373" s="98" t="str">
        <f t="shared" si="94"/>
        <v>A.3.1.2.5.S.3.1</v>
      </c>
      <c r="B373" s="139" t="s">
        <v>244</v>
      </c>
      <c r="C373" s="112" t="s">
        <v>126</v>
      </c>
      <c r="D373" s="113" t="s">
        <v>90</v>
      </c>
      <c r="E373" s="107">
        <v>22</v>
      </c>
      <c r="F373" s="108"/>
      <c r="G373" s="108">
        <f t="shared" si="95"/>
        <v>0</v>
      </c>
    </row>
    <row r="374" spans="1:7" s="109" customFormat="1" ht="15" hidden="1" outlineLevel="1">
      <c r="A374" s="98" t="str">
        <f t="shared" si="94"/>
        <v>A.3.1.2.5.S.3.2</v>
      </c>
      <c r="B374" s="139" t="s">
        <v>245</v>
      </c>
      <c r="C374" s="112" t="s">
        <v>127</v>
      </c>
      <c r="D374" s="113" t="s">
        <v>90</v>
      </c>
      <c r="E374" s="107">
        <v>3</v>
      </c>
      <c r="F374" s="108"/>
      <c r="G374" s="108">
        <f t="shared" si="95"/>
        <v>0</v>
      </c>
    </row>
    <row r="375" spans="1:7" s="109" customFormat="1" ht="216.75" hidden="1" outlineLevel="1">
      <c r="A375" s="98" t="str">
        <f t="shared" si="94"/>
        <v>A.3.1.2.5.S.4</v>
      </c>
      <c r="B375" s="139" t="s">
        <v>209</v>
      </c>
      <c r="C375" s="122" t="s">
        <v>3483</v>
      </c>
      <c r="D375" s="113"/>
      <c r="E375" s="107"/>
      <c r="F375" s="108"/>
      <c r="G375" s="108"/>
    </row>
    <row r="376" spans="1:7" s="109" customFormat="1" ht="15" hidden="1" outlineLevel="1">
      <c r="A376" s="98" t="str">
        <f t="shared" si="94"/>
        <v>A.3.1.2.5.S.4.1</v>
      </c>
      <c r="B376" s="139" t="s">
        <v>240</v>
      </c>
      <c r="C376" s="122" t="s">
        <v>449</v>
      </c>
      <c r="D376" s="113" t="s">
        <v>22</v>
      </c>
      <c r="E376" s="107">
        <v>950</v>
      </c>
      <c r="F376" s="108"/>
      <c r="G376" s="108">
        <f aca="true" t="shared" si="96" ref="G376:G378">E376*F376</f>
        <v>0</v>
      </c>
    </row>
    <row r="377" spans="1:7" s="109" customFormat="1" ht="15" hidden="1" outlineLevel="1">
      <c r="A377" s="98" t="str">
        <f t="shared" si="94"/>
        <v>A.3.1.2.5.S.4.2</v>
      </c>
      <c r="B377" s="139" t="s">
        <v>260</v>
      </c>
      <c r="C377" s="122" t="s">
        <v>450</v>
      </c>
      <c r="D377" s="113" t="s">
        <v>22</v>
      </c>
      <c r="E377" s="107">
        <v>990</v>
      </c>
      <c r="F377" s="108"/>
      <c r="G377" s="108">
        <f t="shared" si="96"/>
        <v>0</v>
      </c>
    </row>
    <row r="378" spans="1:7" s="109" customFormat="1" ht="15" hidden="1" outlineLevel="1">
      <c r="A378" s="98" t="str">
        <f t="shared" si="94"/>
        <v>A.3.1.2.5.S.4.3</v>
      </c>
      <c r="B378" s="139" t="s">
        <v>382</v>
      </c>
      <c r="C378" s="122" t="s">
        <v>451</v>
      </c>
      <c r="D378" s="113" t="s">
        <v>22</v>
      </c>
      <c r="E378" s="107">
        <v>115</v>
      </c>
      <c r="F378" s="108"/>
      <c r="G378" s="108">
        <f t="shared" si="96"/>
        <v>0</v>
      </c>
    </row>
    <row r="379" spans="1:7" s="109" customFormat="1" ht="102" hidden="1" outlineLevel="1">
      <c r="A379" s="98" t="str">
        <f t="shared" si="94"/>
        <v>A.3.1.2.5.S.5</v>
      </c>
      <c r="B379" s="139" t="s">
        <v>213</v>
      </c>
      <c r="C379" s="207" t="s">
        <v>3484</v>
      </c>
      <c r="D379" s="113" t="s">
        <v>90</v>
      </c>
      <c r="E379" s="107">
        <v>85</v>
      </c>
      <c r="F379" s="108"/>
      <c r="G379" s="108">
        <f t="shared" si="95"/>
        <v>0</v>
      </c>
    </row>
    <row r="380" spans="1:7" s="97" customFormat="1" ht="15" collapsed="1">
      <c r="A380" s="90" t="str">
        <f aca="true" t="shared" si="97" ref="A380">B380</f>
        <v>A.3.1.2.6</v>
      </c>
      <c r="B380" s="91" t="s">
        <v>2391</v>
      </c>
      <c r="C380" s="169" t="s">
        <v>122</v>
      </c>
      <c r="D380" s="170"/>
      <c r="E380" s="94"/>
      <c r="F380" s="95"/>
      <c r="G380" s="96"/>
    </row>
    <row r="381" spans="1:7" s="109" customFormat="1" ht="89.25" hidden="1" outlineLevel="1">
      <c r="A381" s="98" t="str">
        <f>""&amp;$B$380&amp;"."&amp;B381&amp;""</f>
        <v>A.3.1.2.6.S.1</v>
      </c>
      <c r="B381" s="139" t="s">
        <v>206</v>
      </c>
      <c r="C381" s="207" t="s">
        <v>2802</v>
      </c>
      <c r="D381" s="148"/>
      <c r="E381" s="107"/>
      <c r="F381" s="108"/>
      <c r="G381" s="206"/>
    </row>
    <row r="382" spans="1:7" s="109" customFormat="1" ht="15" hidden="1" outlineLevel="1">
      <c r="A382" s="98" t="str">
        <f aca="true" t="shared" si="98" ref="A382:A402">""&amp;$B$380&amp;"."&amp;B382&amp;""</f>
        <v>A.3.1.2.6.S.1.1</v>
      </c>
      <c r="B382" s="139" t="s">
        <v>226</v>
      </c>
      <c r="C382" s="207" t="s">
        <v>131</v>
      </c>
      <c r="D382" s="148" t="s">
        <v>91</v>
      </c>
      <c r="E382" s="107">
        <v>11</v>
      </c>
      <c r="F382" s="108"/>
      <c r="G382" s="108">
        <f aca="true" t="shared" si="99" ref="G382:G385">E382*F382</f>
        <v>0</v>
      </c>
    </row>
    <row r="383" spans="1:7" s="109" customFormat="1" ht="15" hidden="1" outlineLevel="1">
      <c r="A383" s="98" t="str">
        <f t="shared" si="98"/>
        <v>A.3.1.2.6.S.1.2</v>
      </c>
      <c r="B383" s="139" t="s">
        <v>227</v>
      </c>
      <c r="C383" s="207" t="s">
        <v>788</v>
      </c>
      <c r="D383" s="148" t="s">
        <v>91</v>
      </c>
      <c r="E383" s="107">
        <v>8</v>
      </c>
      <c r="F383" s="108"/>
      <c r="G383" s="108">
        <f t="shared" si="99"/>
        <v>0</v>
      </c>
    </row>
    <row r="384" spans="1:7" s="109" customFormat="1" ht="15" hidden="1" outlineLevel="1">
      <c r="A384" s="98" t="str">
        <f t="shared" si="98"/>
        <v>A.3.1.2.6.S.1.3</v>
      </c>
      <c r="B384" s="139" t="s">
        <v>265</v>
      </c>
      <c r="C384" s="207" t="s">
        <v>1084</v>
      </c>
      <c r="D384" s="148" t="s">
        <v>91</v>
      </c>
      <c r="E384" s="107">
        <v>1</v>
      </c>
      <c r="F384" s="108"/>
      <c r="G384" s="108">
        <f t="shared" si="99"/>
        <v>0</v>
      </c>
    </row>
    <row r="385" spans="1:7" s="109" customFormat="1" ht="15" hidden="1" outlineLevel="1">
      <c r="A385" s="98" t="str">
        <f t="shared" si="98"/>
        <v>A.3.1.2.6.S.1.4</v>
      </c>
      <c r="B385" s="139" t="s">
        <v>627</v>
      </c>
      <c r="C385" s="207" t="s">
        <v>2392</v>
      </c>
      <c r="D385" s="148" t="s">
        <v>91</v>
      </c>
      <c r="E385" s="107">
        <v>2</v>
      </c>
      <c r="F385" s="108"/>
      <c r="G385" s="108">
        <f t="shared" si="99"/>
        <v>0</v>
      </c>
    </row>
    <row r="386" spans="1:7" s="109" customFormat="1" ht="114.75" hidden="1" outlineLevel="1">
      <c r="A386" s="98" t="str">
        <f t="shared" si="98"/>
        <v>A.3.1.2.6.S.2</v>
      </c>
      <c r="B386" s="139" t="s">
        <v>207</v>
      </c>
      <c r="C386" s="207" t="s">
        <v>186</v>
      </c>
      <c r="D386" s="143"/>
      <c r="E386" s="107"/>
      <c r="F386" s="108"/>
      <c r="G386" s="206"/>
    </row>
    <row r="387" spans="1:7" s="109" customFormat="1" ht="15" hidden="1" outlineLevel="1">
      <c r="A387" s="98" t="str">
        <f t="shared" si="98"/>
        <v>A.3.1.2.6.S.2.1</v>
      </c>
      <c r="B387" s="139" t="s">
        <v>228</v>
      </c>
      <c r="C387" s="112" t="s">
        <v>124</v>
      </c>
      <c r="D387" s="143" t="s">
        <v>22</v>
      </c>
      <c r="E387" s="107">
        <v>1075</v>
      </c>
      <c r="F387" s="108"/>
      <c r="G387" s="108">
        <f aca="true" t="shared" si="100" ref="G387:G413">E387*F387</f>
        <v>0</v>
      </c>
    </row>
    <row r="388" spans="1:7" s="109" customFormat="1" ht="15" hidden="1" outlineLevel="1">
      <c r="A388" s="98" t="str">
        <f t="shared" si="98"/>
        <v>A.3.1.2.6.S.2.2</v>
      </c>
      <c r="B388" s="139" t="s">
        <v>261</v>
      </c>
      <c r="C388" s="112" t="s">
        <v>366</v>
      </c>
      <c r="D388" s="143" t="s">
        <v>22</v>
      </c>
      <c r="E388" s="107">
        <v>989</v>
      </c>
      <c r="F388" s="108"/>
      <c r="G388" s="108">
        <f t="shared" si="100"/>
        <v>0</v>
      </c>
    </row>
    <row r="389" spans="1:7" s="109" customFormat="1" ht="15" hidden="1" outlineLevel="1">
      <c r="A389" s="98" t="str">
        <f t="shared" si="98"/>
        <v>A.3.1.2.6.S.2.3</v>
      </c>
      <c r="B389" s="139" t="s">
        <v>367</v>
      </c>
      <c r="C389" s="112" t="s">
        <v>1086</v>
      </c>
      <c r="D389" s="143" t="s">
        <v>22</v>
      </c>
      <c r="E389" s="107">
        <v>69</v>
      </c>
      <c r="F389" s="108"/>
      <c r="G389" s="108">
        <f t="shared" si="100"/>
        <v>0</v>
      </c>
    </row>
    <row r="390" spans="1:7" s="109" customFormat="1" ht="15" hidden="1" outlineLevel="1">
      <c r="A390" s="98" t="str">
        <f t="shared" si="98"/>
        <v>A.3.1.2.6.S.2.4</v>
      </c>
      <c r="B390" s="139" t="s">
        <v>400</v>
      </c>
      <c r="C390" s="112" t="s">
        <v>2335</v>
      </c>
      <c r="D390" s="143" t="s">
        <v>22</v>
      </c>
      <c r="E390" s="107">
        <v>181</v>
      </c>
      <c r="F390" s="108"/>
      <c r="G390" s="108">
        <f t="shared" si="100"/>
        <v>0</v>
      </c>
    </row>
    <row r="391" spans="1:7" s="109" customFormat="1" ht="15" hidden="1" outlineLevel="1">
      <c r="A391" s="98" t="str">
        <f t="shared" si="98"/>
        <v>A.3.1.2.6.S.2.5</v>
      </c>
      <c r="B391" s="139" t="s">
        <v>1687</v>
      </c>
      <c r="C391" s="112" t="s">
        <v>791</v>
      </c>
      <c r="D391" s="143" t="s">
        <v>22</v>
      </c>
      <c r="E391" s="107">
        <v>110</v>
      </c>
      <c r="F391" s="108"/>
      <c r="G391" s="108">
        <f t="shared" si="100"/>
        <v>0</v>
      </c>
    </row>
    <row r="392" spans="1:7" s="109" customFormat="1" ht="76.5" hidden="1" outlineLevel="1">
      <c r="A392" s="98" t="str">
        <f t="shared" si="98"/>
        <v>A.3.1.2.6.S.3</v>
      </c>
      <c r="B392" s="139" t="s">
        <v>208</v>
      </c>
      <c r="C392" s="207" t="s">
        <v>187</v>
      </c>
      <c r="D392" s="143"/>
      <c r="E392" s="107"/>
      <c r="F392" s="108"/>
      <c r="G392" s="206"/>
    </row>
    <row r="393" spans="1:7" s="109" customFormat="1" ht="15" hidden="1" outlineLevel="1">
      <c r="A393" s="98" t="str">
        <f t="shared" si="98"/>
        <v>A.3.1.2.6.S.3.1</v>
      </c>
      <c r="B393" s="139" t="s">
        <v>244</v>
      </c>
      <c r="C393" s="112" t="s">
        <v>124</v>
      </c>
      <c r="D393" s="143" t="s">
        <v>22</v>
      </c>
      <c r="E393" s="107">
        <v>1075</v>
      </c>
      <c r="F393" s="108"/>
      <c r="G393" s="108">
        <f t="shared" si="100"/>
        <v>0</v>
      </c>
    </row>
    <row r="394" spans="1:7" s="109" customFormat="1" ht="15" hidden="1" outlineLevel="1">
      <c r="A394" s="98" t="str">
        <f t="shared" si="98"/>
        <v>A.3.1.2.6.S.3.2</v>
      </c>
      <c r="B394" s="139" t="s">
        <v>245</v>
      </c>
      <c r="C394" s="112" t="s">
        <v>366</v>
      </c>
      <c r="D394" s="143" t="s">
        <v>22</v>
      </c>
      <c r="E394" s="107">
        <v>989</v>
      </c>
      <c r="F394" s="108"/>
      <c r="G394" s="108">
        <f t="shared" si="100"/>
        <v>0</v>
      </c>
    </row>
    <row r="395" spans="1:7" s="109" customFormat="1" ht="15" hidden="1" outlineLevel="1">
      <c r="A395" s="98" t="str">
        <f t="shared" si="98"/>
        <v>A.3.1.2.6.S.3.3</v>
      </c>
      <c r="B395" s="139" t="s">
        <v>246</v>
      </c>
      <c r="C395" s="112" t="s">
        <v>1086</v>
      </c>
      <c r="D395" s="143" t="s">
        <v>22</v>
      </c>
      <c r="E395" s="107">
        <v>69</v>
      </c>
      <c r="F395" s="108"/>
      <c r="G395" s="108">
        <f t="shared" si="100"/>
        <v>0</v>
      </c>
    </row>
    <row r="396" spans="1:7" s="109" customFormat="1" ht="15" hidden="1" outlineLevel="1">
      <c r="A396" s="98" t="str">
        <f t="shared" si="98"/>
        <v>A.3.1.2.6.S.3.4</v>
      </c>
      <c r="B396" s="139" t="s">
        <v>792</v>
      </c>
      <c r="C396" s="112" t="s">
        <v>2335</v>
      </c>
      <c r="D396" s="143" t="s">
        <v>22</v>
      </c>
      <c r="E396" s="107">
        <v>181</v>
      </c>
      <c r="F396" s="108"/>
      <c r="G396" s="108">
        <f t="shared" si="100"/>
        <v>0</v>
      </c>
    </row>
    <row r="397" spans="1:7" s="109" customFormat="1" ht="15" hidden="1" outlineLevel="1">
      <c r="A397" s="98" t="str">
        <f t="shared" si="98"/>
        <v>A.3.1.2.6.S.3.5</v>
      </c>
      <c r="B397" s="139" t="s">
        <v>2393</v>
      </c>
      <c r="C397" s="112" t="s">
        <v>791</v>
      </c>
      <c r="D397" s="143" t="s">
        <v>22</v>
      </c>
      <c r="E397" s="107">
        <v>110</v>
      </c>
      <c r="F397" s="108"/>
      <c r="G397" s="108">
        <f t="shared" si="100"/>
        <v>0</v>
      </c>
    </row>
    <row r="398" spans="1:7" s="109" customFormat="1" ht="102" hidden="1" outlineLevel="1">
      <c r="A398" s="98" t="str">
        <f t="shared" si="98"/>
        <v>A.3.1.2.6.S.4</v>
      </c>
      <c r="B398" s="139" t="s">
        <v>209</v>
      </c>
      <c r="C398" s="112" t="s">
        <v>188</v>
      </c>
      <c r="D398" s="143"/>
      <c r="E398" s="107"/>
      <c r="F398" s="108"/>
      <c r="G398" s="206"/>
    </row>
    <row r="399" spans="1:7" s="109" customFormat="1" ht="15" hidden="1" outlineLevel="1">
      <c r="A399" s="98" t="str">
        <f t="shared" si="98"/>
        <v>A.3.1.2.6.S.4.1</v>
      </c>
      <c r="B399" s="139" t="s">
        <v>240</v>
      </c>
      <c r="C399" s="112" t="s">
        <v>126</v>
      </c>
      <c r="D399" s="113" t="s">
        <v>90</v>
      </c>
      <c r="E399" s="107">
        <v>22</v>
      </c>
      <c r="F399" s="108"/>
      <c r="G399" s="108">
        <f t="shared" si="100"/>
        <v>0</v>
      </c>
    </row>
    <row r="400" spans="1:7" s="109" customFormat="1" ht="15" hidden="1" outlineLevel="1">
      <c r="A400" s="98" t="str">
        <f t="shared" si="98"/>
        <v>A.3.1.2.6.S.4.2</v>
      </c>
      <c r="B400" s="139" t="s">
        <v>260</v>
      </c>
      <c r="C400" s="112" t="s">
        <v>127</v>
      </c>
      <c r="D400" s="113" t="s">
        <v>90</v>
      </c>
      <c r="E400" s="107">
        <v>3</v>
      </c>
      <c r="F400" s="108"/>
      <c r="G400" s="108">
        <f t="shared" si="100"/>
        <v>0</v>
      </c>
    </row>
    <row r="401" spans="1:7" s="109" customFormat="1" ht="63.75" hidden="1" outlineLevel="1">
      <c r="A401" s="98" t="str">
        <f t="shared" si="98"/>
        <v>A.3.1.2.6.S.5</v>
      </c>
      <c r="B401" s="139" t="s">
        <v>213</v>
      </c>
      <c r="C401" s="112" t="s">
        <v>2849</v>
      </c>
      <c r="D401" s="143" t="s">
        <v>22</v>
      </c>
      <c r="E401" s="107">
        <v>2424</v>
      </c>
      <c r="F401" s="108"/>
      <c r="G401" s="108">
        <f t="shared" si="100"/>
        <v>0</v>
      </c>
    </row>
    <row r="402" spans="1:7" s="109" customFormat="1" ht="63.75" hidden="1" outlineLevel="1">
      <c r="A402" s="98" t="str">
        <f t="shared" si="98"/>
        <v>A.3.1.2.6.S.6</v>
      </c>
      <c r="B402" s="139" t="s">
        <v>214</v>
      </c>
      <c r="C402" s="112" t="s">
        <v>410</v>
      </c>
      <c r="D402" s="143" t="s">
        <v>22</v>
      </c>
      <c r="E402" s="107">
        <v>2424</v>
      </c>
      <c r="F402" s="108"/>
      <c r="G402" s="108">
        <f t="shared" si="100"/>
        <v>0</v>
      </c>
    </row>
    <row r="403" spans="1:7" s="97" customFormat="1" ht="15" collapsed="1">
      <c r="A403" s="90" t="str">
        <f aca="true" t="shared" si="101" ref="A403">B403</f>
        <v>A.3.1.2.7</v>
      </c>
      <c r="B403" s="91" t="s">
        <v>2394</v>
      </c>
      <c r="C403" s="169" t="s">
        <v>205</v>
      </c>
      <c r="D403" s="170"/>
      <c r="E403" s="94"/>
      <c r="F403" s="95"/>
      <c r="G403" s="96"/>
    </row>
    <row r="404" spans="1:7" s="109" customFormat="1" ht="63.75" hidden="1" outlineLevel="1">
      <c r="A404" s="98" t="str">
        <f>""&amp;$B$403&amp;"."&amp;B404&amp;""</f>
        <v>A.3.1.2.7.S.1</v>
      </c>
      <c r="B404" s="139" t="s">
        <v>206</v>
      </c>
      <c r="C404" s="112" t="s">
        <v>3328</v>
      </c>
      <c r="D404" s="113"/>
      <c r="E404" s="107"/>
      <c r="F404" s="108"/>
      <c r="G404" s="108"/>
    </row>
    <row r="405" spans="1:7" s="109" customFormat="1" ht="76.5" hidden="1" outlineLevel="1">
      <c r="A405" s="98" t="str">
        <f aca="true" t="shared" si="102" ref="A405:A413">""&amp;$B$403&amp;"."&amp;B405&amp;""</f>
        <v>A.3.1.2.7.S.1.1</v>
      </c>
      <c r="B405" s="139" t="s">
        <v>226</v>
      </c>
      <c r="C405" s="174" t="s">
        <v>182</v>
      </c>
      <c r="D405" s="113" t="s">
        <v>90</v>
      </c>
      <c r="E405" s="107">
        <v>75</v>
      </c>
      <c r="F405" s="108"/>
      <c r="G405" s="108">
        <f aca="true" t="shared" si="103" ref="G405:G406">E405*F405</f>
        <v>0</v>
      </c>
    </row>
    <row r="406" spans="1:7" s="109" customFormat="1" ht="76.5" hidden="1" outlineLevel="1">
      <c r="A406" s="98" t="str">
        <f t="shared" si="102"/>
        <v>A.3.1.2.7.S.1.2</v>
      </c>
      <c r="B406" s="139" t="s">
        <v>227</v>
      </c>
      <c r="C406" s="174" t="s">
        <v>183</v>
      </c>
      <c r="D406" s="113" t="s">
        <v>90</v>
      </c>
      <c r="E406" s="107">
        <v>10</v>
      </c>
      <c r="F406" s="108"/>
      <c r="G406" s="108">
        <f t="shared" si="103"/>
        <v>0</v>
      </c>
    </row>
    <row r="407" spans="1:7" s="109" customFormat="1" ht="140.25" hidden="1" outlineLevel="1">
      <c r="A407" s="98" t="str">
        <f t="shared" si="102"/>
        <v>A.3.1.2.7.S.2</v>
      </c>
      <c r="B407" s="139" t="s">
        <v>207</v>
      </c>
      <c r="C407" s="129" t="s">
        <v>3124</v>
      </c>
      <c r="D407" s="128" t="s">
        <v>90</v>
      </c>
      <c r="E407" s="107">
        <v>75</v>
      </c>
      <c r="F407" s="131"/>
      <c r="G407" s="108">
        <f t="shared" si="100"/>
        <v>0</v>
      </c>
    </row>
    <row r="408" spans="1:7" s="109" customFormat="1" ht="140.25" hidden="1" outlineLevel="1">
      <c r="A408" s="98" t="str">
        <f t="shared" si="102"/>
        <v>A.3.1.2.7.S.3</v>
      </c>
      <c r="B408" s="139" t="s">
        <v>208</v>
      </c>
      <c r="C408" s="129" t="s">
        <v>3125</v>
      </c>
      <c r="D408" s="128" t="s">
        <v>90</v>
      </c>
      <c r="E408" s="107">
        <v>10</v>
      </c>
      <c r="F408" s="131"/>
      <c r="G408" s="108">
        <f t="shared" si="100"/>
        <v>0</v>
      </c>
    </row>
    <row r="409" spans="1:7" s="109" customFormat="1" ht="191.25" hidden="1" outlineLevel="1">
      <c r="A409" s="98" t="str">
        <f t="shared" si="102"/>
        <v>A.3.1.2.7.S.4</v>
      </c>
      <c r="B409" s="139" t="s">
        <v>209</v>
      </c>
      <c r="C409" s="129" t="s">
        <v>2894</v>
      </c>
      <c r="D409" s="128" t="s">
        <v>90</v>
      </c>
      <c r="E409" s="107">
        <v>85</v>
      </c>
      <c r="F409" s="131"/>
      <c r="G409" s="108">
        <f t="shared" si="100"/>
        <v>0</v>
      </c>
    </row>
    <row r="410" spans="1:7" s="109" customFormat="1" ht="102" hidden="1" outlineLevel="1">
      <c r="A410" s="98" t="str">
        <f t="shared" si="102"/>
        <v>A.3.1.2.7.S.5</v>
      </c>
      <c r="B410" s="139" t="s">
        <v>213</v>
      </c>
      <c r="C410" s="129" t="s">
        <v>284</v>
      </c>
      <c r="D410" s="128" t="s">
        <v>22</v>
      </c>
      <c r="E410" s="107">
        <v>50</v>
      </c>
      <c r="F410" s="131"/>
      <c r="G410" s="108">
        <f t="shared" si="100"/>
        <v>0</v>
      </c>
    </row>
    <row r="411" spans="1:7" s="109" customFormat="1" ht="216.75" hidden="1" outlineLevel="1">
      <c r="A411" s="98" t="str">
        <f t="shared" si="102"/>
        <v>A.3.1.2.7.S.6</v>
      </c>
      <c r="B411" s="139" t="s">
        <v>214</v>
      </c>
      <c r="C411" s="129" t="s">
        <v>2895</v>
      </c>
      <c r="D411" s="128" t="s">
        <v>90</v>
      </c>
      <c r="E411" s="107">
        <v>85</v>
      </c>
      <c r="F411" s="131"/>
      <c r="G411" s="108">
        <f t="shared" si="100"/>
        <v>0</v>
      </c>
    </row>
    <row r="412" spans="1:7" s="109" customFormat="1" ht="140.25" hidden="1" outlineLevel="1">
      <c r="A412" s="98" t="str">
        <f t="shared" si="102"/>
        <v>A.3.1.2.7.S.7</v>
      </c>
      <c r="B412" s="139" t="s">
        <v>215</v>
      </c>
      <c r="C412" s="142" t="s">
        <v>2850</v>
      </c>
      <c r="D412" s="143" t="s">
        <v>90</v>
      </c>
      <c r="E412" s="107">
        <v>85</v>
      </c>
      <c r="F412" s="108"/>
      <c r="G412" s="108">
        <f t="shared" si="100"/>
        <v>0</v>
      </c>
    </row>
    <row r="413" spans="1:7" s="109" customFormat="1" ht="76.5" hidden="1" outlineLevel="1">
      <c r="A413" s="98" t="str">
        <f t="shared" si="102"/>
        <v>A.3.1.2.7.S.8</v>
      </c>
      <c r="B413" s="139" t="s">
        <v>216</v>
      </c>
      <c r="C413" s="142" t="s">
        <v>2874</v>
      </c>
      <c r="D413" s="143" t="s">
        <v>90</v>
      </c>
      <c r="E413" s="107">
        <v>85</v>
      </c>
      <c r="F413" s="108"/>
      <c r="G413" s="108">
        <f t="shared" si="100"/>
        <v>0</v>
      </c>
    </row>
    <row r="414" spans="1:7" s="214" customFormat="1" ht="15" collapsed="1">
      <c r="A414" s="208"/>
      <c r="B414" s="209"/>
      <c r="C414" s="210"/>
      <c r="D414" s="211"/>
      <c r="E414" s="212"/>
      <c r="F414" s="213"/>
      <c r="G414" s="213"/>
    </row>
    <row r="415" spans="1:7" s="109" customFormat="1" ht="15">
      <c r="A415" s="99"/>
      <c r="B415" s="215"/>
      <c r="C415" s="216"/>
      <c r="D415" s="217"/>
      <c r="E415" s="107"/>
      <c r="F415" s="218"/>
      <c r="G415" s="218"/>
    </row>
    <row r="416" spans="1:7" s="109" customFormat="1" ht="15">
      <c r="A416" s="99"/>
      <c r="B416" s="215"/>
      <c r="C416" s="216"/>
      <c r="D416" s="217"/>
      <c r="E416" s="107"/>
      <c r="F416" s="218"/>
      <c r="G416" s="218"/>
    </row>
    <row r="417" spans="1:7" s="109" customFormat="1" ht="15">
      <c r="A417" s="99"/>
      <c r="B417" s="215"/>
      <c r="C417" s="216"/>
      <c r="D417" s="217"/>
      <c r="E417" s="107"/>
      <c r="F417" s="218"/>
      <c r="G417" s="218"/>
    </row>
    <row r="418" spans="1:7" s="109" customFormat="1" ht="15">
      <c r="A418" s="99"/>
      <c r="B418" s="215"/>
      <c r="C418" s="216"/>
      <c r="D418" s="217"/>
      <c r="E418" s="107"/>
      <c r="F418" s="218"/>
      <c r="G418" s="218"/>
    </row>
    <row r="419" spans="1:7" s="109" customFormat="1" ht="15">
      <c r="A419" s="99"/>
      <c r="B419" s="215"/>
      <c r="C419" s="216"/>
      <c r="D419" s="217"/>
      <c r="E419" s="107"/>
      <c r="F419" s="218"/>
      <c r="G419" s="218"/>
    </row>
    <row r="420" spans="1:7" s="109" customFormat="1" ht="15">
      <c r="A420" s="99"/>
      <c r="B420" s="215"/>
      <c r="C420" s="216"/>
      <c r="D420" s="217"/>
      <c r="E420" s="107"/>
      <c r="F420" s="218"/>
      <c r="G420" s="218"/>
    </row>
    <row r="421" spans="1:7" s="109" customFormat="1" ht="15">
      <c r="A421" s="99"/>
      <c r="B421" s="215"/>
      <c r="C421" s="216"/>
      <c r="D421" s="217"/>
      <c r="E421" s="107"/>
      <c r="F421" s="218"/>
      <c r="G421" s="218"/>
    </row>
    <row r="422" spans="1:7" s="109" customFormat="1" ht="15">
      <c r="A422" s="99"/>
      <c r="B422" s="215"/>
      <c r="C422" s="216"/>
      <c r="D422" s="217"/>
      <c r="E422" s="107"/>
      <c r="F422" s="218"/>
      <c r="G422" s="218"/>
    </row>
    <row r="423" spans="1:7" s="109" customFormat="1" ht="15">
      <c r="A423" s="99"/>
      <c r="B423" s="215"/>
      <c r="C423" s="216"/>
      <c r="D423" s="217"/>
      <c r="E423" s="107"/>
      <c r="F423" s="218"/>
      <c r="G423" s="218"/>
    </row>
    <row r="424" spans="1:7" s="109" customFormat="1" ht="15">
      <c r="A424" s="99"/>
      <c r="B424" s="215"/>
      <c r="C424" s="216"/>
      <c r="D424" s="217"/>
      <c r="E424" s="107"/>
      <c r="F424" s="218"/>
      <c r="G424" s="218"/>
    </row>
    <row r="425" spans="1:7" s="109" customFormat="1" ht="15">
      <c r="A425" s="99"/>
      <c r="B425" s="215"/>
      <c r="C425" s="216"/>
      <c r="D425" s="217"/>
      <c r="E425" s="107"/>
      <c r="F425" s="218"/>
      <c r="G425" s="218"/>
    </row>
    <row r="426" spans="1:7" s="109" customFormat="1" ht="15">
      <c r="A426" s="99"/>
      <c r="B426" s="215"/>
      <c r="C426" s="216"/>
      <c r="D426" s="217"/>
      <c r="E426" s="107"/>
      <c r="F426" s="218"/>
      <c r="G426" s="218"/>
    </row>
    <row r="427" spans="1:7" s="109" customFormat="1" ht="15">
      <c r="A427" s="99"/>
      <c r="B427" s="215"/>
      <c r="C427" s="216"/>
      <c r="D427" s="217"/>
      <c r="E427" s="107"/>
      <c r="F427" s="218"/>
      <c r="G427" s="218"/>
    </row>
    <row r="428" spans="1:7" s="109" customFormat="1" ht="15">
      <c r="A428" s="99"/>
      <c r="B428" s="215"/>
      <c r="C428" s="216"/>
      <c r="D428" s="217"/>
      <c r="E428" s="107"/>
      <c r="F428" s="218"/>
      <c r="G428" s="218"/>
    </row>
    <row r="429" spans="1:7" s="109" customFormat="1" ht="15">
      <c r="A429" s="99"/>
      <c r="B429" s="215"/>
      <c r="C429" s="216"/>
      <c r="D429" s="217"/>
      <c r="E429" s="107"/>
      <c r="F429" s="218"/>
      <c r="G429" s="218"/>
    </row>
    <row r="430" spans="1:7" s="109" customFormat="1" ht="15">
      <c r="A430" s="99"/>
      <c r="B430" s="215"/>
      <c r="C430" s="216"/>
      <c r="D430" s="217"/>
      <c r="E430" s="107"/>
      <c r="F430" s="218"/>
      <c r="G430" s="218"/>
    </row>
    <row r="431" spans="1:7" s="109" customFormat="1" ht="15">
      <c r="A431" s="99"/>
      <c r="B431" s="215"/>
      <c r="C431" s="216"/>
      <c r="D431" s="217"/>
      <c r="E431" s="107"/>
      <c r="F431" s="218"/>
      <c r="G431" s="218"/>
    </row>
    <row r="432" spans="1:7" s="109" customFormat="1" ht="15">
      <c r="A432" s="99"/>
      <c r="B432" s="215"/>
      <c r="C432" s="216"/>
      <c r="D432" s="217"/>
      <c r="E432" s="107"/>
      <c r="F432" s="218"/>
      <c r="G432" s="218"/>
    </row>
    <row r="433" spans="1:7" s="109" customFormat="1" ht="15">
      <c r="A433" s="99"/>
      <c r="B433" s="215"/>
      <c r="C433" s="216"/>
      <c r="D433" s="217"/>
      <c r="E433" s="107"/>
      <c r="F433" s="218"/>
      <c r="G433" s="218"/>
    </row>
    <row r="434" spans="1:7" s="109" customFormat="1" ht="15">
      <c r="A434" s="99"/>
      <c r="B434" s="215"/>
      <c r="C434" s="216"/>
      <c r="D434" s="217"/>
      <c r="E434" s="107"/>
      <c r="F434" s="218"/>
      <c r="G434" s="218"/>
    </row>
    <row r="435" spans="1:7" s="109" customFormat="1" ht="15">
      <c r="A435" s="99"/>
      <c r="B435" s="215"/>
      <c r="C435" s="216"/>
      <c r="D435" s="217"/>
      <c r="E435" s="107"/>
      <c r="F435" s="218"/>
      <c r="G435" s="218"/>
    </row>
    <row r="436" spans="1:7" s="109" customFormat="1" ht="15">
      <c r="A436" s="99"/>
      <c r="B436" s="215"/>
      <c r="C436" s="216"/>
      <c r="D436" s="217"/>
      <c r="E436" s="107"/>
      <c r="F436" s="218"/>
      <c r="G436" s="218"/>
    </row>
    <row r="437" spans="1:7" s="109" customFormat="1" ht="15">
      <c r="A437" s="99"/>
      <c r="B437" s="215"/>
      <c r="C437" s="216"/>
      <c r="D437" s="217"/>
      <c r="E437" s="107"/>
      <c r="F437" s="218"/>
      <c r="G437" s="218"/>
    </row>
    <row r="438" spans="1:7" s="109" customFormat="1" ht="15">
      <c r="A438" s="99"/>
      <c r="B438" s="215"/>
      <c r="C438" s="216"/>
      <c r="D438" s="217"/>
      <c r="E438" s="107"/>
      <c r="F438" s="218"/>
      <c r="G438" s="218"/>
    </row>
    <row r="439" spans="1:7" s="109" customFormat="1" ht="15">
      <c r="A439" s="99"/>
      <c r="B439" s="215"/>
      <c r="C439" s="216"/>
      <c r="D439" s="217"/>
      <c r="E439" s="107"/>
      <c r="F439" s="218"/>
      <c r="G439"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6"/>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A.4.1</v>
      </c>
      <c r="B2" s="358" t="s">
        <v>489</v>
      </c>
      <c r="C2" s="365" t="s">
        <v>1248</v>
      </c>
      <c r="D2" s="359"/>
      <c r="E2" s="360"/>
      <c r="F2" s="361"/>
      <c r="G2" s="362">
        <f>SUM(G3:G282)</f>
        <v>0</v>
      </c>
    </row>
    <row r="3" spans="1:7" s="89" customFormat="1" ht="15" collapsed="1">
      <c r="A3" s="82" t="str">
        <f aca="true" t="shared" si="0" ref="A3:A4">B3</f>
        <v>A.4.1.1</v>
      </c>
      <c r="B3" s="83" t="s">
        <v>800</v>
      </c>
      <c r="C3" s="84" t="s">
        <v>135</v>
      </c>
      <c r="D3" s="85"/>
      <c r="E3" s="86"/>
      <c r="F3" s="87"/>
      <c r="G3" s="88"/>
    </row>
    <row r="4" spans="1:7" s="97" customFormat="1" ht="15">
      <c r="A4" s="90" t="str">
        <f t="shared" si="0"/>
        <v>A.4.1.1.1</v>
      </c>
      <c r="B4" s="91" t="s">
        <v>801</v>
      </c>
      <c r="C4" s="92" t="s">
        <v>17</v>
      </c>
      <c r="D4" s="93"/>
      <c r="E4" s="94"/>
      <c r="F4" s="95"/>
      <c r="G4" s="96"/>
    </row>
    <row r="5" spans="1:7" s="104" customFormat="1" ht="15" hidden="1" outlineLevel="1">
      <c r="A5" s="98" t="str">
        <f>""&amp;$B$4&amp;"."&amp;B5&amp;""</f>
        <v>A.4.1.1.1.S.1</v>
      </c>
      <c r="B5" s="99" t="s">
        <v>206</v>
      </c>
      <c r="C5" s="100" t="s">
        <v>193</v>
      </c>
      <c r="D5" s="101"/>
      <c r="E5" s="102"/>
      <c r="F5" s="103"/>
      <c r="G5" s="103"/>
    </row>
    <row r="6" spans="1:7" s="109" customFormat="1" ht="89.25" hidden="1" outlineLevel="1">
      <c r="A6" s="98" t="str">
        <f>""&amp;$B$4&amp;"."&amp;B6&amp;""</f>
        <v>A.4.1.1.1.S.2</v>
      </c>
      <c r="B6" s="99" t="s">
        <v>207</v>
      </c>
      <c r="C6" s="105" t="s">
        <v>3597</v>
      </c>
      <c r="D6" s="106" t="s">
        <v>90</v>
      </c>
      <c r="E6" s="107">
        <v>4</v>
      </c>
      <c r="F6" s="108"/>
      <c r="G6" s="108">
        <f aca="true" t="shared" si="1" ref="G6:G57">E6*F6</f>
        <v>0</v>
      </c>
    </row>
    <row r="7" spans="1:7" s="109" customFormat="1" ht="140.25" hidden="1" outlineLevel="1">
      <c r="A7" s="98" t="str">
        <f>""&amp;$B$4&amp;"."&amp;B7&amp;""</f>
        <v>A.4.1.1.1.S.3</v>
      </c>
      <c r="B7" s="99" t="s">
        <v>208</v>
      </c>
      <c r="C7" s="105" t="s">
        <v>3134</v>
      </c>
      <c r="D7" s="106" t="s">
        <v>90</v>
      </c>
      <c r="E7" s="107">
        <v>1</v>
      </c>
      <c r="F7" s="108"/>
      <c r="G7" s="108">
        <f t="shared" si="1"/>
        <v>0</v>
      </c>
    </row>
    <row r="8" spans="1:7" s="109" customFormat="1" ht="102" hidden="1" outlineLevel="1">
      <c r="A8" s="98" t="str">
        <f aca="true" t="shared" si="2" ref="A8:A27">""&amp;$B$4&amp;"."&amp;B8&amp;""</f>
        <v>A.4.1.1.1.S.4</v>
      </c>
      <c r="B8" s="99" t="s">
        <v>209</v>
      </c>
      <c r="C8" s="105" t="s">
        <v>3135</v>
      </c>
      <c r="D8" s="106" t="s">
        <v>90</v>
      </c>
      <c r="E8" s="107">
        <v>1</v>
      </c>
      <c r="F8" s="108"/>
      <c r="G8" s="108">
        <f t="shared" si="1"/>
        <v>0</v>
      </c>
    </row>
    <row r="9" spans="1:7" s="109" customFormat="1" ht="165.75" hidden="1" outlineLevel="1">
      <c r="A9" s="98" t="str">
        <f t="shared" si="2"/>
        <v>A.4.1.1.1.S.5</v>
      </c>
      <c r="B9" s="99" t="s">
        <v>213</v>
      </c>
      <c r="C9" s="501" t="s">
        <v>3229</v>
      </c>
      <c r="D9" s="106" t="s">
        <v>91</v>
      </c>
      <c r="E9" s="107">
        <v>1</v>
      </c>
      <c r="F9" s="108"/>
      <c r="G9" s="108">
        <f t="shared" si="1"/>
        <v>0</v>
      </c>
    </row>
    <row r="10" spans="1:7" s="109" customFormat="1" ht="165.75" hidden="1" outlineLevel="1">
      <c r="A10" s="98" t="str">
        <f t="shared" si="2"/>
        <v>A.4.1.1.1.S.6</v>
      </c>
      <c r="B10" s="99" t="s">
        <v>214</v>
      </c>
      <c r="C10" s="111" t="s">
        <v>3528</v>
      </c>
      <c r="D10" s="106" t="s">
        <v>91</v>
      </c>
      <c r="E10" s="107">
        <v>1</v>
      </c>
      <c r="F10" s="108"/>
      <c r="G10" s="108">
        <f t="shared" si="1"/>
        <v>0</v>
      </c>
    </row>
    <row r="11" spans="1:7" s="109" customFormat="1" ht="76.5" hidden="1" outlineLevel="1">
      <c r="A11" s="98" t="str">
        <f t="shared" si="2"/>
        <v>A.4.1.1.1.S.7</v>
      </c>
      <c r="B11" s="99" t="s">
        <v>215</v>
      </c>
      <c r="C11" s="111" t="s">
        <v>3529</v>
      </c>
      <c r="D11" s="106" t="s">
        <v>91</v>
      </c>
      <c r="E11" s="107">
        <v>1</v>
      </c>
      <c r="F11" s="108"/>
      <c r="G11" s="108">
        <f t="shared" si="1"/>
        <v>0</v>
      </c>
    </row>
    <row r="12" spans="1:7" s="109" customFormat="1" ht="89.25" hidden="1" outlineLevel="1">
      <c r="A12" s="98" t="str">
        <f t="shared" si="2"/>
        <v>A.4.1.1.1.S.8</v>
      </c>
      <c r="B12" s="99" t="s">
        <v>216</v>
      </c>
      <c r="C12" s="112" t="s">
        <v>175</v>
      </c>
      <c r="D12" s="113"/>
      <c r="E12" s="107"/>
      <c r="F12" s="108"/>
      <c r="G12" s="108"/>
    </row>
    <row r="13" spans="1:7" s="109" customFormat="1" ht="15" hidden="1" outlineLevel="1">
      <c r="A13" s="98" t="str">
        <f t="shared" si="2"/>
        <v>A.4.1.1.1.S.8.1</v>
      </c>
      <c r="B13" s="99" t="s">
        <v>250</v>
      </c>
      <c r="C13" s="112" t="s">
        <v>190</v>
      </c>
      <c r="D13" s="113" t="s">
        <v>22</v>
      </c>
      <c r="E13" s="107">
        <v>1351</v>
      </c>
      <c r="F13" s="108"/>
      <c r="G13" s="108">
        <f aca="true" t="shared" si="3" ref="G13:G14">E13*F13</f>
        <v>0</v>
      </c>
    </row>
    <row r="14" spans="1:7" s="109" customFormat="1" ht="15" hidden="1" outlineLevel="1">
      <c r="A14" s="98" t="str">
        <f t="shared" si="2"/>
        <v>A.4.1.1.1.S.8.2</v>
      </c>
      <c r="B14" s="99" t="s">
        <v>251</v>
      </c>
      <c r="C14" s="112" t="s">
        <v>192</v>
      </c>
      <c r="D14" s="113" t="s">
        <v>22</v>
      </c>
      <c r="E14" s="107">
        <v>295</v>
      </c>
      <c r="F14" s="108"/>
      <c r="G14" s="108">
        <f t="shared" si="3"/>
        <v>0</v>
      </c>
    </row>
    <row r="15" spans="1:7" s="109" customFormat="1" ht="140.25" hidden="1" outlineLevel="1">
      <c r="A15" s="98" t="str">
        <f t="shared" si="2"/>
        <v>A.4.1.1.1.S.9</v>
      </c>
      <c r="B15" s="99" t="s">
        <v>217</v>
      </c>
      <c r="C15" s="502" t="s">
        <v>3230</v>
      </c>
      <c r="D15" s="114" t="s">
        <v>91</v>
      </c>
      <c r="E15" s="107">
        <v>1</v>
      </c>
      <c r="F15" s="108"/>
      <c r="G15" s="108">
        <f t="shared" si="1"/>
        <v>0</v>
      </c>
    </row>
    <row r="16" spans="1:7" s="109" customFormat="1" ht="63.75" hidden="1" outlineLevel="1">
      <c r="A16" s="98" t="str">
        <f t="shared" si="2"/>
        <v>A.4.1.1.1.S.10</v>
      </c>
      <c r="B16" s="99" t="s">
        <v>218</v>
      </c>
      <c r="C16" s="115" t="s">
        <v>92</v>
      </c>
      <c r="D16" s="113" t="s">
        <v>22</v>
      </c>
      <c r="E16" s="107">
        <v>1351</v>
      </c>
      <c r="F16" s="108"/>
      <c r="G16" s="108">
        <f t="shared" si="1"/>
        <v>0</v>
      </c>
    </row>
    <row r="17" spans="1:7" s="109" customFormat="1" ht="63.75" hidden="1" outlineLevel="1">
      <c r="A17" s="98" t="str">
        <f t="shared" si="2"/>
        <v>A.4.1.1.1.S.11</v>
      </c>
      <c r="B17" s="99" t="s">
        <v>219</v>
      </c>
      <c r="C17" s="105" t="s">
        <v>168</v>
      </c>
      <c r="D17" s="114" t="s">
        <v>90</v>
      </c>
      <c r="E17" s="107">
        <v>10</v>
      </c>
      <c r="F17" s="108"/>
      <c r="G17" s="108">
        <f t="shared" si="1"/>
        <v>0</v>
      </c>
    </row>
    <row r="18" spans="1:7" s="109" customFormat="1" ht="63.75" hidden="1" outlineLevel="1">
      <c r="A18" s="98" t="str">
        <f t="shared" si="2"/>
        <v>A.4.1.1.1.S.12</v>
      </c>
      <c r="B18" s="99" t="s">
        <v>220</v>
      </c>
      <c r="C18" s="112" t="s">
        <v>3530</v>
      </c>
      <c r="D18" s="113" t="s">
        <v>22</v>
      </c>
      <c r="E18" s="107">
        <v>2702</v>
      </c>
      <c r="F18" s="108"/>
      <c r="G18" s="108">
        <f t="shared" si="1"/>
        <v>0</v>
      </c>
    </row>
    <row r="19" spans="1:7" s="109" customFormat="1" ht="76.5" hidden="1" outlineLevel="1">
      <c r="A19" s="98" t="str">
        <f t="shared" si="2"/>
        <v>A.4.1.1.1.S.13</v>
      </c>
      <c r="B19" s="99" t="s">
        <v>221</v>
      </c>
      <c r="C19" s="105" t="s">
        <v>174</v>
      </c>
      <c r="D19" s="114"/>
      <c r="E19" s="107"/>
      <c r="F19" s="108"/>
      <c r="G19" s="108"/>
    </row>
    <row r="20" spans="1:7" s="109" customFormat="1" ht="15" hidden="1" outlineLevel="1">
      <c r="A20" s="98" t="str">
        <f t="shared" si="2"/>
        <v>A.4.1.1.1.S.13.1</v>
      </c>
      <c r="B20" s="99" t="s">
        <v>253</v>
      </c>
      <c r="C20" s="105" t="s">
        <v>276</v>
      </c>
      <c r="D20" s="114" t="s">
        <v>90</v>
      </c>
      <c r="E20" s="107">
        <v>64</v>
      </c>
      <c r="F20" s="108"/>
      <c r="G20" s="108">
        <f t="shared" si="1"/>
        <v>0</v>
      </c>
    </row>
    <row r="21" spans="1:7" s="109" customFormat="1" ht="15" hidden="1" outlineLevel="1">
      <c r="A21" s="98" t="str">
        <f t="shared" si="2"/>
        <v>A.4.1.1.1.S.13.2</v>
      </c>
      <c r="B21" s="99" t="s">
        <v>254</v>
      </c>
      <c r="C21" s="105" t="s">
        <v>277</v>
      </c>
      <c r="D21" s="114" t="s">
        <v>90</v>
      </c>
      <c r="E21" s="107">
        <v>13</v>
      </c>
      <c r="F21" s="108"/>
      <c r="G21" s="108">
        <f t="shared" si="1"/>
        <v>0</v>
      </c>
    </row>
    <row r="22" spans="1:7" s="109" customFormat="1" ht="51" hidden="1" outlineLevel="1">
      <c r="A22" s="98" t="str">
        <f t="shared" si="2"/>
        <v>A.4.1.1.1.S.14</v>
      </c>
      <c r="B22" s="99" t="s">
        <v>222</v>
      </c>
      <c r="C22" s="105" t="s">
        <v>411</v>
      </c>
      <c r="D22" s="114" t="s">
        <v>90</v>
      </c>
      <c r="E22" s="107">
        <v>7</v>
      </c>
      <c r="F22" s="108"/>
      <c r="G22" s="108">
        <f t="shared" si="1"/>
        <v>0</v>
      </c>
    </row>
    <row r="23" spans="1:7" s="109" customFormat="1" ht="63.75" hidden="1" outlineLevel="1">
      <c r="A23" s="98" t="str">
        <f t="shared" si="2"/>
        <v>A.4.1.1.1.S.15</v>
      </c>
      <c r="B23" s="99" t="s">
        <v>223</v>
      </c>
      <c r="C23" s="105" t="s">
        <v>3532</v>
      </c>
      <c r="D23" s="114" t="s">
        <v>90</v>
      </c>
      <c r="E23" s="107">
        <v>10</v>
      </c>
      <c r="F23" s="108"/>
      <c r="G23" s="108">
        <f t="shared" si="1"/>
        <v>0</v>
      </c>
    </row>
    <row r="24" spans="1:7" s="109" customFormat="1" ht="165.75" hidden="1" outlineLevel="1">
      <c r="A24" s="98" t="str">
        <f t="shared" si="2"/>
        <v>A.4.1.1.1.S.16</v>
      </c>
      <c r="B24" s="99" t="s">
        <v>224</v>
      </c>
      <c r="C24" s="112" t="s">
        <v>3533</v>
      </c>
      <c r="D24" s="113"/>
      <c r="E24" s="107"/>
      <c r="F24" s="108"/>
      <c r="G24" s="108"/>
    </row>
    <row r="25" spans="1:7" s="109" customFormat="1" ht="15" hidden="1" outlineLevel="1">
      <c r="A25" s="98" t="str">
        <f t="shared" si="2"/>
        <v>A.4.1.1.1.S.16.1</v>
      </c>
      <c r="B25" s="99" t="s">
        <v>255</v>
      </c>
      <c r="C25" s="116" t="s">
        <v>278</v>
      </c>
      <c r="D25" s="117" t="s">
        <v>25</v>
      </c>
      <c r="E25" s="107">
        <v>232</v>
      </c>
      <c r="F25" s="108"/>
      <c r="G25" s="108">
        <f t="shared" si="1"/>
        <v>0</v>
      </c>
    </row>
    <row r="26" spans="1:7" s="109" customFormat="1" ht="15" hidden="1" outlineLevel="1">
      <c r="A26" s="98" t="str">
        <f t="shared" si="2"/>
        <v>A.4.1.1.1.S.16.2</v>
      </c>
      <c r="B26" s="99" t="s">
        <v>256</v>
      </c>
      <c r="C26" s="118" t="s">
        <v>280</v>
      </c>
      <c r="D26" s="119" t="s">
        <v>90</v>
      </c>
      <c r="E26" s="107">
        <v>10</v>
      </c>
      <c r="F26" s="108"/>
      <c r="G26" s="108">
        <f t="shared" si="1"/>
        <v>0</v>
      </c>
    </row>
    <row r="27" spans="1:7" s="109" customFormat="1" ht="76.5" hidden="1" outlineLevel="1">
      <c r="A27" s="98" t="str">
        <f t="shared" si="2"/>
        <v>A.4.1.1.1.S.17</v>
      </c>
      <c r="B27" s="99" t="s">
        <v>225</v>
      </c>
      <c r="C27" s="120" t="s">
        <v>3136</v>
      </c>
      <c r="D27" s="121" t="s">
        <v>91</v>
      </c>
      <c r="E27" s="107">
        <v>1</v>
      </c>
      <c r="F27" s="108"/>
      <c r="G27" s="108">
        <f t="shared" si="1"/>
        <v>0</v>
      </c>
    </row>
    <row r="28" spans="1:7" s="97" customFormat="1" ht="15" collapsed="1">
      <c r="A28" s="90" t="str">
        <f aca="true" t="shared" si="4" ref="A28">B28</f>
        <v>A.4.1.1.2</v>
      </c>
      <c r="B28" s="91" t="s">
        <v>802</v>
      </c>
      <c r="C28" s="92" t="s">
        <v>18</v>
      </c>
      <c r="D28" s="93"/>
      <c r="E28" s="124"/>
      <c r="F28" s="125"/>
      <c r="G28" s="96"/>
    </row>
    <row r="29" spans="1:7" s="109" customFormat="1" ht="76.5" hidden="1" outlineLevel="1">
      <c r="A29" s="98" t="str">
        <f>""&amp;$B$28&amp;"."&amp;B29&amp;""</f>
        <v>A.4.1.1.2.S.1</v>
      </c>
      <c r="B29" s="126" t="s">
        <v>206</v>
      </c>
      <c r="C29" s="115" t="s">
        <v>198</v>
      </c>
      <c r="D29" s="113"/>
      <c r="E29" s="107"/>
      <c r="F29" s="108"/>
      <c r="G29" s="108"/>
    </row>
    <row r="30" spans="1:7" s="109" customFormat="1" ht="15" hidden="1" outlineLevel="1">
      <c r="A30" s="98" t="str">
        <f aca="true" t="shared" si="5" ref="A30:A57">""&amp;$B$28&amp;"."&amp;B30&amp;""</f>
        <v>A.4.1.1.2.S.1.1</v>
      </c>
      <c r="B30" s="126" t="s">
        <v>226</v>
      </c>
      <c r="C30" s="115" t="s">
        <v>196</v>
      </c>
      <c r="D30" s="113" t="s">
        <v>22</v>
      </c>
      <c r="E30" s="107">
        <v>3744</v>
      </c>
      <c r="F30" s="108"/>
      <c r="G30" s="108">
        <f aca="true" t="shared" si="6" ref="G30:G31">E30*F30</f>
        <v>0</v>
      </c>
    </row>
    <row r="31" spans="1:7" s="109" customFormat="1" ht="15" hidden="1" outlineLevel="1">
      <c r="A31" s="98" t="str">
        <f t="shared" si="5"/>
        <v>A.4.1.1.2.S.1.2</v>
      </c>
      <c r="B31" s="126" t="s">
        <v>227</v>
      </c>
      <c r="C31" s="115" t="s">
        <v>197</v>
      </c>
      <c r="D31" s="113" t="s">
        <v>22</v>
      </c>
      <c r="E31" s="107">
        <v>1660</v>
      </c>
      <c r="F31" s="108"/>
      <c r="G31" s="108">
        <f t="shared" si="6"/>
        <v>0</v>
      </c>
    </row>
    <row r="32" spans="1:7" s="109" customFormat="1" ht="153" hidden="1" outlineLevel="1">
      <c r="A32" s="98" t="str">
        <f t="shared" si="5"/>
        <v>A.4.1.1.2.S.2</v>
      </c>
      <c r="B32" s="126" t="s">
        <v>207</v>
      </c>
      <c r="C32" s="115" t="s">
        <v>425</v>
      </c>
      <c r="D32" s="113"/>
      <c r="E32" s="107"/>
      <c r="F32" s="108"/>
      <c r="G32" s="108"/>
    </row>
    <row r="33" spans="1:7" s="109" customFormat="1" ht="15" hidden="1" outlineLevel="1">
      <c r="A33" s="98" t="str">
        <f t="shared" si="5"/>
        <v>A.4.1.1.2.S.2.1</v>
      </c>
      <c r="B33" s="126" t="s">
        <v>228</v>
      </c>
      <c r="C33" s="115" t="s">
        <v>282</v>
      </c>
      <c r="D33" s="113"/>
      <c r="E33" s="107"/>
      <c r="F33" s="108"/>
      <c r="G33" s="108"/>
    </row>
    <row r="34" spans="1:7" s="109" customFormat="1" ht="15" hidden="1" outlineLevel="1">
      <c r="A34" s="98" t="str">
        <f t="shared" si="5"/>
        <v>A.4.1.1.2.S.2.1.1</v>
      </c>
      <c r="B34" s="126" t="s">
        <v>229</v>
      </c>
      <c r="C34" s="115" t="s">
        <v>194</v>
      </c>
      <c r="D34" s="113" t="s">
        <v>25</v>
      </c>
      <c r="E34" s="107">
        <v>3496</v>
      </c>
      <c r="F34" s="108"/>
      <c r="G34" s="108">
        <f aca="true" t="shared" si="7" ref="G34:G36">E34*F34</f>
        <v>0</v>
      </c>
    </row>
    <row r="35" spans="1:7" s="109" customFormat="1" ht="15" hidden="1" outlineLevel="1">
      <c r="A35" s="98" t="str">
        <f t="shared" si="5"/>
        <v>A.4.1.1.2.S.2.1.2</v>
      </c>
      <c r="B35" s="126" t="s">
        <v>230</v>
      </c>
      <c r="C35" s="115" t="s">
        <v>192</v>
      </c>
      <c r="D35" s="113" t="s">
        <v>25</v>
      </c>
      <c r="E35" s="107">
        <v>330</v>
      </c>
      <c r="F35" s="108"/>
      <c r="G35" s="108">
        <f t="shared" si="7"/>
        <v>0</v>
      </c>
    </row>
    <row r="36" spans="1:7" s="109" customFormat="1" ht="15" hidden="1" outlineLevel="1">
      <c r="A36" s="98" t="str">
        <f t="shared" si="5"/>
        <v>A.4.1.1.2.S.2.2</v>
      </c>
      <c r="B36" s="126" t="s">
        <v>261</v>
      </c>
      <c r="C36" s="115" t="s">
        <v>283</v>
      </c>
      <c r="D36" s="113" t="s">
        <v>25</v>
      </c>
      <c r="E36" s="107">
        <v>186</v>
      </c>
      <c r="F36" s="108"/>
      <c r="G36" s="108">
        <f t="shared" si="7"/>
        <v>0</v>
      </c>
    </row>
    <row r="37" spans="1:7" s="109" customFormat="1" ht="63.75" hidden="1" outlineLevel="1">
      <c r="A37" s="98" t="str">
        <f t="shared" si="5"/>
        <v>A.4.1.1.2.S.3</v>
      </c>
      <c r="B37" s="126" t="s">
        <v>208</v>
      </c>
      <c r="C37" s="127" t="s">
        <v>3535</v>
      </c>
      <c r="D37" s="113" t="s">
        <v>22</v>
      </c>
      <c r="E37" s="107">
        <v>120</v>
      </c>
      <c r="F37" s="108"/>
      <c r="G37" s="108">
        <f t="shared" si="1"/>
        <v>0</v>
      </c>
    </row>
    <row r="38" spans="1:7" s="109" customFormat="1" ht="178.5" hidden="1" outlineLevel="1">
      <c r="A38" s="98" t="str">
        <f t="shared" si="5"/>
        <v>A.4.1.1.2.S.4</v>
      </c>
      <c r="B38" s="126" t="s">
        <v>209</v>
      </c>
      <c r="C38" s="115" t="s">
        <v>427</v>
      </c>
      <c r="D38" s="128" t="s">
        <v>24</v>
      </c>
      <c r="E38" s="107">
        <v>3637</v>
      </c>
      <c r="F38" s="108"/>
      <c r="G38" s="108">
        <f t="shared" si="1"/>
        <v>0</v>
      </c>
    </row>
    <row r="39" spans="1:8" s="109" customFormat="1" ht="191.25" hidden="1" outlineLevel="1">
      <c r="A39" s="98" t="str">
        <f t="shared" si="5"/>
        <v>A.4.1.1.2.S.5</v>
      </c>
      <c r="B39" s="126" t="s">
        <v>213</v>
      </c>
      <c r="C39" s="115" t="s">
        <v>803</v>
      </c>
      <c r="D39" s="128" t="s">
        <v>24</v>
      </c>
      <c r="E39" s="107">
        <v>530</v>
      </c>
      <c r="F39" s="108"/>
      <c r="G39" s="108">
        <f t="shared" si="1"/>
        <v>0</v>
      </c>
      <c r="H39" s="253"/>
    </row>
    <row r="40" spans="1:7" s="109" customFormat="1" ht="76.5" hidden="1" outlineLevel="1">
      <c r="A40" s="98" t="str">
        <f t="shared" si="5"/>
        <v>A.4.1.1.2.S.6</v>
      </c>
      <c r="B40" s="126" t="s">
        <v>214</v>
      </c>
      <c r="C40" s="115" t="s">
        <v>542</v>
      </c>
      <c r="D40" s="128" t="s">
        <v>24</v>
      </c>
      <c r="E40" s="107">
        <v>220</v>
      </c>
      <c r="F40" s="108"/>
      <c r="G40" s="108">
        <f t="shared" si="1"/>
        <v>0</v>
      </c>
    </row>
    <row r="41" spans="1:7" s="109" customFormat="1" ht="89.25" hidden="1" outlineLevel="1">
      <c r="A41" s="98" t="str">
        <f t="shared" si="5"/>
        <v>A.4.1.1.2.S.7</v>
      </c>
      <c r="B41" s="126" t="s">
        <v>215</v>
      </c>
      <c r="C41" s="129" t="s">
        <v>199</v>
      </c>
      <c r="D41" s="128"/>
      <c r="E41" s="107"/>
      <c r="F41" s="108"/>
      <c r="G41" s="108"/>
    </row>
    <row r="42" spans="1:7" s="109" customFormat="1" ht="15" hidden="1" outlineLevel="1">
      <c r="A42" s="98" t="str">
        <f t="shared" si="5"/>
        <v>A.4.1.1.2.S.7.1</v>
      </c>
      <c r="B42" s="126" t="s">
        <v>364</v>
      </c>
      <c r="C42" s="115" t="s">
        <v>196</v>
      </c>
      <c r="D42" s="128" t="s">
        <v>24</v>
      </c>
      <c r="E42" s="107">
        <v>169</v>
      </c>
      <c r="F42" s="108"/>
      <c r="G42" s="108">
        <f aca="true" t="shared" si="8" ref="G42:G43">E42*F42</f>
        <v>0</v>
      </c>
    </row>
    <row r="43" spans="1:7" s="109" customFormat="1" ht="15" hidden="1" outlineLevel="1">
      <c r="A43" s="98" t="str">
        <f t="shared" si="5"/>
        <v>A.4.1.1.2.S.7.2</v>
      </c>
      <c r="B43" s="126" t="s">
        <v>365</v>
      </c>
      <c r="C43" s="115" t="s">
        <v>197</v>
      </c>
      <c r="D43" s="128" t="s">
        <v>24</v>
      </c>
      <c r="E43" s="107">
        <v>88</v>
      </c>
      <c r="F43" s="108"/>
      <c r="G43" s="108">
        <f t="shared" si="8"/>
        <v>0</v>
      </c>
    </row>
    <row r="44" spans="1:7" s="109" customFormat="1" ht="51" hidden="1" outlineLevel="1">
      <c r="A44" s="98" t="str">
        <f t="shared" si="5"/>
        <v>A.4.1.1.2.S.8</v>
      </c>
      <c r="B44" s="126" t="s">
        <v>216</v>
      </c>
      <c r="C44" s="112" t="s">
        <v>2845</v>
      </c>
      <c r="D44" s="128" t="s">
        <v>24</v>
      </c>
      <c r="E44" s="107">
        <v>147</v>
      </c>
      <c r="F44" s="108"/>
      <c r="G44" s="108">
        <f t="shared" si="1"/>
        <v>0</v>
      </c>
    </row>
    <row r="45" spans="1:7" s="109" customFormat="1" ht="51" hidden="1" outlineLevel="1">
      <c r="A45" s="98" t="str">
        <f t="shared" si="5"/>
        <v>A.4.1.1.2.S.9</v>
      </c>
      <c r="B45" s="126" t="s">
        <v>217</v>
      </c>
      <c r="C45" s="127" t="s">
        <v>3137</v>
      </c>
      <c r="D45" s="128" t="s">
        <v>24</v>
      </c>
      <c r="E45" s="107">
        <v>933</v>
      </c>
      <c r="F45" s="108"/>
      <c r="G45" s="108">
        <f t="shared" si="1"/>
        <v>0</v>
      </c>
    </row>
    <row r="46" spans="1:7" s="109" customFormat="1" ht="63.75" hidden="1" outlineLevel="1">
      <c r="A46" s="98" t="str">
        <f t="shared" si="5"/>
        <v>A.4.1.1.2.S.10</v>
      </c>
      <c r="B46" s="126" t="s">
        <v>218</v>
      </c>
      <c r="C46" s="112" t="s">
        <v>2861</v>
      </c>
      <c r="D46" s="128" t="s">
        <v>24</v>
      </c>
      <c r="E46" s="107">
        <v>9</v>
      </c>
      <c r="F46" s="108"/>
      <c r="G46" s="108">
        <f t="shared" si="1"/>
        <v>0</v>
      </c>
    </row>
    <row r="47" spans="1:7" s="109" customFormat="1" ht="76.5" hidden="1" outlineLevel="1">
      <c r="A47" s="98" t="str">
        <f t="shared" si="5"/>
        <v>A.4.1.1.2.S.11</v>
      </c>
      <c r="B47" s="126" t="s">
        <v>219</v>
      </c>
      <c r="C47" s="127" t="s">
        <v>2879</v>
      </c>
      <c r="D47" s="128" t="s">
        <v>24</v>
      </c>
      <c r="E47" s="107">
        <v>10</v>
      </c>
      <c r="F47" s="108"/>
      <c r="G47" s="108">
        <f t="shared" si="1"/>
        <v>0</v>
      </c>
    </row>
    <row r="48" spans="1:7" s="109" customFormat="1" ht="89.25" hidden="1" outlineLevel="1">
      <c r="A48" s="98" t="str">
        <f t="shared" si="5"/>
        <v>A.4.1.1.2.S.12</v>
      </c>
      <c r="B48" s="126" t="s">
        <v>220</v>
      </c>
      <c r="C48" s="129" t="s">
        <v>3556</v>
      </c>
      <c r="D48" s="128"/>
      <c r="E48" s="130"/>
      <c r="F48" s="108"/>
      <c r="G48" s="108"/>
    </row>
    <row r="49" spans="1:7" s="109" customFormat="1" ht="15" hidden="1" outlineLevel="1">
      <c r="A49" s="98" t="str">
        <f t="shared" si="5"/>
        <v>A.4.1.1.2.S.12.1</v>
      </c>
      <c r="B49" s="126" t="s">
        <v>300</v>
      </c>
      <c r="C49" s="112" t="s">
        <v>176</v>
      </c>
      <c r="D49" s="128" t="s">
        <v>24</v>
      </c>
      <c r="E49" s="107">
        <v>1138</v>
      </c>
      <c r="F49" s="108"/>
      <c r="G49" s="108">
        <f>E50*F49</f>
        <v>0</v>
      </c>
    </row>
    <row r="50" spans="1:7" s="109" customFormat="1" ht="15" hidden="1" outlineLevel="1">
      <c r="A50" s="98" t="str">
        <f t="shared" si="5"/>
        <v>A.4.1.1.2.S.12.2</v>
      </c>
      <c r="B50" s="126" t="s">
        <v>301</v>
      </c>
      <c r="C50" s="112" t="s">
        <v>177</v>
      </c>
      <c r="D50" s="128" t="s">
        <v>24</v>
      </c>
      <c r="E50" s="107">
        <v>510</v>
      </c>
      <c r="F50" s="108"/>
      <c r="G50" s="108">
        <f>E52*F50</f>
        <v>0</v>
      </c>
    </row>
    <row r="51" spans="1:7" s="109" customFormat="1" ht="76.5" hidden="1" outlineLevel="1">
      <c r="A51" s="98" t="str">
        <f t="shared" si="5"/>
        <v>A.4.1.1.2.S.13</v>
      </c>
      <c r="B51" s="126" t="s">
        <v>221</v>
      </c>
      <c r="C51" s="112" t="s">
        <v>2896</v>
      </c>
      <c r="D51" s="128" t="s">
        <v>24</v>
      </c>
      <c r="E51" s="107">
        <v>13</v>
      </c>
      <c r="F51" s="108"/>
      <c r="G51" s="108">
        <f aca="true" t="shared" si="9" ref="G51">E51*F51</f>
        <v>0</v>
      </c>
    </row>
    <row r="52" spans="1:7" s="109" customFormat="1" ht="114.75" hidden="1" outlineLevel="1">
      <c r="A52" s="98" t="str">
        <f t="shared" si="5"/>
        <v>A.4.1.1.2.S.14</v>
      </c>
      <c r="B52" s="126" t="s">
        <v>222</v>
      </c>
      <c r="C52" s="112" t="s">
        <v>3560</v>
      </c>
      <c r="D52" s="128"/>
      <c r="E52" s="130"/>
      <c r="F52" s="108"/>
      <c r="G52" s="108"/>
    </row>
    <row r="53" spans="1:7" s="109" customFormat="1" ht="15" hidden="1" outlineLevel="1">
      <c r="A53" s="98" t="str">
        <f t="shared" si="5"/>
        <v>A.4.1.1.2.S.14.1</v>
      </c>
      <c r="B53" s="126" t="s">
        <v>406</v>
      </c>
      <c r="C53" s="112" t="s">
        <v>170</v>
      </c>
      <c r="D53" s="128" t="s">
        <v>24</v>
      </c>
      <c r="E53" s="107">
        <v>835</v>
      </c>
      <c r="F53" s="108"/>
      <c r="G53" s="108">
        <f t="shared" si="1"/>
        <v>0</v>
      </c>
    </row>
    <row r="54" spans="1:7" s="109" customFormat="1" ht="15" hidden="1" outlineLevel="1">
      <c r="A54" s="98" t="str">
        <f t="shared" si="5"/>
        <v>A.4.1.1.2.S.14.2</v>
      </c>
      <c r="B54" s="126" t="s">
        <v>407</v>
      </c>
      <c r="C54" s="112" t="s">
        <v>171</v>
      </c>
      <c r="D54" s="128" t="s">
        <v>24</v>
      </c>
      <c r="E54" s="107">
        <v>393</v>
      </c>
      <c r="F54" s="108"/>
      <c r="G54" s="108">
        <f t="shared" si="1"/>
        <v>0</v>
      </c>
    </row>
    <row r="55" spans="1:7" s="109" customFormat="1" ht="76.5" hidden="1" outlineLevel="1">
      <c r="A55" s="98" t="str">
        <f t="shared" si="5"/>
        <v>A.4.1.1.2.S.15</v>
      </c>
      <c r="B55" s="126" t="s">
        <v>223</v>
      </c>
      <c r="C55" s="122" t="s">
        <v>409</v>
      </c>
      <c r="D55" s="123" t="s">
        <v>24</v>
      </c>
      <c r="E55" s="107">
        <v>23</v>
      </c>
      <c r="F55" s="108"/>
      <c r="G55" s="108">
        <f t="shared" si="1"/>
        <v>0</v>
      </c>
    </row>
    <row r="56" spans="1:7" s="109" customFormat="1" ht="51" hidden="1" outlineLevel="1">
      <c r="A56" s="98" t="str">
        <f t="shared" si="5"/>
        <v>A.4.1.1.2.S.16</v>
      </c>
      <c r="B56" s="126" t="s">
        <v>224</v>
      </c>
      <c r="C56" s="129" t="s">
        <v>212</v>
      </c>
      <c r="D56" s="128" t="s">
        <v>25</v>
      </c>
      <c r="E56" s="107">
        <v>60</v>
      </c>
      <c r="F56" s="108"/>
      <c r="G56" s="108">
        <f t="shared" si="1"/>
        <v>0</v>
      </c>
    </row>
    <row r="57" spans="1:7" s="109" customFormat="1" ht="153" hidden="1" outlineLevel="1">
      <c r="A57" s="98" t="str">
        <f t="shared" si="5"/>
        <v>A.4.1.1.2.S.17</v>
      </c>
      <c r="B57" s="126" t="s">
        <v>225</v>
      </c>
      <c r="C57" s="129" t="s">
        <v>211</v>
      </c>
      <c r="D57" s="128" t="s">
        <v>24</v>
      </c>
      <c r="E57" s="107">
        <v>4462</v>
      </c>
      <c r="F57" s="131"/>
      <c r="G57" s="108">
        <f t="shared" si="1"/>
        <v>0</v>
      </c>
    </row>
    <row r="58" spans="1:7" s="97" customFormat="1" ht="15" collapsed="1">
      <c r="A58" s="90" t="str">
        <f aca="true" t="shared" si="10" ref="A58">B58</f>
        <v>A.4.1.1.3</v>
      </c>
      <c r="B58" s="91" t="s">
        <v>804</v>
      </c>
      <c r="C58" s="92" t="s">
        <v>19</v>
      </c>
      <c r="D58" s="93"/>
      <c r="E58" s="94"/>
      <c r="F58" s="95"/>
      <c r="G58" s="96"/>
    </row>
    <row r="59" spans="1:7" s="109" customFormat="1" ht="178.5" hidden="1" outlineLevel="1">
      <c r="A59" s="98" t="str">
        <f>""&amp;$B$58&amp;"."&amp;B59&amp;""</f>
        <v>A.4.1.1.3.S.1</v>
      </c>
      <c r="B59" s="126" t="s">
        <v>206</v>
      </c>
      <c r="C59" s="120" t="s">
        <v>3118</v>
      </c>
      <c r="D59" s="119"/>
      <c r="E59" s="132"/>
      <c r="F59" s="108"/>
      <c r="G59" s="108"/>
    </row>
    <row r="60" spans="1:7" s="109" customFormat="1" ht="15" hidden="1" outlineLevel="1">
      <c r="A60" s="98" t="str">
        <f aca="true" t="shared" si="11" ref="A60:A75">""&amp;$B$58&amp;"."&amp;B60&amp;""</f>
        <v>A.4.1.1.3.S.1.1</v>
      </c>
      <c r="B60" s="126" t="s">
        <v>226</v>
      </c>
      <c r="C60" s="120" t="s">
        <v>452</v>
      </c>
      <c r="D60" s="119"/>
      <c r="E60" s="132"/>
      <c r="F60" s="108"/>
      <c r="G60" s="108"/>
    </row>
    <row r="61" spans="1:7" s="109" customFormat="1" ht="25.5" hidden="1" outlineLevel="1">
      <c r="A61" s="98" t="str">
        <f t="shared" si="11"/>
        <v>A.4.1.1.3.S.1.1.1</v>
      </c>
      <c r="B61" s="126" t="s">
        <v>237</v>
      </c>
      <c r="C61" s="112" t="s">
        <v>418</v>
      </c>
      <c r="D61" s="119" t="s">
        <v>90</v>
      </c>
      <c r="E61" s="107">
        <v>1</v>
      </c>
      <c r="F61" s="108"/>
      <c r="G61" s="108">
        <f aca="true" t="shared" si="12" ref="G61:G75">E61*F61</f>
        <v>0</v>
      </c>
    </row>
    <row r="62" spans="1:7" s="109" customFormat="1" ht="25.5" hidden="1" outlineLevel="1">
      <c r="A62" s="98" t="str">
        <f t="shared" si="11"/>
        <v>A.4.1.1.3.S.1.1.2</v>
      </c>
      <c r="B62" s="126" t="s">
        <v>238</v>
      </c>
      <c r="C62" s="112" t="s">
        <v>417</v>
      </c>
      <c r="D62" s="119" t="s">
        <v>90</v>
      </c>
      <c r="E62" s="107">
        <v>15</v>
      </c>
      <c r="F62" s="108"/>
      <c r="G62" s="108">
        <f t="shared" si="12"/>
        <v>0</v>
      </c>
    </row>
    <row r="63" spans="1:7" s="109" customFormat="1" ht="38.25" hidden="1" outlineLevel="1">
      <c r="A63" s="98" t="str">
        <f t="shared" si="11"/>
        <v>A.4.1.1.3.S.1.1.3</v>
      </c>
      <c r="B63" s="126" t="s">
        <v>239</v>
      </c>
      <c r="C63" s="112" t="s">
        <v>421</v>
      </c>
      <c r="D63" s="119" t="s">
        <v>90</v>
      </c>
      <c r="E63" s="107">
        <v>2</v>
      </c>
      <c r="F63" s="108"/>
      <c r="G63" s="108">
        <f t="shared" si="12"/>
        <v>0</v>
      </c>
    </row>
    <row r="64" spans="1:7" s="109" customFormat="1" ht="76.5" hidden="1" outlineLevel="1">
      <c r="A64" s="98" t="str">
        <f t="shared" si="11"/>
        <v>A.4.1.1.3.S.2</v>
      </c>
      <c r="B64" s="126" t="s">
        <v>207</v>
      </c>
      <c r="C64" s="112" t="s">
        <v>3458</v>
      </c>
      <c r="D64" s="113"/>
      <c r="E64" s="107"/>
      <c r="F64" s="108"/>
      <c r="G64" s="108"/>
    </row>
    <row r="65" spans="1:7" s="109" customFormat="1" ht="25.5" hidden="1" outlineLevel="1">
      <c r="A65" s="98" t="str">
        <f t="shared" si="11"/>
        <v>A.4.1.1.3.S.2.1</v>
      </c>
      <c r="B65" s="126" t="s">
        <v>228</v>
      </c>
      <c r="C65" s="112" t="s">
        <v>1512</v>
      </c>
      <c r="D65" s="119" t="s">
        <v>90</v>
      </c>
      <c r="E65" s="107">
        <v>6</v>
      </c>
      <c r="F65" s="319"/>
      <c r="G65" s="108">
        <f t="shared" si="12"/>
        <v>0</v>
      </c>
    </row>
    <row r="66" spans="1:7" s="109" customFormat="1" ht="15" hidden="1" outlineLevel="1">
      <c r="A66" s="98" t="str">
        <f t="shared" si="11"/>
        <v>A.4.1.1.3.S.2.2</v>
      </c>
      <c r="B66" s="126" t="s">
        <v>261</v>
      </c>
      <c r="C66" s="112" t="s">
        <v>1507</v>
      </c>
      <c r="D66" s="119" t="s">
        <v>90</v>
      </c>
      <c r="E66" s="107">
        <v>55</v>
      </c>
      <c r="F66" s="108"/>
      <c r="G66" s="108">
        <f t="shared" si="12"/>
        <v>0</v>
      </c>
    </row>
    <row r="67" spans="1:7" s="109" customFormat="1" ht="38.25" hidden="1" outlineLevel="1">
      <c r="A67" s="98" t="str">
        <f t="shared" si="11"/>
        <v>A.4.1.1.3.S.3</v>
      </c>
      <c r="B67" s="126" t="s">
        <v>208</v>
      </c>
      <c r="C67" s="120" t="s">
        <v>2884</v>
      </c>
      <c r="D67" s="134" t="s">
        <v>24</v>
      </c>
      <c r="E67" s="107">
        <v>9</v>
      </c>
      <c r="F67" s="108"/>
      <c r="G67" s="108">
        <f>E67*F67</f>
        <v>0</v>
      </c>
    </row>
    <row r="68" spans="1:7" s="109" customFormat="1" ht="76.5" hidden="1" outlineLevel="1">
      <c r="A68" s="98" t="str">
        <f t="shared" si="11"/>
        <v>A.4.1.1.3.S.4</v>
      </c>
      <c r="B68" s="126" t="s">
        <v>209</v>
      </c>
      <c r="C68" s="120" t="s">
        <v>169</v>
      </c>
      <c r="D68" s="119" t="s">
        <v>91</v>
      </c>
      <c r="E68" s="107">
        <v>25</v>
      </c>
      <c r="F68" s="108"/>
      <c r="G68" s="108">
        <f t="shared" si="12"/>
        <v>0</v>
      </c>
    </row>
    <row r="69" spans="1:7" s="109" customFormat="1" ht="140.25" hidden="1" outlineLevel="1">
      <c r="A69" s="98" t="str">
        <f t="shared" si="11"/>
        <v>A.4.1.1.3.S.5</v>
      </c>
      <c r="B69" s="126" t="s">
        <v>213</v>
      </c>
      <c r="C69" s="127" t="s">
        <v>3552</v>
      </c>
      <c r="D69" s="135"/>
      <c r="E69" s="107"/>
      <c r="F69" s="108"/>
      <c r="G69" s="108"/>
    </row>
    <row r="70" spans="1:7" s="109" customFormat="1" ht="15" hidden="1" outlineLevel="1">
      <c r="A70" s="98" t="str">
        <f t="shared" si="11"/>
        <v>A.4.1.1.3.S.5.1</v>
      </c>
      <c r="B70" s="126" t="s">
        <v>315</v>
      </c>
      <c r="C70" s="127" t="s">
        <v>286</v>
      </c>
      <c r="D70" s="135" t="s">
        <v>25</v>
      </c>
      <c r="E70" s="107">
        <v>186</v>
      </c>
      <c r="F70" s="108"/>
      <c r="G70" s="108">
        <f aca="true" t="shared" si="13" ref="G70">E70*F70</f>
        <v>0</v>
      </c>
    </row>
    <row r="71" spans="1:7" s="109" customFormat="1" ht="89.25" hidden="1" outlineLevel="1">
      <c r="A71" s="98" t="str">
        <f t="shared" si="11"/>
        <v>A.4.1.1.3.S.6</v>
      </c>
      <c r="B71" s="126" t="s">
        <v>214</v>
      </c>
      <c r="C71" s="127" t="s">
        <v>3541</v>
      </c>
      <c r="D71" s="113"/>
      <c r="E71" s="107"/>
      <c r="F71" s="108"/>
      <c r="G71" s="108"/>
    </row>
    <row r="72" spans="1:7" s="109" customFormat="1" ht="15" hidden="1" outlineLevel="1">
      <c r="A72" s="98" t="str">
        <f t="shared" si="11"/>
        <v>A.4.1.1.3.S.6.1</v>
      </c>
      <c r="B72" s="126" t="s">
        <v>319</v>
      </c>
      <c r="C72" s="133" t="s">
        <v>3543</v>
      </c>
      <c r="D72" s="113" t="s">
        <v>22</v>
      </c>
      <c r="E72" s="107">
        <v>120</v>
      </c>
      <c r="F72" s="108"/>
      <c r="G72" s="108">
        <f t="shared" si="12"/>
        <v>0</v>
      </c>
    </row>
    <row r="73" spans="1:7" s="109" customFormat="1" ht="15" hidden="1" outlineLevel="1">
      <c r="A73" s="98" t="str">
        <f t="shared" si="11"/>
        <v>A.4.1.1.3.S.6.2</v>
      </c>
      <c r="B73" s="126" t="s">
        <v>320</v>
      </c>
      <c r="C73" s="133" t="s">
        <v>3544</v>
      </c>
      <c r="D73" s="113" t="s">
        <v>22</v>
      </c>
      <c r="E73" s="107">
        <v>40</v>
      </c>
      <c r="F73" s="108"/>
      <c r="G73" s="108">
        <f t="shared" si="12"/>
        <v>0</v>
      </c>
    </row>
    <row r="74" spans="1:7" s="109" customFormat="1" ht="104.25" hidden="1" outlineLevel="1">
      <c r="A74" s="98" t="str">
        <f t="shared" si="11"/>
        <v>A.4.1.1.3.S.7</v>
      </c>
      <c r="B74" s="126" t="s">
        <v>215</v>
      </c>
      <c r="C74" s="355" t="s">
        <v>2803</v>
      </c>
      <c r="D74" s="317" t="s">
        <v>90</v>
      </c>
      <c r="E74" s="107">
        <v>2</v>
      </c>
      <c r="F74" s="108"/>
      <c r="G74" s="108">
        <f t="shared" si="12"/>
        <v>0</v>
      </c>
    </row>
    <row r="75" spans="1:7" s="663" customFormat="1" ht="51" hidden="1" outlineLevel="1">
      <c r="A75" s="98" t="str">
        <f t="shared" si="11"/>
        <v>A.4.1.1.3.S.7</v>
      </c>
      <c r="B75" s="126" t="s">
        <v>215</v>
      </c>
      <c r="C75" s="664" t="s">
        <v>3595</v>
      </c>
      <c r="D75" s="665" t="s">
        <v>90</v>
      </c>
      <c r="E75" s="661">
        <v>2</v>
      </c>
      <c r="F75" s="662"/>
      <c r="G75" s="662">
        <f t="shared" si="12"/>
        <v>0</v>
      </c>
    </row>
    <row r="76" spans="1:7" s="97" customFormat="1" ht="15" collapsed="1">
      <c r="A76" s="90" t="str">
        <f aca="true" t="shared" si="14" ref="A76">B76</f>
        <v>A.4.1.1.4</v>
      </c>
      <c r="B76" s="91" t="s">
        <v>805</v>
      </c>
      <c r="C76" s="92" t="s">
        <v>20</v>
      </c>
      <c r="D76" s="93"/>
      <c r="E76" s="124"/>
      <c r="F76" s="125"/>
      <c r="G76" s="96"/>
    </row>
    <row r="77" spans="1:7" s="109" customFormat="1" ht="153" hidden="1" outlineLevel="1">
      <c r="A77" s="98" t="str">
        <f>""&amp;$B$76&amp;"."&amp;B77&amp;""</f>
        <v>A.4.1.1.4.S.1</v>
      </c>
      <c r="B77" s="126" t="s">
        <v>206</v>
      </c>
      <c r="C77" s="112" t="s">
        <v>3140</v>
      </c>
      <c r="D77" s="128"/>
      <c r="E77" s="107"/>
      <c r="F77" s="108"/>
      <c r="G77" s="108"/>
    </row>
    <row r="78" spans="1:7" s="109" customFormat="1" ht="15" hidden="1" outlineLevel="1">
      <c r="A78" s="98" t="str">
        <f aca="true" t="shared" si="15" ref="A78:A84">""&amp;$B$76&amp;"."&amp;B78&amp;""</f>
        <v>A.4.1.1.4.S.1.1</v>
      </c>
      <c r="B78" s="126" t="s">
        <v>226</v>
      </c>
      <c r="C78" s="112" t="s">
        <v>394</v>
      </c>
      <c r="D78" s="128"/>
      <c r="E78" s="107"/>
      <c r="F78" s="108"/>
      <c r="G78" s="108"/>
    </row>
    <row r="79" spans="1:7" s="109" customFormat="1" ht="15" hidden="1" outlineLevel="1">
      <c r="A79" s="98" t="str">
        <f t="shared" si="15"/>
        <v>A.4.1.1.4.S.1.1.1</v>
      </c>
      <c r="B79" s="126" t="s">
        <v>237</v>
      </c>
      <c r="C79" s="138" t="s">
        <v>430</v>
      </c>
      <c r="D79" s="128" t="s">
        <v>25</v>
      </c>
      <c r="E79" s="107">
        <v>1453</v>
      </c>
      <c r="F79" s="108"/>
      <c r="G79" s="108">
        <f aca="true" t="shared" si="16" ref="G79:G80">E79*F79</f>
        <v>0</v>
      </c>
    </row>
    <row r="80" spans="1:7" s="109" customFormat="1" ht="15" hidden="1" outlineLevel="1">
      <c r="A80" s="98" t="str">
        <f t="shared" si="15"/>
        <v>A.4.1.1.4.S.1.1.2</v>
      </c>
      <c r="B80" s="126" t="s">
        <v>238</v>
      </c>
      <c r="C80" s="138" t="s">
        <v>336</v>
      </c>
      <c r="D80" s="128" t="s">
        <v>25</v>
      </c>
      <c r="E80" s="107">
        <v>1453</v>
      </c>
      <c r="F80" s="108"/>
      <c r="G80" s="108">
        <f t="shared" si="16"/>
        <v>0</v>
      </c>
    </row>
    <row r="81" spans="1:7" s="109" customFormat="1" ht="127.5" hidden="1" outlineLevel="1">
      <c r="A81" s="98" t="str">
        <f t="shared" si="15"/>
        <v>A.4.1.1.4.S.2</v>
      </c>
      <c r="B81" s="126" t="s">
        <v>207</v>
      </c>
      <c r="C81" s="112" t="s">
        <v>2890</v>
      </c>
      <c r="D81" s="128"/>
      <c r="E81" s="107"/>
      <c r="F81" s="108"/>
      <c r="G81" s="108"/>
    </row>
    <row r="82" spans="1:7" s="109" customFormat="1" ht="25.5" hidden="1" outlineLevel="1">
      <c r="A82" s="98" t="str">
        <f t="shared" si="15"/>
        <v>A.4.1.1.4.S.2.1</v>
      </c>
      <c r="B82" s="126" t="s">
        <v>228</v>
      </c>
      <c r="C82" s="112" t="s">
        <v>1513</v>
      </c>
      <c r="D82" s="128" t="s">
        <v>25</v>
      </c>
      <c r="E82" s="107">
        <v>2808</v>
      </c>
      <c r="F82" s="108"/>
      <c r="G82" s="108">
        <f aca="true" t="shared" si="17" ref="G82">E82*F82</f>
        <v>0</v>
      </c>
    </row>
    <row r="83" spans="1:7" s="109" customFormat="1" ht="114.75" hidden="1" outlineLevel="1">
      <c r="A83" s="98" t="str">
        <f t="shared" si="15"/>
        <v>A.4.1.1.4.S.3</v>
      </c>
      <c r="B83" s="126" t="s">
        <v>208</v>
      </c>
      <c r="C83" s="112" t="s">
        <v>2891</v>
      </c>
      <c r="D83" s="128"/>
      <c r="E83" s="107"/>
      <c r="F83" s="108"/>
      <c r="G83" s="108"/>
    </row>
    <row r="84" spans="1:7" s="109" customFormat="1" ht="25.5" hidden="1" outlineLevel="1">
      <c r="A84" s="98" t="str">
        <f t="shared" si="15"/>
        <v>A.4.1.1.4.S.3.1</v>
      </c>
      <c r="B84" s="126" t="s">
        <v>244</v>
      </c>
      <c r="C84" s="112" t="s">
        <v>338</v>
      </c>
      <c r="D84" s="128" t="s">
        <v>25</v>
      </c>
      <c r="E84" s="107">
        <v>90</v>
      </c>
      <c r="F84" s="108"/>
      <c r="G84" s="108">
        <f aca="true" t="shared" si="18" ref="G84">E84*F84</f>
        <v>0</v>
      </c>
    </row>
    <row r="85" spans="1:7" s="97" customFormat="1" ht="15" collapsed="1">
      <c r="A85" s="90" t="str">
        <f aca="true" t="shared" si="19" ref="A85">B85</f>
        <v>A.4.1.1.5</v>
      </c>
      <c r="B85" s="91" t="s">
        <v>806</v>
      </c>
      <c r="C85" s="92" t="s">
        <v>2835</v>
      </c>
      <c r="D85" s="93"/>
      <c r="E85" s="94"/>
      <c r="F85" s="95"/>
      <c r="G85" s="96"/>
    </row>
    <row r="86" spans="1:7" s="109" customFormat="1" ht="63.75" hidden="1" outlineLevel="1">
      <c r="A86" s="98" t="str">
        <f aca="true" t="shared" si="20" ref="A86:A110">""&amp;$B$85&amp;"."&amp;B86&amp;""</f>
        <v>A.4.1.1.5.S.1</v>
      </c>
      <c r="B86" s="139" t="s">
        <v>206</v>
      </c>
      <c r="C86" s="140" t="s">
        <v>438</v>
      </c>
      <c r="D86" s="113"/>
      <c r="E86" s="132"/>
      <c r="F86" s="108"/>
      <c r="G86" s="108"/>
    </row>
    <row r="87" spans="1:7" s="109" customFormat="1" ht="127.5" hidden="1" outlineLevel="1">
      <c r="A87" s="98" t="str">
        <f t="shared" si="20"/>
        <v>A.4.1.1.5.S.2</v>
      </c>
      <c r="B87" s="139" t="s">
        <v>207</v>
      </c>
      <c r="C87" s="112" t="s">
        <v>3509</v>
      </c>
      <c r="D87" s="113"/>
      <c r="E87" s="132"/>
      <c r="F87" s="108"/>
      <c r="G87" s="108"/>
    </row>
    <row r="88" spans="1:7" s="109" customFormat="1" ht="15" hidden="1" outlineLevel="1">
      <c r="A88" s="98" t="str">
        <f t="shared" si="20"/>
        <v>A.4.1.1.5.S.2.1</v>
      </c>
      <c r="B88" s="139" t="s">
        <v>228</v>
      </c>
      <c r="C88" s="112" t="s">
        <v>133</v>
      </c>
      <c r="D88" s="119" t="s">
        <v>90</v>
      </c>
      <c r="E88" s="107">
        <v>27</v>
      </c>
      <c r="F88" s="108"/>
      <c r="G88" s="108">
        <f aca="true" t="shared" si="21" ref="G88:G93">E88*F88</f>
        <v>0</v>
      </c>
    </row>
    <row r="89" spans="1:7" s="109" customFormat="1" ht="15" hidden="1" outlineLevel="1">
      <c r="A89" s="98" t="str">
        <f t="shared" si="20"/>
        <v>A.4.1.1.5.S.2.2</v>
      </c>
      <c r="B89" s="139" t="s">
        <v>261</v>
      </c>
      <c r="C89" s="133" t="s">
        <v>134</v>
      </c>
      <c r="D89" s="119" t="s">
        <v>90</v>
      </c>
      <c r="E89" s="107">
        <v>8</v>
      </c>
      <c r="F89" s="108"/>
      <c r="G89" s="108">
        <f t="shared" si="21"/>
        <v>0</v>
      </c>
    </row>
    <row r="90" spans="1:7" s="109" customFormat="1" ht="114.75" hidden="1" outlineLevel="1">
      <c r="A90" s="98" t="str">
        <f t="shared" si="20"/>
        <v>A.4.1.1.5.S.3</v>
      </c>
      <c r="B90" s="139" t="s">
        <v>208</v>
      </c>
      <c r="C90" s="112" t="s">
        <v>3511</v>
      </c>
      <c r="D90" s="119" t="s">
        <v>90</v>
      </c>
      <c r="E90" s="107">
        <v>2</v>
      </c>
      <c r="F90" s="108"/>
      <c r="G90" s="108">
        <f t="shared" si="21"/>
        <v>0</v>
      </c>
    </row>
    <row r="91" spans="1:7" s="109" customFormat="1" ht="102" hidden="1" outlineLevel="1">
      <c r="A91" s="98" t="str">
        <f t="shared" si="20"/>
        <v>A.4.1.1.5.S.4</v>
      </c>
      <c r="B91" s="139" t="s">
        <v>209</v>
      </c>
      <c r="C91" s="112" t="s">
        <v>3486</v>
      </c>
      <c r="D91" s="113"/>
      <c r="E91" s="107"/>
      <c r="F91" s="108"/>
      <c r="G91" s="108"/>
    </row>
    <row r="92" spans="1:7" s="109" customFormat="1" ht="15" hidden="1" outlineLevel="1">
      <c r="A92" s="98" t="str">
        <f t="shared" si="20"/>
        <v>A.4.1.1.5.S.4.1.1</v>
      </c>
      <c r="B92" s="139" t="s">
        <v>241</v>
      </c>
      <c r="C92" s="141" t="s">
        <v>1514</v>
      </c>
      <c r="D92" s="123" t="s">
        <v>22</v>
      </c>
      <c r="E92" s="107">
        <v>936</v>
      </c>
      <c r="F92" s="108"/>
      <c r="G92" s="108">
        <f aca="true" t="shared" si="22" ref="G92">E92*F92</f>
        <v>0</v>
      </c>
    </row>
    <row r="93" spans="1:7" s="109" customFormat="1" ht="15" hidden="1" outlineLevel="1">
      <c r="A93" s="98" t="str">
        <f t="shared" si="20"/>
        <v>A.4.1.1.5.S.4.1.2</v>
      </c>
      <c r="B93" s="139" t="s">
        <v>242</v>
      </c>
      <c r="C93" s="318" t="s">
        <v>3217</v>
      </c>
      <c r="D93" s="123" t="s">
        <v>90</v>
      </c>
      <c r="E93" s="107">
        <v>22</v>
      </c>
      <c r="F93" s="108"/>
      <c r="G93" s="108">
        <f t="shared" si="21"/>
        <v>0</v>
      </c>
    </row>
    <row r="94" spans="1:7" s="109" customFormat="1" ht="89.25" hidden="1" outlineLevel="1">
      <c r="A94" s="98" t="str">
        <f t="shared" si="20"/>
        <v>A.4.1.1.5.S.5</v>
      </c>
      <c r="B94" s="139" t="s">
        <v>213</v>
      </c>
      <c r="C94" s="112" t="s">
        <v>3199</v>
      </c>
      <c r="D94" s="123"/>
      <c r="E94" s="132"/>
      <c r="F94" s="108"/>
      <c r="G94" s="108"/>
    </row>
    <row r="95" spans="1:7" s="109" customFormat="1" ht="15" hidden="1" outlineLevel="1">
      <c r="A95" s="98" t="str">
        <f t="shared" si="20"/>
        <v>A.4.1.1.5.S.5.1.1</v>
      </c>
      <c r="B95" s="139" t="s">
        <v>330</v>
      </c>
      <c r="C95" s="141" t="s">
        <v>232</v>
      </c>
      <c r="D95" s="123" t="s">
        <v>22</v>
      </c>
      <c r="E95" s="107">
        <v>420</v>
      </c>
      <c r="F95" s="108"/>
      <c r="G95" s="108">
        <f aca="true" t="shared" si="23" ref="G95:G96">E95*F95</f>
        <v>0</v>
      </c>
    </row>
    <row r="96" spans="1:7" s="109" customFormat="1" ht="15" hidden="1" outlineLevel="1">
      <c r="A96" s="98" t="str">
        <f t="shared" si="20"/>
        <v>A.4.1.1.5.S.5.1.2</v>
      </c>
      <c r="B96" s="139" t="s">
        <v>331</v>
      </c>
      <c r="C96" s="318" t="s">
        <v>3244</v>
      </c>
      <c r="D96" s="123" t="s">
        <v>90</v>
      </c>
      <c r="E96" s="107">
        <v>4</v>
      </c>
      <c r="F96" s="108"/>
      <c r="G96" s="108">
        <f t="shared" si="23"/>
        <v>0</v>
      </c>
    </row>
    <row r="97" spans="1:7" s="109" customFormat="1" ht="51" hidden="1" outlineLevel="1">
      <c r="A97" s="98" t="str">
        <f t="shared" si="20"/>
        <v>A.4.1.1.5.S.6</v>
      </c>
      <c r="B97" s="139" t="s">
        <v>214</v>
      </c>
      <c r="C97" s="147" t="s">
        <v>3238</v>
      </c>
      <c r="D97" s="148"/>
      <c r="E97" s="107"/>
      <c r="F97" s="108"/>
      <c r="G97" s="108"/>
    </row>
    <row r="98" spans="1:7" s="109" customFormat="1" ht="25.5" hidden="1" outlineLevel="1">
      <c r="A98" s="98" t="str">
        <f t="shared" si="20"/>
        <v>A.4.1.1.5.S.6.1</v>
      </c>
      <c r="B98" s="139" t="s">
        <v>319</v>
      </c>
      <c r="C98" s="149" t="s">
        <v>3240</v>
      </c>
      <c r="D98" s="113" t="s">
        <v>22</v>
      </c>
      <c r="E98" s="107">
        <v>275</v>
      </c>
      <c r="F98" s="108"/>
      <c r="G98" s="108">
        <f aca="true" t="shared" si="24" ref="G98:G106">E98*F98</f>
        <v>0</v>
      </c>
    </row>
    <row r="99" spans="1:7" s="109" customFormat="1" ht="25.5" hidden="1" outlineLevel="1">
      <c r="A99" s="98" t="str">
        <f t="shared" si="20"/>
        <v>A.4.1.1.5.S.6.2</v>
      </c>
      <c r="B99" s="139" t="s">
        <v>320</v>
      </c>
      <c r="C99" s="149" t="s">
        <v>3241</v>
      </c>
      <c r="D99" s="113" t="s">
        <v>22</v>
      </c>
      <c r="E99" s="107">
        <v>45</v>
      </c>
      <c r="F99" s="108"/>
      <c r="G99" s="108">
        <f t="shared" si="24"/>
        <v>0</v>
      </c>
    </row>
    <row r="100" spans="1:7" s="109" customFormat="1" ht="51" hidden="1" outlineLevel="1">
      <c r="A100" s="98" t="str">
        <f t="shared" si="20"/>
        <v>A.4.1.1.5.S.7</v>
      </c>
      <c r="B100" s="139" t="s">
        <v>215</v>
      </c>
      <c r="C100" s="150" t="s">
        <v>3239</v>
      </c>
      <c r="D100" s="151" t="s">
        <v>90</v>
      </c>
      <c r="E100" s="107">
        <v>55</v>
      </c>
      <c r="F100" s="108"/>
      <c r="G100" s="108">
        <f t="shared" si="24"/>
        <v>0</v>
      </c>
    </row>
    <row r="101" spans="1:7" s="109" customFormat="1" ht="51" hidden="1" outlineLevel="1">
      <c r="A101" s="98" t="str">
        <f t="shared" si="20"/>
        <v>A.4.1.1.5.S.8</v>
      </c>
      <c r="B101" s="139" t="s">
        <v>216</v>
      </c>
      <c r="C101" s="150" t="s">
        <v>3242</v>
      </c>
      <c r="D101" s="151" t="s">
        <v>90</v>
      </c>
      <c r="E101" s="107">
        <v>9</v>
      </c>
      <c r="F101" s="108"/>
      <c r="G101" s="108">
        <f t="shared" si="24"/>
        <v>0</v>
      </c>
    </row>
    <row r="102" spans="1:7" s="109" customFormat="1" ht="38.25" hidden="1" outlineLevel="1">
      <c r="A102" s="98" t="str">
        <f t="shared" si="20"/>
        <v>A.4.1.1.5.S.9</v>
      </c>
      <c r="B102" s="139" t="s">
        <v>217</v>
      </c>
      <c r="C102" s="150" t="s">
        <v>2961</v>
      </c>
      <c r="D102" s="151" t="s">
        <v>90</v>
      </c>
      <c r="E102" s="107">
        <v>44</v>
      </c>
      <c r="F102" s="108"/>
      <c r="G102" s="108">
        <f t="shared" si="24"/>
        <v>0</v>
      </c>
    </row>
    <row r="103" spans="1:7" s="109" customFormat="1" ht="38.25" hidden="1" outlineLevel="1">
      <c r="A103" s="98" t="str">
        <f t="shared" si="20"/>
        <v>A.4.1.1.5.S.10</v>
      </c>
      <c r="B103" s="139" t="s">
        <v>218</v>
      </c>
      <c r="C103" s="150" t="s">
        <v>2962</v>
      </c>
      <c r="D103" s="151" t="s">
        <v>90</v>
      </c>
      <c r="E103" s="107">
        <v>8</v>
      </c>
      <c r="F103" s="108"/>
      <c r="G103" s="108">
        <f t="shared" si="24"/>
        <v>0</v>
      </c>
    </row>
    <row r="104" spans="1:7" s="109" customFormat="1" ht="204" hidden="1" outlineLevel="1">
      <c r="A104" s="98" t="str">
        <f t="shared" si="20"/>
        <v>A.4.1.1.5.S.11</v>
      </c>
      <c r="B104" s="139" t="s">
        <v>219</v>
      </c>
      <c r="C104" s="115" t="s">
        <v>3464</v>
      </c>
      <c r="D104" s="128"/>
      <c r="E104" s="107"/>
      <c r="F104" s="108"/>
      <c r="G104" s="108"/>
    </row>
    <row r="105" spans="1:7" s="109" customFormat="1" ht="15" hidden="1" outlineLevel="1">
      <c r="A105" s="98" t="str">
        <f t="shared" si="20"/>
        <v>A.4.1.1.5.S.11.1</v>
      </c>
      <c r="B105" s="139" t="s">
        <v>298</v>
      </c>
      <c r="C105" s="115" t="s">
        <v>157</v>
      </c>
      <c r="D105" s="153" t="s">
        <v>90</v>
      </c>
      <c r="E105" s="107">
        <v>5</v>
      </c>
      <c r="F105" s="108"/>
      <c r="G105" s="108">
        <f t="shared" si="24"/>
        <v>0</v>
      </c>
    </row>
    <row r="106" spans="1:7" s="109" customFormat="1" ht="15" hidden="1" outlineLevel="1">
      <c r="A106" s="98" t="str">
        <f t="shared" si="20"/>
        <v>A.4.1.1.5.S.11.2</v>
      </c>
      <c r="B106" s="139" t="s">
        <v>299</v>
      </c>
      <c r="C106" s="115" t="s">
        <v>158</v>
      </c>
      <c r="D106" s="153" t="s">
        <v>90</v>
      </c>
      <c r="E106" s="107">
        <v>1</v>
      </c>
      <c r="F106" s="108"/>
      <c r="G106" s="108">
        <f t="shared" si="24"/>
        <v>0</v>
      </c>
    </row>
    <row r="107" spans="1:7" s="109" customFormat="1" ht="140.25" hidden="1" outlineLevel="1">
      <c r="A107" s="98" t="str">
        <f t="shared" si="20"/>
        <v>A.4.1.1.5.S.12</v>
      </c>
      <c r="B107" s="139" t="s">
        <v>220</v>
      </c>
      <c r="C107" s="115" t="s">
        <v>3461</v>
      </c>
      <c r="D107" s="128"/>
      <c r="E107" s="107"/>
      <c r="F107" s="108"/>
      <c r="G107" s="108"/>
    </row>
    <row r="108" spans="1:7" s="109" customFormat="1" ht="15" hidden="1" outlineLevel="1">
      <c r="A108" s="98" t="str">
        <f t="shared" si="20"/>
        <v>A.4.1.1.5.S.12.1</v>
      </c>
      <c r="B108" s="139" t="s">
        <v>300</v>
      </c>
      <c r="C108" s="115" t="s">
        <v>160</v>
      </c>
      <c r="D108" s="153" t="s">
        <v>90</v>
      </c>
      <c r="E108" s="107">
        <v>113</v>
      </c>
      <c r="F108" s="108"/>
      <c r="G108" s="108">
        <f aca="true" t="shared" si="25" ref="G108:G110">E108*F108</f>
        <v>0</v>
      </c>
    </row>
    <row r="109" spans="1:7" s="109" customFormat="1" ht="15" hidden="1" outlineLevel="1">
      <c r="A109" s="98" t="str">
        <f t="shared" si="20"/>
        <v>A.4.1.1.5.S.12.2</v>
      </c>
      <c r="B109" s="139" t="s">
        <v>301</v>
      </c>
      <c r="C109" s="115" t="s">
        <v>162</v>
      </c>
      <c r="D109" s="153" t="s">
        <v>90</v>
      </c>
      <c r="E109" s="107">
        <v>4</v>
      </c>
      <c r="F109" s="108"/>
      <c r="G109" s="108">
        <f t="shared" si="25"/>
        <v>0</v>
      </c>
    </row>
    <row r="110" spans="1:7" s="109" customFormat="1" ht="140.25" hidden="1" outlineLevel="1">
      <c r="A110" s="98" t="str">
        <f t="shared" si="20"/>
        <v>A.4.1.1.5.S.13</v>
      </c>
      <c r="B110" s="139" t="s">
        <v>221</v>
      </c>
      <c r="C110" s="159" t="s">
        <v>3222</v>
      </c>
      <c r="D110" s="113" t="s">
        <v>90</v>
      </c>
      <c r="E110" s="107">
        <v>5</v>
      </c>
      <c r="F110" s="108"/>
      <c r="G110" s="108">
        <f t="shared" si="25"/>
        <v>0</v>
      </c>
    </row>
    <row r="111" spans="1:7" s="97" customFormat="1" ht="15" collapsed="1">
      <c r="A111" s="90" t="str">
        <f aca="true" t="shared" si="26" ref="A111">B111</f>
        <v>A.4.1.1.6</v>
      </c>
      <c r="B111" s="91" t="s">
        <v>807</v>
      </c>
      <c r="C111" s="165" t="s">
        <v>117</v>
      </c>
      <c r="D111" s="166"/>
      <c r="E111" s="94"/>
      <c r="F111" s="95"/>
      <c r="G111" s="96"/>
    </row>
    <row r="112" spans="1:7" s="109" customFormat="1" ht="114.75" hidden="1" outlineLevel="1">
      <c r="A112" s="98" t="str">
        <f aca="true" t="shared" si="27" ref="A112:A123">""&amp;$B$111&amp;"."&amp;B112&amp;""</f>
        <v>A.4.1.1.6.S.1</v>
      </c>
      <c r="B112" s="139" t="s">
        <v>206</v>
      </c>
      <c r="C112" s="112" t="s">
        <v>178</v>
      </c>
      <c r="D112" s="113"/>
      <c r="E112" s="107"/>
      <c r="F112" s="108"/>
      <c r="G112" s="108"/>
    </row>
    <row r="113" spans="1:7" s="109" customFormat="1" ht="15" hidden="1" outlineLevel="1">
      <c r="A113" s="98" t="str">
        <f t="shared" si="27"/>
        <v>A.4.1.1.6.S.1.1</v>
      </c>
      <c r="B113" s="139" t="s">
        <v>226</v>
      </c>
      <c r="C113" s="112" t="s">
        <v>133</v>
      </c>
      <c r="D113" s="119" t="s">
        <v>90</v>
      </c>
      <c r="E113" s="107">
        <v>27</v>
      </c>
      <c r="F113" s="108"/>
      <c r="G113" s="108">
        <f aca="true" t="shared" si="28" ref="G113:G115">E113*F113</f>
        <v>0</v>
      </c>
    </row>
    <row r="114" spans="1:7" s="109" customFormat="1" ht="15" hidden="1" outlineLevel="1">
      <c r="A114" s="98" t="str">
        <f t="shared" si="27"/>
        <v>A.4.1.1.6.S.1.2</v>
      </c>
      <c r="B114" s="139" t="s">
        <v>227</v>
      </c>
      <c r="C114" s="133" t="s">
        <v>134</v>
      </c>
      <c r="D114" s="119" t="s">
        <v>90</v>
      </c>
      <c r="E114" s="107">
        <v>8</v>
      </c>
      <c r="F114" s="108"/>
      <c r="G114" s="108">
        <f t="shared" si="28"/>
        <v>0</v>
      </c>
    </row>
    <row r="115" spans="1:7" s="109" customFormat="1" ht="114.75" hidden="1" outlineLevel="1">
      <c r="A115" s="98" t="str">
        <f t="shared" si="27"/>
        <v>A.4.1.1.6.S.2</v>
      </c>
      <c r="B115" s="139" t="s">
        <v>207</v>
      </c>
      <c r="C115" s="112" t="s">
        <v>2804</v>
      </c>
      <c r="D115" s="119" t="s">
        <v>90</v>
      </c>
      <c r="E115" s="107">
        <v>2</v>
      </c>
      <c r="F115" s="108"/>
      <c r="G115" s="108">
        <f t="shared" si="28"/>
        <v>0</v>
      </c>
    </row>
    <row r="116" spans="1:7" s="109" customFormat="1" ht="89.25" hidden="1" outlineLevel="1">
      <c r="A116" s="98" t="str">
        <f t="shared" si="27"/>
        <v>A.4.1.1.6.S.3</v>
      </c>
      <c r="B116" s="139" t="s">
        <v>208</v>
      </c>
      <c r="C116" s="112" t="s">
        <v>396</v>
      </c>
      <c r="D116" s="113"/>
      <c r="E116" s="107"/>
      <c r="F116" s="108"/>
      <c r="G116" s="108"/>
    </row>
    <row r="117" spans="1:7" s="109" customFormat="1" ht="15" hidden="1" outlineLevel="1">
      <c r="A117" s="98" t="str">
        <f>""&amp;$B$111&amp;"."&amp;B117&amp;""</f>
        <v>A.4.1.1.6.S.3.1.1</v>
      </c>
      <c r="B117" s="139" t="s">
        <v>322</v>
      </c>
      <c r="C117" s="141" t="s">
        <v>1514</v>
      </c>
      <c r="D117" s="123" t="s">
        <v>22</v>
      </c>
      <c r="E117" s="107">
        <v>936</v>
      </c>
      <c r="F117" s="108"/>
      <c r="G117" s="108">
        <f>E117*F117</f>
        <v>0</v>
      </c>
    </row>
    <row r="118" spans="1:7" s="109" customFormat="1" ht="15" hidden="1" outlineLevel="1">
      <c r="A118" s="98" t="str">
        <f>""&amp;$B$111&amp;"."&amp;B118&amp;""</f>
        <v>A.4.1.1.6.S.3.1.2</v>
      </c>
      <c r="B118" s="139" t="s">
        <v>381</v>
      </c>
      <c r="C118" s="318" t="s">
        <v>3218</v>
      </c>
      <c r="D118" s="123" t="s">
        <v>90</v>
      </c>
      <c r="E118" s="107">
        <v>22</v>
      </c>
      <c r="F118" s="108"/>
      <c r="G118" s="108">
        <v>0</v>
      </c>
    </row>
    <row r="119" spans="1:7" s="109" customFormat="1" ht="89.25" hidden="1" outlineLevel="1">
      <c r="A119" s="98" t="str">
        <f>""&amp;$B$111&amp;"."&amp;B119&amp;""</f>
        <v>A.4.1.1.6.S.4</v>
      </c>
      <c r="B119" s="139" t="s">
        <v>209</v>
      </c>
      <c r="C119" s="112" t="s">
        <v>302</v>
      </c>
      <c r="D119" s="113"/>
      <c r="E119" s="107"/>
      <c r="F119" s="108"/>
      <c r="G119" s="108"/>
    </row>
    <row r="120" spans="1:7" s="109" customFormat="1" ht="15" hidden="1" outlineLevel="1">
      <c r="A120" s="98" t="str">
        <f>""&amp;$B$111&amp;"."&amp;B120&amp;""</f>
        <v>A.4.1.1.6.S.4.1.1</v>
      </c>
      <c r="B120" s="139" t="s">
        <v>241</v>
      </c>
      <c r="C120" s="141" t="s">
        <v>232</v>
      </c>
      <c r="D120" s="123" t="s">
        <v>22</v>
      </c>
      <c r="E120" s="107">
        <v>415</v>
      </c>
      <c r="F120" s="108"/>
      <c r="G120" s="108">
        <f aca="true" t="shared" si="29" ref="G120">E120*F120</f>
        <v>0</v>
      </c>
    </row>
    <row r="121" spans="1:7" s="109" customFormat="1" ht="15" hidden="1" outlineLevel="1">
      <c r="A121" s="98" t="str">
        <f>""&amp;$B$111&amp;"."&amp;B121&amp;""</f>
        <v>A.4.1.1.6.S.4.1.2</v>
      </c>
      <c r="B121" s="139" t="s">
        <v>242</v>
      </c>
      <c r="C121" s="318" t="s">
        <v>3243</v>
      </c>
      <c r="D121" s="123" t="s">
        <v>90</v>
      </c>
      <c r="E121" s="107">
        <v>4</v>
      </c>
      <c r="F121" s="108"/>
      <c r="G121" s="108">
        <v>0</v>
      </c>
    </row>
    <row r="122" spans="1:7" s="109" customFormat="1" ht="63.75" hidden="1" outlineLevel="1">
      <c r="A122" s="98" t="str">
        <f t="shared" si="27"/>
        <v>A.4.1.1.6.S.5</v>
      </c>
      <c r="B122" s="139" t="s">
        <v>213</v>
      </c>
      <c r="C122" s="112" t="s">
        <v>307</v>
      </c>
      <c r="D122" s="128"/>
      <c r="E122" s="167"/>
      <c r="F122" s="108"/>
      <c r="G122" s="108"/>
    </row>
    <row r="123" spans="1:7" s="109" customFormat="1" ht="15" hidden="1" outlineLevel="1">
      <c r="A123" s="98" t="str">
        <f t="shared" si="27"/>
        <v>A.4.1.1.6.S.5.1</v>
      </c>
      <c r="B123" s="139" t="s">
        <v>315</v>
      </c>
      <c r="C123" s="138" t="s">
        <v>384</v>
      </c>
      <c r="D123" s="128" t="s">
        <v>90</v>
      </c>
      <c r="E123" s="107">
        <v>22</v>
      </c>
      <c r="F123" s="108"/>
      <c r="G123" s="108">
        <f aca="true" t="shared" si="30" ref="G123:G124">E123*F123</f>
        <v>0</v>
      </c>
    </row>
    <row r="124" spans="1:7" s="109" customFormat="1" ht="38.25" hidden="1" outlineLevel="1">
      <c r="A124" s="98" t="str">
        <f>""&amp;$B$111&amp;"."&amp;B124&amp;""</f>
        <v>A.4.1.1.6.S.6</v>
      </c>
      <c r="B124" s="139" t="s">
        <v>214</v>
      </c>
      <c r="C124" s="142" t="s">
        <v>397</v>
      </c>
      <c r="D124" s="128" t="s">
        <v>90</v>
      </c>
      <c r="E124" s="107">
        <v>5</v>
      </c>
      <c r="F124" s="108"/>
      <c r="G124" s="108">
        <f t="shared" si="30"/>
        <v>0</v>
      </c>
    </row>
    <row r="125" spans="1:7" s="97" customFormat="1" ht="15" collapsed="1">
      <c r="A125" s="90" t="str">
        <f aca="true" t="shared" si="31" ref="A125">B125</f>
        <v>A.4.1.1.7</v>
      </c>
      <c r="B125" s="91" t="s">
        <v>808</v>
      </c>
      <c r="C125" s="169" t="s">
        <v>119</v>
      </c>
      <c r="D125" s="170"/>
      <c r="E125" s="94"/>
      <c r="F125" s="95"/>
      <c r="G125" s="96"/>
    </row>
    <row r="126" spans="1:7" s="109" customFormat="1" ht="127.5" hidden="1" outlineLevel="1">
      <c r="A126" s="98" t="str">
        <f>""&amp;$B$125&amp;"."&amp;B126&amp;""</f>
        <v>A.4.1.1.7.S.1</v>
      </c>
      <c r="B126" s="139" t="s">
        <v>206</v>
      </c>
      <c r="C126" s="112" t="s">
        <v>234</v>
      </c>
      <c r="D126" s="113"/>
      <c r="E126" s="132"/>
      <c r="F126" s="108"/>
      <c r="G126" s="108"/>
    </row>
    <row r="127" spans="1:7" s="109" customFormat="1" ht="15" hidden="1" outlineLevel="1">
      <c r="A127" s="98" t="str">
        <f aca="true" t="shared" si="32" ref="A127:A129">""&amp;$B$125&amp;"."&amp;B127&amp;""</f>
        <v>A.4.1.1.7.S.1.1</v>
      </c>
      <c r="B127" s="139" t="s">
        <v>226</v>
      </c>
      <c r="C127" s="141" t="s">
        <v>267</v>
      </c>
      <c r="D127" s="171" t="s">
        <v>22</v>
      </c>
      <c r="E127" s="172">
        <v>936</v>
      </c>
      <c r="F127" s="108"/>
      <c r="G127" s="108">
        <f aca="true" t="shared" si="33" ref="G127:G129">E127*F127</f>
        <v>0</v>
      </c>
    </row>
    <row r="128" spans="1:7" s="109" customFormat="1" ht="15" hidden="1" outlineLevel="1">
      <c r="A128" s="98" t="str">
        <f t="shared" si="32"/>
        <v>A.4.1.1.7.S.1.2</v>
      </c>
      <c r="B128" s="139" t="s">
        <v>227</v>
      </c>
      <c r="C128" s="141" t="s">
        <v>232</v>
      </c>
      <c r="D128" s="171" t="s">
        <v>22</v>
      </c>
      <c r="E128" s="172">
        <v>415</v>
      </c>
      <c r="F128" s="108"/>
      <c r="G128" s="108">
        <f t="shared" si="33"/>
        <v>0</v>
      </c>
    </row>
    <row r="129" spans="1:7" s="109" customFormat="1" ht="102" hidden="1" outlineLevel="1">
      <c r="A129" s="98" t="str">
        <f t="shared" si="32"/>
        <v>A.4.1.1.7.S.2</v>
      </c>
      <c r="B129" s="139" t="s">
        <v>207</v>
      </c>
      <c r="C129" s="112" t="s">
        <v>156</v>
      </c>
      <c r="D129" s="113" t="s">
        <v>22</v>
      </c>
      <c r="E129" s="107">
        <v>1351</v>
      </c>
      <c r="F129" s="108"/>
      <c r="G129" s="108">
        <f t="shared" si="33"/>
        <v>0</v>
      </c>
    </row>
    <row r="130" spans="1:7" s="97" customFormat="1" ht="15" collapsed="1">
      <c r="A130" s="90" t="str">
        <f aca="true" t="shared" si="34" ref="A130">B130</f>
        <v>A.4.1.1.8</v>
      </c>
      <c r="B130" s="91" t="s">
        <v>809</v>
      </c>
      <c r="C130" s="169" t="s">
        <v>118</v>
      </c>
      <c r="D130" s="170"/>
      <c r="E130" s="94"/>
      <c r="F130" s="95"/>
      <c r="G130" s="96"/>
    </row>
    <row r="131" spans="1:7" s="109" customFormat="1" ht="63.75" hidden="1" outlineLevel="1">
      <c r="A131" s="98" t="str">
        <f>""&amp;$B$130&amp;"."&amp;B131&amp;""</f>
        <v>A.4.1.1.8.S.1</v>
      </c>
      <c r="B131" s="139" t="s">
        <v>206</v>
      </c>
      <c r="C131" s="112" t="s">
        <v>3328</v>
      </c>
      <c r="D131" s="113"/>
      <c r="E131" s="107"/>
      <c r="F131" s="108"/>
      <c r="G131" s="108"/>
    </row>
    <row r="132" spans="1:7" s="109" customFormat="1" ht="76.5" hidden="1" outlineLevel="1">
      <c r="A132" s="98" t="str">
        <f aca="true" t="shared" si="35" ref="A132:A135">""&amp;$B$130&amp;"."&amp;B132&amp;""</f>
        <v>A.4.1.1.8.S.1.1</v>
      </c>
      <c r="B132" s="139" t="s">
        <v>226</v>
      </c>
      <c r="C132" s="174" t="s">
        <v>182</v>
      </c>
      <c r="D132" s="113" t="s">
        <v>90</v>
      </c>
      <c r="E132" s="107">
        <v>64</v>
      </c>
      <c r="F132" s="108"/>
      <c r="G132" s="108">
        <f aca="true" t="shared" si="36" ref="G132:G135">E132*F132</f>
        <v>0</v>
      </c>
    </row>
    <row r="133" spans="1:7" s="109" customFormat="1" ht="63.75" hidden="1" outlineLevel="1">
      <c r="A133" s="98" t="str">
        <f t="shared" si="35"/>
        <v>A.4.1.1.8.S.2</v>
      </c>
      <c r="B133" s="139" t="s">
        <v>207</v>
      </c>
      <c r="C133" s="175" t="s">
        <v>3205</v>
      </c>
      <c r="D133" s="148"/>
      <c r="E133" s="130"/>
      <c r="F133" s="108"/>
      <c r="G133" s="108"/>
    </row>
    <row r="134" spans="1:7" s="109" customFormat="1" ht="38.25" hidden="1" outlineLevel="1">
      <c r="A134" s="98" t="str">
        <f t="shared" si="35"/>
        <v>A.4.1.1.8.S.2.1</v>
      </c>
      <c r="B134" s="139" t="s">
        <v>228</v>
      </c>
      <c r="C134" s="176" t="s">
        <v>388</v>
      </c>
      <c r="D134" s="119" t="s">
        <v>90</v>
      </c>
      <c r="E134" s="107">
        <v>64</v>
      </c>
      <c r="F134" s="108"/>
      <c r="G134" s="108">
        <f t="shared" si="36"/>
        <v>0</v>
      </c>
    </row>
    <row r="135" spans="1:7" s="109" customFormat="1" ht="204" hidden="1" outlineLevel="1">
      <c r="A135" s="98" t="str">
        <f t="shared" si="35"/>
        <v>A.4.1.1.8.S.3</v>
      </c>
      <c r="B135" s="139" t="s">
        <v>208</v>
      </c>
      <c r="C135" s="120" t="s">
        <v>3334</v>
      </c>
      <c r="D135" s="119" t="s">
        <v>90</v>
      </c>
      <c r="E135" s="107">
        <v>64</v>
      </c>
      <c r="F135" s="108"/>
      <c r="G135" s="108">
        <f t="shared" si="36"/>
        <v>0</v>
      </c>
    </row>
    <row r="136" spans="1:7" s="97" customFormat="1" ht="15" collapsed="1">
      <c r="A136" s="90" t="str">
        <f aca="true" t="shared" si="37" ref="A136">B136</f>
        <v>A.4.1.1.9</v>
      </c>
      <c r="B136" s="91" t="s">
        <v>810</v>
      </c>
      <c r="C136" s="92" t="s">
        <v>21</v>
      </c>
      <c r="D136" s="93"/>
      <c r="E136" s="94"/>
      <c r="F136" s="95"/>
      <c r="G136" s="96"/>
    </row>
    <row r="137" spans="1:7" s="104" customFormat="1" ht="15" hidden="1" outlineLevel="1">
      <c r="A137" s="98" t="str">
        <f aca="true" t="shared" si="38" ref="A137:A157">""&amp;$B$136&amp;"."&amp;B137&amp;""</f>
        <v>A.4.1.1.9.S.1</v>
      </c>
      <c r="B137" s="139" t="s">
        <v>206</v>
      </c>
      <c r="C137" s="100" t="s">
        <v>210</v>
      </c>
      <c r="D137" s="101"/>
      <c r="E137" s="102"/>
      <c r="F137" s="103"/>
      <c r="G137" s="103"/>
    </row>
    <row r="138" spans="1:7" s="109" customFormat="1" ht="140.25" hidden="1" outlineLevel="1">
      <c r="A138" s="98" t="str">
        <f t="shared" si="38"/>
        <v>A.4.1.1.9.S.2</v>
      </c>
      <c r="B138" s="139" t="s">
        <v>207</v>
      </c>
      <c r="C138" s="105" t="s">
        <v>3207</v>
      </c>
      <c r="D138" s="177" t="s">
        <v>91</v>
      </c>
      <c r="E138" s="107">
        <v>62</v>
      </c>
      <c r="F138" s="178"/>
      <c r="G138" s="108">
        <f aca="true" t="shared" si="39" ref="G138:G157">E138*F138</f>
        <v>0</v>
      </c>
    </row>
    <row r="139" spans="1:7" s="109" customFormat="1" ht="114.75" hidden="1" outlineLevel="1">
      <c r="A139" s="98" t="str">
        <f t="shared" si="38"/>
        <v>A.4.1.1.9.S.3</v>
      </c>
      <c r="B139" s="139" t="s">
        <v>208</v>
      </c>
      <c r="C139" s="105" t="s">
        <v>3208</v>
      </c>
      <c r="D139" s="177" t="s">
        <v>91</v>
      </c>
      <c r="E139" s="107">
        <v>30</v>
      </c>
      <c r="F139" s="178"/>
      <c r="G139" s="108">
        <f t="shared" si="39"/>
        <v>0</v>
      </c>
    </row>
    <row r="140" spans="1:7" s="109" customFormat="1" ht="102" hidden="1" outlineLevel="1">
      <c r="A140" s="98" t="str">
        <f t="shared" si="38"/>
        <v>A.4.1.1.9.S.4</v>
      </c>
      <c r="B140" s="139" t="s">
        <v>209</v>
      </c>
      <c r="C140" s="105" t="s">
        <v>445</v>
      </c>
      <c r="D140" s="177" t="s">
        <v>91</v>
      </c>
      <c r="E140" s="107">
        <v>3</v>
      </c>
      <c r="F140" s="178"/>
      <c r="G140" s="108">
        <f t="shared" si="39"/>
        <v>0</v>
      </c>
    </row>
    <row r="141" spans="1:7" s="109" customFormat="1" ht="153" hidden="1" outlineLevel="1">
      <c r="A141" s="98" t="str">
        <f t="shared" si="38"/>
        <v>A.4.1.1.9.S.5</v>
      </c>
      <c r="B141" s="139" t="s">
        <v>213</v>
      </c>
      <c r="C141" s="112" t="s">
        <v>2846</v>
      </c>
      <c r="D141" s="177" t="s">
        <v>91</v>
      </c>
      <c r="E141" s="107">
        <v>92</v>
      </c>
      <c r="F141" s="178"/>
      <c r="G141" s="108">
        <f t="shared" si="39"/>
        <v>0</v>
      </c>
    </row>
    <row r="142" spans="1:7" s="109" customFormat="1" ht="127.5" hidden="1" outlineLevel="1">
      <c r="A142" s="98" t="str">
        <f t="shared" si="38"/>
        <v>A.4.1.1.9.S.6</v>
      </c>
      <c r="B142" s="139" t="s">
        <v>214</v>
      </c>
      <c r="C142" s="112" t="s">
        <v>444</v>
      </c>
      <c r="D142" s="179" t="s">
        <v>22</v>
      </c>
      <c r="E142" s="107">
        <v>95</v>
      </c>
      <c r="F142" s="178"/>
      <c r="G142" s="108">
        <f t="shared" si="39"/>
        <v>0</v>
      </c>
    </row>
    <row r="143" spans="1:7" s="109" customFormat="1" ht="51" hidden="1" outlineLevel="1">
      <c r="A143" s="98" t="str">
        <f t="shared" si="38"/>
        <v>A.4.1.1.9.S.7</v>
      </c>
      <c r="B143" s="139" t="s">
        <v>215</v>
      </c>
      <c r="C143" s="112" t="s">
        <v>180</v>
      </c>
      <c r="D143" s="180" t="s">
        <v>22</v>
      </c>
      <c r="E143" s="107">
        <v>1671</v>
      </c>
      <c r="F143" s="178"/>
      <c r="G143" s="108">
        <f t="shared" si="39"/>
        <v>0</v>
      </c>
    </row>
    <row r="144" spans="1:7" s="109" customFormat="1" ht="76.5" hidden="1" outlineLevel="1">
      <c r="A144" s="98" t="str">
        <f t="shared" si="38"/>
        <v>A.4.1.1.9.S.8</v>
      </c>
      <c r="B144" s="139" t="s">
        <v>216</v>
      </c>
      <c r="C144" s="112" t="s">
        <v>23</v>
      </c>
      <c r="D144" s="177" t="s">
        <v>91</v>
      </c>
      <c r="E144" s="107">
        <v>1</v>
      </c>
      <c r="F144" s="178"/>
      <c r="G144" s="108">
        <f t="shared" si="39"/>
        <v>0</v>
      </c>
    </row>
    <row r="145" spans="1:7" s="109" customFormat="1" ht="51" hidden="1" outlineLevel="1">
      <c r="A145" s="98" t="str">
        <f t="shared" si="38"/>
        <v>A.4.1.1.9.S.9</v>
      </c>
      <c r="B145" s="139" t="s">
        <v>217</v>
      </c>
      <c r="C145" s="182" t="s">
        <v>154</v>
      </c>
      <c r="D145" s="177" t="s">
        <v>91</v>
      </c>
      <c r="E145" s="107">
        <v>1</v>
      </c>
      <c r="F145" s="178"/>
      <c r="G145" s="108">
        <f t="shared" si="39"/>
        <v>0</v>
      </c>
    </row>
    <row r="146" spans="1:7" s="109" customFormat="1" ht="63.75" hidden="1" outlineLevel="1">
      <c r="A146" s="98" t="str">
        <f t="shared" si="38"/>
        <v>A.4.1.1.9.S.10</v>
      </c>
      <c r="B146" s="139" t="s">
        <v>218</v>
      </c>
      <c r="C146" s="127" t="s">
        <v>84</v>
      </c>
      <c r="D146" s="180"/>
      <c r="E146" s="107"/>
      <c r="F146" s="178"/>
      <c r="G146" s="178"/>
    </row>
    <row r="147" spans="1:7" s="109" customFormat="1" ht="15" hidden="1" outlineLevel="1">
      <c r="A147" s="98" t="str">
        <f t="shared" si="38"/>
        <v>A.4.1.1.9.S.10.1</v>
      </c>
      <c r="B147" s="139" t="s">
        <v>312</v>
      </c>
      <c r="C147" s="127" t="s">
        <v>85</v>
      </c>
      <c r="D147" s="180" t="s">
        <v>22</v>
      </c>
      <c r="E147" s="107">
        <v>830</v>
      </c>
      <c r="F147" s="178"/>
      <c r="G147" s="108">
        <f t="shared" si="39"/>
        <v>0</v>
      </c>
    </row>
    <row r="148" spans="1:7" s="109" customFormat="1" ht="25.5" hidden="1" outlineLevel="1">
      <c r="A148" s="98" t="str">
        <f t="shared" si="38"/>
        <v>A.4.1.1.9.S.10.2</v>
      </c>
      <c r="B148" s="139" t="s">
        <v>313</v>
      </c>
      <c r="C148" s="127" t="s">
        <v>86</v>
      </c>
      <c r="D148" s="180" t="s">
        <v>90</v>
      </c>
      <c r="E148" s="107">
        <v>4</v>
      </c>
      <c r="F148" s="178"/>
      <c r="G148" s="108">
        <f t="shared" si="39"/>
        <v>0</v>
      </c>
    </row>
    <row r="149" spans="1:7" s="109" customFormat="1" ht="153" hidden="1" outlineLevel="1">
      <c r="A149" s="98" t="str">
        <f t="shared" si="38"/>
        <v>A.4.1.1.9.S.11</v>
      </c>
      <c r="B149" s="139" t="s">
        <v>219</v>
      </c>
      <c r="C149" s="183" t="s">
        <v>3540</v>
      </c>
      <c r="D149" s="184"/>
      <c r="E149" s="107"/>
      <c r="F149" s="178"/>
      <c r="G149" s="178"/>
    </row>
    <row r="150" spans="1:7" s="109" customFormat="1" ht="15" hidden="1" outlineLevel="1">
      <c r="A150" s="98" t="str">
        <f t="shared" si="38"/>
        <v>A.4.1.1.9.S.11.1</v>
      </c>
      <c r="B150" s="139" t="s">
        <v>298</v>
      </c>
      <c r="C150" s="185" t="s">
        <v>268</v>
      </c>
      <c r="D150" s="177" t="s">
        <v>90</v>
      </c>
      <c r="E150" s="107">
        <v>2</v>
      </c>
      <c r="F150" s="178"/>
      <c r="G150" s="108">
        <f t="shared" si="39"/>
        <v>0</v>
      </c>
    </row>
    <row r="151" spans="1:7" s="109" customFormat="1" ht="15" hidden="1" outlineLevel="1">
      <c r="A151" s="98" t="str">
        <f t="shared" si="38"/>
        <v>A.4.1.1.9.S.11.2</v>
      </c>
      <c r="B151" s="139" t="s">
        <v>299</v>
      </c>
      <c r="C151" s="186" t="s">
        <v>269</v>
      </c>
      <c r="D151" s="177" t="s">
        <v>90</v>
      </c>
      <c r="E151" s="107">
        <v>1</v>
      </c>
      <c r="F151" s="178"/>
      <c r="G151" s="108">
        <f t="shared" si="39"/>
        <v>0</v>
      </c>
    </row>
    <row r="152" spans="1:7" s="109" customFormat="1" ht="15" hidden="1" outlineLevel="1">
      <c r="A152" s="98" t="str">
        <f t="shared" si="38"/>
        <v>A.4.1.1.9.S.11.3</v>
      </c>
      <c r="B152" s="139" t="s">
        <v>387</v>
      </c>
      <c r="C152" s="185" t="s">
        <v>270</v>
      </c>
      <c r="D152" s="177" t="s">
        <v>90</v>
      </c>
      <c r="E152" s="107">
        <v>1</v>
      </c>
      <c r="F152" s="178"/>
      <c r="G152" s="108">
        <f t="shared" si="39"/>
        <v>0</v>
      </c>
    </row>
    <row r="153" spans="1:7" s="109" customFormat="1" ht="15" hidden="1" outlineLevel="1">
      <c r="A153" s="98" t="str">
        <f t="shared" si="38"/>
        <v>A.4.1.1.9.S.11.4</v>
      </c>
      <c r="B153" s="139" t="s">
        <v>811</v>
      </c>
      <c r="C153" s="185" t="s">
        <v>271</v>
      </c>
      <c r="D153" s="180" t="s">
        <v>22</v>
      </c>
      <c r="E153" s="107">
        <v>10</v>
      </c>
      <c r="F153" s="178"/>
      <c r="G153" s="108">
        <f t="shared" si="39"/>
        <v>0</v>
      </c>
    </row>
    <row r="154" spans="1:7" s="109" customFormat="1" ht="51" hidden="1" outlineLevel="1">
      <c r="A154" s="98" t="str">
        <f t="shared" si="38"/>
        <v>A.4.1.1.9.S.12</v>
      </c>
      <c r="B154" s="99" t="s">
        <v>220</v>
      </c>
      <c r="C154" s="112" t="s">
        <v>297</v>
      </c>
      <c r="D154" s="113"/>
      <c r="E154" s="107"/>
      <c r="F154" s="108"/>
      <c r="G154" s="108"/>
    </row>
    <row r="155" spans="1:7" s="109" customFormat="1" ht="15" hidden="1" outlineLevel="1">
      <c r="A155" s="98" t="str">
        <f t="shared" si="38"/>
        <v>A.4.1.1.9.S.12.1</v>
      </c>
      <c r="B155" s="99" t="s">
        <v>300</v>
      </c>
      <c r="C155" s="116" t="s">
        <v>295</v>
      </c>
      <c r="D155" s="119" t="s">
        <v>90</v>
      </c>
      <c r="E155" s="107">
        <v>5</v>
      </c>
      <c r="F155" s="108"/>
      <c r="G155" s="108">
        <f aca="true" t="shared" si="40" ref="G155">E155*F155</f>
        <v>0</v>
      </c>
    </row>
    <row r="156" spans="1:7" s="109" customFormat="1" ht="76.5" hidden="1" outlineLevel="1">
      <c r="A156" s="98" t="str">
        <f t="shared" si="38"/>
        <v>A.4.1.1.9.S.13</v>
      </c>
      <c r="B156" s="139" t="s">
        <v>221</v>
      </c>
      <c r="C156" s="187" t="s">
        <v>398</v>
      </c>
      <c r="D156" s="188" t="s">
        <v>155</v>
      </c>
      <c r="E156" s="107">
        <v>90</v>
      </c>
      <c r="F156" s="178"/>
      <c r="G156" s="108">
        <f t="shared" si="39"/>
        <v>0</v>
      </c>
    </row>
    <row r="157" spans="1:7" s="109" customFormat="1" ht="216.75" hidden="1" outlineLevel="1">
      <c r="A157" s="98" t="str">
        <f t="shared" si="38"/>
        <v>A.4.1.1.9.S.14</v>
      </c>
      <c r="B157" s="139" t="s">
        <v>222</v>
      </c>
      <c r="C157" s="504" t="s">
        <v>3231</v>
      </c>
      <c r="D157" s="177" t="s">
        <v>91</v>
      </c>
      <c r="E157" s="107">
        <v>1</v>
      </c>
      <c r="F157" s="178"/>
      <c r="G157" s="108">
        <f t="shared" si="39"/>
        <v>0</v>
      </c>
    </row>
    <row r="158" spans="1:7" s="503" customFormat="1" ht="178.5" hidden="1" outlineLevel="1">
      <c r="A158" s="98" t="str">
        <f aca="true" t="shared" si="41" ref="A158:A159">""&amp;$B$136&amp;"."&amp;B158&amp;""</f>
        <v>A.4.1.1.9.S.15</v>
      </c>
      <c r="B158" s="139" t="s">
        <v>223</v>
      </c>
      <c r="C158" s="505" t="s">
        <v>3232</v>
      </c>
      <c r="D158" s="177" t="s">
        <v>91</v>
      </c>
      <c r="E158" s="107">
        <v>1</v>
      </c>
      <c r="F158" s="178"/>
      <c r="G158" s="108">
        <f aca="true" t="shared" si="42" ref="G158:G159">E158*F158</f>
        <v>0</v>
      </c>
    </row>
    <row r="159" spans="1:7" s="503" customFormat="1" ht="127.5" hidden="1" outlineLevel="1">
      <c r="A159" s="98" t="str">
        <f t="shared" si="41"/>
        <v>A.4.1.1.9.S.16</v>
      </c>
      <c r="B159" s="139" t="s">
        <v>224</v>
      </c>
      <c r="C159" s="506" t="s">
        <v>3233</v>
      </c>
      <c r="D159" s="177" t="s">
        <v>91</v>
      </c>
      <c r="E159" s="107">
        <v>1</v>
      </c>
      <c r="F159" s="178"/>
      <c r="G159" s="108">
        <f t="shared" si="42"/>
        <v>0</v>
      </c>
    </row>
    <row r="160" spans="1:7" s="89" customFormat="1" ht="15" collapsed="1">
      <c r="A160" s="82" t="str">
        <f aca="true" t="shared" si="43" ref="A160:A161">B160</f>
        <v>A.4.1.2</v>
      </c>
      <c r="B160" s="83" t="s">
        <v>812</v>
      </c>
      <c r="C160" s="84" t="s">
        <v>136</v>
      </c>
      <c r="D160" s="189"/>
      <c r="E160" s="86"/>
      <c r="F160" s="87"/>
      <c r="G160" s="88"/>
    </row>
    <row r="161" spans="1:7" s="97" customFormat="1" ht="15">
      <c r="A161" s="90" t="str">
        <f t="shared" si="43"/>
        <v>A.4.1.2.1</v>
      </c>
      <c r="B161" s="91" t="s">
        <v>813</v>
      </c>
      <c r="C161" s="92" t="s">
        <v>18</v>
      </c>
      <c r="D161" s="93"/>
      <c r="E161" s="124"/>
      <c r="F161" s="125"/>
      <c r="G161" s="96"/>
    </row>
    <row r="162" spans="1:7" s="109" customFormat="1" ht="178.5" hidden="1" outlineLevel="1">
      <c r="A162" s="98" t="str">
        <f>""&amp;$B$161&amp;"."&amp;B162&amp;""</f>
        <v>A.4.1.2.1.S.1</v>
      </c>
      <c r="B162" s="139" t="s">
        <v>206</v>
      </c>
      <c r="C162" s="115" t="str">
        <f>C38</f>
        <v>Strojno-ručni iskop rova bez obzira na kategoriju terena i neovisno o dubini iskopa. Dubina, širina iskopa i pokos stranica rova prema uzdužnom profilu i detaljima. Sva eventualna oštećenja zbog neprimijenjene zaštite i nestručnog rada past će na teret izvoditelja radova. Uključeno razupiranje rova za zaštitu od obrušavanja, sa svim potrebnim radom i materijalom te crpljenje površinske i podzemne vode. Materijal potreban za zatrpavanje odlagati sa strane, ako to nije moguće on se utovaruje i odvozi na privremenu deponiju. Višak materijala odvesti na deponiju, što je  obračunato stavkom odvoza.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62" s="128" t="s">
        <v>24</v>
      </c>
      <c r="E162" s="107">
        <v>268</v>
      </c>
      <c r="F162" s="108"/>
      <c r="G162" s="108">
        <f aca="true" t="shared" si="44" ref="G162:G167">E162*F162</f>
        <v>0</v>
      </c>
    </row>
    <row r="163" spans="1:7" s="109" customFormat="1" ht="191.25" hidden="1" outlineLevel="1">
      <c r="A163" s="98" t="str">
        <f aca="true" t="shared" si="45" ref="A163:A175">""&amp;$B$161&amp;"."&amp;B163&amp;""</f>
        <v>A.4.1.2.1.S.2</v>
      </c>
      <c r="B163" s="139" t="s">
        <v>207</v>
      </c>
      <c r="C163" s="115" t="str">
        <f>C39</f>
        <v>Ručni iskop rova na svim mjestima gdje nije moguće iskop izvesti strojno, bez obzira na kategoriju terena, širinu i dubinu iskopa. U cijenu stavke uključiti razupiranje rova za zaštitu od obrušavanja, sa svim potrebnim radom i materijalom. Pažljivi iskop uz temelje građevina te njihovo osiguranje i podupiranje. Odvoz izvesti uzduž trase (rova) ručnim kolicima, japanerima i sl. Materijal odložiti na privremenu deponiju uz trasu ili na privremenu deponiju s prometnih površina ili nepristupačnih dionica. Uključeni su svi radovi kao: utovar, potreban prijevoz, odlaganje unutar gradilišta kao i potrebni radovi i oprema za crpljenje površinske i podzemne vode iz rova tijekom izvođenja radova . Dno kanala isplanirati s točnošću +/- 3 cm (eventualna udubljenja ispuniti kamenom sitneži krupnoće zrna do 8 mm i strojno nabiti). Pažljivi ručni iskop oko postojećih instalacija te njihovo osiguranje i podupiranje.
Obračun po m³ iskopanog materijala u sraslom stanju.</v>
      </c>
      <c r="D163" s="128" t="s">
        <v>24</v>
      </c>
      <c r="E163" s="107">
        <v>3</v>
      </c>
      <c r="F163" s="108"/>
      <c r="G163" s="108">
        <f t="shared" si="44"/>
        <v>0</v>
      </c>
    </row>
    <row r="164" spans="1:7" s="109" customFormat="1" ht="89.25" hidden="1" outlineLevel="1">
      <c r="A164" s="98" t="str">
        <f t="shared" si="45"/>
        <v>A.4.1.2.1.S.3</v>
      </c>
      <c r="B164" s="139" t="s">
        <v>208</v>
      </c>
      <c r="C164" s="115" t="s">
        <v>814</v>
      </c>
      <c r="D164" s="128" t="s">
        <v>24</v>
      </c>
      <c r="E164" s="107">
        <v>20</v>
      </c>
      <c r="F164" s="108"/>
      <c r="G164" s="108">
        <f t="shared" si="44"/>
        <v>0</v>
      </c>
    </row>
    <row r="165" spans="1:7" s="109" customFormat="1" ht="51" hidden="1" outlineLevel="1">
      <c r="A165" s="98" t="str">
        <f t="shared" si="45"/>
        <v>A.4.1.2.1.S.4</v>
      </c>
      <c r="B165" s="139" t="s">
        <v>209</v>
      </c>
      <c r="C165" s="115" t="str">
        <f>C44</f>
        <v>Nabava, doprema i ugradnja u rov pijeska frakcije 0-8 mm kao podloga cijevi. Jedinična cijena stavke uključuje sav potreban rad, materijal i transporte za kompletnu izvedbu stavke.
Obračun po m³ ugrađenog pijeska u zbijenom stanju.</v>
      </c>
      <c r="D165" s="128" t="s">
        <v>24</v>
      </c>
      <c r="E165" s="107">
        <v>21</v>
      </c>
      <c r="F165" s="108"/>
      <c r="G165" s="108">
        <f t="shared" si="44"/>
        <v>0</v>
      </c>
    </row>
    <row r="166" spans="1:7" s="109" customFormat="1" ht="51" hidden="1" outlineLevel="1">
      <c r="A166" s="98" t="str">
        <f t="shared" si="45"/>
        <v>A.4.1.2.1.S.5</v>
      </c>
      <c r="B166" s="139" t="s">
        <v>213</v>
      </c>
      <c r="C166" s="115" t="str">
        <f>C45</f>
        <v>Nabava, doprema i ugradnja u rov pijeska 0-8 mm koji se ugrađuje kao obloga i zaštita cijevi bočno i iznad tjemena cijevi, prema detalju rova.
Obračun po m³ ugrađenog pijeska u zbijenom stanju.</v>
      </c>
      <c r="D166" s="128" t="s">
        <v>24</v>
      </c>
      <c r="E166" s="107">
        <v>83</v>
      </c>
      <c r="F166" s="108"/>
      <c r="G166" s="108">
        <f t="shared" si="44"/>
        <v>0</v>
      </c>
    </row>
    <row r="167" spans="1:7" s="109" customFormat="1" ht="63.75" hidden="1" outlineLevel="1">
      <c r="A167" s="98" t="str">
        <f t="shared" si="45"/>
        <v>A.4.1.2.1.S.6</v>
      </c>
      <c r="B167" s="139" t="s">
        <v>214</v>
      </c>
      <c r="C167" s="115" t="str">
        <f>C46</f>
        <v>Nabava, doprema i ugradnja kamenog materijala frakcije 16-32 mm kao podloga ispod betonskih građevina. Jedinična cijena stavke uključuje sav potreban rad, materijal i transporte za kompletnu izvedbu stavke.
Obračun po m³ ugrađenog materijala u zbijenom stanju.</v>
      </c>
      <c r="D167" s="128" t="s">
        <v>24</v>
      </c>
      <c r="E167" s="107">
        <v>1</v>
      </c>
      <c r="F167" s="108"/>
      <c r="G167" s="108">
        <f t="shared" si="44"/>
        <v>0</v>
      </c>
    </row>
    <row r="168" spans="1:7" s="109" customFormat="1" ht="89.25" hidden="1" outlineLevel="1">
      <c r="A168" s="98" t="str">
        <f t="shared" si="45"/>
        <v>A.4.1.2.1.S.7</v>
      </c>
      <c r="B168" s="139" t="s">
        <v>215</v>
      </c>
      <c r="C168" s="115" t="str">
        <f>C48</f>
        <v>Nabava, doprema i ugradnja materijala te strojno zatrpavanje preostalog dijela rova zamjenskim kamenim materijalom, frakcije 0-64 mm, uz obavezno nabijanje u slojevima. Zamjenskim materijalom rov se zatrpava do sloja tampona na svim prometnicama (asfalt, makadam). Zbijenost min. prema Uvjetima i prema projektu/nacrtima.
Obračun po m³ ugrađenog materijala u zbijenom stanju.</v>
      </c>
      <c r="D168" s="128"/>
      <c r="E168" s="107"/>
      <c r="F168" s="108"/>
      <c r="G168" s="108"/>
    </row>
    <row r="169" spans="1:7" s="109" customFormat="1" ht="15" hidden="1" outlineLevel="1">
      <c r="A169" s="98" t="str">
        <f t="shared" si="45"/>
        <v>A.4.1.2.1.S.7.1</v>
      </c>
      <c r="B169" s="139" t="s">
        <v>364</v>
      </c>
      <c r="C169" s="115" t="str">
        <f>C49</f>
        <v>Zamjenski materijal zbijenosti sloja min. Me = 40 MN/m²</v>
      </c>
      <c r="D169" s="128" t="s">
        <v>24</v>
      </c>
      <c r="E169" s="107">
        <v>114</v>
      </c>
      <c r="F169" s="108"/>
      <c r="G169" s="108">
        <f aca="true" t="shared" si="46" ref="G169">E169*F169</f>
        <v>0</v>
      </c>
    </row>
    <row r="170" spans="1:7" s="109" customFormat="1" ht="114.75" hidden="1" outlineLevel="1">
      <c r="A170" s="98" t="str">
        <f t="shared" si="45"/>
        <v>A.4.1.2.1.S.8</v>
      </c>
      <c r="B170" s="139" t="s">
        <v>216</v>
      </c>
      <c r="C170" s="115" t="str">
        <f>C52</f>
        <v>Nabava, doprema i ugradnja u rov tampona, čiste kamene frakcije 0-64 mm kao podloge za asfaltiranje ili betoniranje cesta i izvedbe "bijelog puta", bankine, podloge nogostupa te na dijelovima gdje je potrebno. Stavkom je uključeno je i uređenje posteljice: planiranje, ravnanje i valjanje materijala. Zbijenost min. prema Uvjetima i prema projektu/nacrtima. Jedinična cijena stavke uključuje sav potreban rad, materijal, valjanje, pomoćna sredstva i transporte za izvedbu opisanog rada.
Obračun po m³ ugrađenog tampona u zbijenom stanju.</v>
      </c>
      <c r="D170" s="128"/>
      <c r="E170" s="107"/>
      <c r="F170" s="108"/>
      <c r="G170" s="108"/>
    </row>
    <row r="171" spans="1:7" s="109" customFormat="1" ht="15" hidden="1" outlineLevel="1">
      <c r="A171" s="98" t="str">
        <f t="shared" si="45"/>
        <v>A.4.1.2.1.S.8.1</v>
      </c>
      <c r="B171" s="139" t="s">
        <v>250</v>
      </c>
      <c r="C171" s="115" t="str">
        <f>C53</f>
        <v>Tampon zbijenosti sloja min. Me = 80 MN/m²</v>
      </c>
      <c r="D171" s="128" t="s">
        <v>24</v>
      </c>
      <c r="E171" s="107">
        <v>89</v>
      </c>
      <c r="F171" s="108"/>
      <c r="G171" s="108">
        <f aca="true" t="shared" si="47" ref="G171:G173">E171*F171</f>
        <v>0</v>
      </c>
    </row>
    <row r="172" spans="1:7" s="109" customFormat="1" ht="51" hidden="1" outlineLevel="1">
      <c r="A172" s="98" t="str">
        <f t="shared" si="45"/>
        <v>A.4.1.2.1.S.9</v>
      </c>
      <c r="B172" s="139" t="s">
        <v>217</v>
      </c>
      <c r="C172" s="115" t="str">
        <f>C56</f>
        <v>Završno planiranje bankine, u svemu prema postojećem stanju. Jedinična cijena stavke uključuje sav potreban rad, pomoćna sredstva i transporte za izvedbu stavke.
Obračun po m².</v>
      </c>
      <c r="D172" s="128" t="s">
        <v>25</v>
      </c>
      <c r="E172" s="107">
        <v>21</v>
      </c>
      <c r="F172" s="108"/>
      <c r="G172" s="108">
        <f t="shared" si="47"/>
        <v>0</v>
      </c>
    </row>
    <row r="173" spans="1:7" s="109" customFormat="1" ht="153" hidden="1" outlineLevel="1">
      <c r="A173" s="98" t="str">
        <f t="shared" si="45"/>
        <v>A.4.1.2.1.S.10</v>
      </c>
      <c r="B173" s="139" t="s">
        <v>218</v>
      </c>
      <c r="C173" s="115" t="str">
        <f>C57</f>
        <v>Odvoz viška materijala iz iskopa na deponiju. Izvedeno potpuno sa utovarom  i istovarom, te planiranjem na deponiji. Obuhvaćeno je čišćenje površina na koje se odlagao materijal prilikom iskopa i njihovo potpuno dovođenje u prvobitno stanje. Jedinična cijena stavke uključuje sav potreban rad, materijal, pomoćna sredstva i transporte za izvedbu opisanog rada.
NAPOMENA: ODNOSI NA SVE STVAKE TROŠKOVNIKA GDJE JE PREDVIĐEN ODVOZ: Izvođač mora uključiti u jediničnu cijenu pronalaženje deponije, naknadu za korištenje, odvoz bez obzira na udaljenost, osiguranje deponiranja materijala i završno uređenje. Investitor nije u obvezi osiguranja privremene i trajne deponije. 
Obračun po m³ materijala u sraslom stanju.</v>
      </c>
      <c r="D173" s="128" t="s">
        <v>24</v>
      </c>
      <c r="E173" s="107">
        <v>291</v>
      </c>
      <c r="F173" s="131"/>
      <c r="G173" s="108">
        <f t="shared" si="47"/>
        <v>0</v>
      </c>
    </row>
    <row r="174" spans="1:7" s="109" customFormat="1" ht="114.75" hidden="1" outlineLevel="1">
      <c r="A174" s="98" t="str">
        <f t="shared" si="45"/>
        <v>A.4.1.2.1.S.11</v>
      </c>
      <c r="B174" s="139" t="s">
        <v>219</v>
      </c>
      <c r="C174" s="105" t="s">
        <v>293</v>
      </c>
      <c r="D174" s="106"/>
      <c r="E174" s="107"/>
      <c r="F174" s="108"/>
      <c r="G174" s="108"/>
    </row>
    <row r="175" spans="1:7" s="109" customFormat="1" ht="15" hidden="1" outlineLevel="1">
      <c r="A175" s="98" t="str">
        <f t="shared" si="45"/>
        <v>A.4.1.2.1.S.11.1</v>
      </c>
      <c r="B175" s="139" t="s">
        <v>298</v>
      </c>
      <c r="C175" s="105" t="s">
        <v>1515</v>
      </c>
      <c r="D175" s="106" t="s">
        <v>22</v>
      </c>
      <c r="E175" s="107">
        <v>197</v>
      </c>
      <c r="F175" s="108"/>
      <c r="G175" s="108">
        <f aca="true" t="shared" si="48" ref="G175">E175*F175</f>
        <v>0</v>
      </c>
    </row>
    <row r="176" spans="1:7" s="97" customFormat="1" ht="15" collapsed="1">
      <c r="A176" s="90" t="str">
        <f aca="true" t="shared" si="49" ref="A176">B176</f>
        <v>A.4.1.2.2</v>
      </c>
      <c r="B176" s="91" t="s">
        <v>815</v>
      </c>
      <c r="C176" s="92" t="s">
        <v>19</v>
      </c>
      <c r="D176" s="93"/>
      <c r="E176" s="94"/>
      <c r="F176" s="95"/>
      <c r="G176" s="96"/>
    </row>
    <row r="177" spans="1:7" s="109" customFormat="1" ht="242.25" hidden="1" outlineLevel="1">
      <c r="A177" s="98" t="str">
        <f>""&amp;$B$176&amp;"."&amp;B177&amp;""</f>
        <v>A.4.1.2.2.S.1</v>
      </c>
      <c r="B177" s="139" t="s">
        <v>206</v>
      </c>
      <c r="C177" s="372" t="s">
        <v>3126</v>
      </c>
      <c r="D177" s="134"/>
      <c r="E177" s="132"/>
      <c r="F177" s="132"/>
      <c r="G177" s="108"/>
    </row>
    <row r="178" spans="1:7" s="109" customFormat="1" ht="15" hidden="1" outlineLevel="1">
      <c r="A178" s="98" t="str">
        <f>""&amp;$B$176&amp;"."&amp;B178&amp;""</f>
        <v>A.4.1.2.2.S.1.1</v>
      </c>
      <c r="B178" s="126" t="s">
        <v>226</v>
      </c>
      <c r="C178" s="120" t="s">
        <v>454</v>
      </c>
      <c r="D178" s="119"/>
      <c r="E178" s="132"/>
      <c r="F178" s="108"/>
      <c r="G178" s="108"/>
    </row>
    <row r="179" spans="1:7" s="109" customFormat="1" ht="38.25" hidden="1" outlineLevel="1">
      <c r="A179" s="98" t="str">
        <f>""&amp;$B$176&amp;"."&amp;B179&amp;""</f>
        <v>A.4.1.2.2.S.1.1.1</v>
      </c>
      <c r="B179" s="126" t="s">
        <v>237</v>
      </c>
      <c r="C179" s="112" t="s">
        <v>816</v>
      </c>
      <c r="D179" s="119" t="s">
        <v>90</v>
      </c>
      <c r="E179" s="107">
        <v>1</v>
      </c>
      <c r="F179" s="108"/>
      <c r="G179" s="108">
        <f aca="true" t="shared" si="50" ref="G179:G180">E179*F179</f>
        <v>0</v>
      </c>
    </row>
    <row r="180" spans="1:7" s="109" customFormat="1" ht="38.25" hidden="1" outlineLevel="1">
      <c r="A180" s="98" t="str">
        <f>""&amp;$B$176&amp;"."&amp;B180&amp;""</f>
        <v>A.4.1.2.2.S.1.1.2</v>
      </c>
      <c r="B180" s="126" t="s">
        <v>238</v>
      </c>
      <c r="C180" s="112" t="s">
        <v>2805</v>
      </c>
      <c r="D180" s="119" t="s">
        <v>90</v>
      </c>
      <c r="E180" s="107">
        <v>1</v>
      </c>
      <c r="F180" s="108"/>
      <c r="G180" s="108">
        <f t="shared" si="50"/>
        <v>0</v>
      </c>
    </row>
    <row r="181" spans="1:7" s="109" customFormat="1" ht="76.5" hidden="1" outlineLevel="1">
      <c r="A181" s="98" t="str">
        <f aca="true" t="shared" si="51" ref="A181:A187">""&amp;$B$176&amp;"."&amp;B181&amp;""</f>
        <v>A.4.1.2.2.S.2</v>
      </c>
      <c r="B181" s="126" t="s">
        <v>207</v>
      </c>
      <c r="C181" s="112" t="str">
        <f>C64</f>
        <v xml:space="preserve">Doprema s odlagališta gradilišta i kompletna ugradnja poklopca od nodularnog lijeva za okna. Nakon ugradnje i izvedbe završnog sloja vidljiv je samo poklopac. Jedinična cijena stavke uključuje sav potreban rad, materijal, pomoćna sredstva i transporte za  izvedbu stavke.
Obračun po komadu ugrađenog poklopca.                                                       </v>
      </c>
      <c r="D181" s="113"/>
      <c r="E181" s="107"/>
      <c r="F181" s="108"/>
      <c r="G181" s="108"/>
    </row>
    <row r="182" spans="1:7" s="109" customFormat="1" ht="15" hidden="1" outlineLevel="1">
      <c r="A182" s="98" t="str">
        <f t="shared" si="51"/>
        <v>A.4.1.2.2.S.2.1</v>
      </c>
      <c r="B182" s="126" t="s">
        <v>228</v>
      </c>
      <c r="C182" s="112" t="s">
        <v>290</v>
      </c>
      <c r="D182" s="119" t="s">
        <v>90</v>
      </c>
      <c r="E182" s="107">
        <v>2</v>
      </c>
      <c r="F182" s="108"/>
      <c r="G182" s="108">
        <f aca="true" t="shared" si="52" ref="G182:G187">E182*F182</f>
        <v>0</v>
      </c>
    </row>
    <row r="183" spans="1:7" s="109" customFormat="1" ht="76.5" hidden="1" outlineLevel="1">
      <c r="A183" s="98" t="str">
        <f t="shared" si="51"/>
        <v>A.4.1.2.2.S.3</v>
      </c>
      <c r="B183" s="126" t="s">
        <v>208</v>
      </c>
      <c r="C183" s="127" t="s">
        <v>412</v>
      </c>
      <c r="D183" s="135" t="s">
        <v>90</v>
      </c>
      <c r="E183" s="107">
        <v>10</v>
      </c>
      <c r="F183" s="108"/>
      <c r="G183" s="108">
        <f t="shared" si="52"/>
        <v>0</v>
      </c>
    </row>
    <row r="184" spans="1:7" s="109" customFormat="1" ht="76.5" hidden="1" outlineLevel="1">
      <c r="A184" s="98" t="str">
        <f t="shared" si="51"/>
        <v>A.4.1.2.2.S.4</v>
      </c>
      <c r="B184" s="126" t="s">
        <v>209</v>
      </c>
      <c r="C184" s="127" t="s">
        <v>3561</v>
      </c>
      <c r="D184" s="135" t="s">
        <v>90</v>
      </c>
      <c r="E184" s="107">
        <v>2</v>
      </c>
      <c r="F184" s="108"/>
      <c r="G184" s="108">
        <f t="shared" si="52"/>
        <v>0</v>
      </c>
    </row>
    <row r="185" spans="1:7" s="109" customFormat="1" ht="89.25" hidden="1" outlineLevel="1">
      <c r="A185" s="98" t="str">
        <f t="shared" si="51"/>
        <v>A.4.1.2.2.S.5</v>
      </c>
      <c r="B185" s="126" t="s">
        <v>213</v>
      </c>
      <c r="C185" s="127" t="s">
        <v>2892</v>
      </c>
      <c r="D185" s="135" t="s">
        <v>90</v>
      </c>
      <c r="E185" s="107">
        <v>4</v>
      </c>
      <c r="F185" s="108"/>
      <c r="G185" s="108">
        <f t="shared" si="52"/>
        <v>0</v>
      </c>
    </row>
    <row r="186" spans="1:7" s="109" customFormat="1" ht="76.5" hidden="1" outlineLevel="1">
      <c r="A186" s="98" t="str">
        <f t="shared" si="51"/>
        <v>A.4.1.2.2.S.6</v>
      </c>
      <c r="B186" s="126" t="s">
        <v>214</v>
      </c>
      <c r="C186" s="127" t="s">
        <v>2893</v>
      </c>
      <c r="D186" s="135" t="s">
        <v>90</v>
      </c>
      <c r="E186" s="107">
        <v>4</v>
      </c>
      <c r="F186" s="108"/>
      <c r="G186" s="108">
        <f t="shared" si="52"/>
        <v>0</v>
      </c>
    </row>
    <row r="187" spans="1:7" s="109" customFormat="1" ht="63.75" hidden="1" outlineLevel="1">
      <c r="A187" s="98" t="str">
        <f t="shared" si="51"/>
        <v>A.4.1.2.2.S.7</v>
      </c>
      <c r="B187" s="126" t="s">
        <v>215</v>
      </c>
      <c r="C187" s="127" t="s">
        <v>132</v>
      </c>
      <c r="D187" s="135" t="s">
        <v>90</v>
      </c>
      <c r="E187" s="107">
        <v>4</v>
      </c>
      <c r="F187" s="108"/>
      <c r="G187" s="108">
        <f t="shared" si="52"/>
        <v>0</v>
      </c>
    </row>
    <row r="188" spans="1:7" s="97" customFormat="1" ht="15" collapsed="1">
      <c r="A188" s="90" t="str">
        <f aca="true" t="shared" si="53" ref="A188">B188</f>
        <v>A.4.1.2.3</v>
      </c>
      <c r="B188" s="91" t="s">
        <v>817</v>
      </c>
      <c r="C188" s="92" t="s">
        <v>20</v>
      </c>
      <c r="D188" s="93"/>
      <c r="E188" s="124"/>
      <c r="F188" s="125"/>
      <c r="G188" s="96"/>
    </row>
    <row r="189" spans="1:7" s="109" customFormat="1" ht="127.5" hidden="1" outlineLevel="1">
      <c r="A189" s="98" t="str">
        <f aca="true" t="shared" si="54" ref="A189:A190">""&amp;$B$188&amp;"."&amp;B189&amp;""</f>
        <v>A.4.1.2.3.S.1</v>
      </c>
      <c r="B189" s="139" t="s">
        <v>206</v>
      </c>
      <c r="C189" s="112" t="s">
        <v>2890</v>
      </c>
      <c r="D189" s="128"/>
      <c r="E189" s="107"/>
      <c r="F189" s="108"/>
      <c r="G189" s="108"/>
    </row>
    <row r="190" spans="1:7" s="109" customFormat="1" ht="25.5" hidden="1" outlineLevel="1">
      <c r="A190" s="98" t="str">
        <f t="shared" si="54"/>
        <v>A.4.1.2.3.S.1.1</v>
      </c>
      <c r="B190" s="139" t="s">
        <v>226</v>
      </c>
      <c r="C190" s="112" t="s">
        <v>947</v>
      </c>
      <c r="D190" s="128" t="s">
        <v>25</v>
      </c>
      <c r="E190" s="107">
        <v>295</v>
      </c>
      <c r="F190" s="108"/>
      <c r="G190" s="108">
        <v>0</v>
      </c>
    </row>
    <row r="191" spans="1:7" s="97" customFormat="1" ht="15" collapsed="1">
      <c r="A191" s="90" t="str">
        <f aca="true" t="shared" si="55" ref="A191">B191</f>
        <v>A.4.1.2.4</v>
      </c>
      <c r="B191" s="91" t="s">
        <v>818</v>
      </c>
      <c r="C191" s="92" t="s">
        <v>2844</v>
      </c>
      <c r="D191" s="93"/>
      <c r="E191" s="94"/>
      <c r="F191" s="95"/>
      <c r="G191" s="96"/>
    </row>
    <row r="192" spans="1:7" s="109" customFormat="1" ht="114.75" hidden="1" outlineLevel="1">
      <c r="A192" s="98" t="str">
        <f>""&amp;$B$191&amp;"."&amp;B192&amp;""</f>
        <v>A.4.1.2.4.S.1</v>
      </c>
      <c r="B192" s="139" t="s">
        <v>206</v>
      </c>
      <c r="C192" s="112" t="s">
        <v>2928</v>
      </c>
      <c r="D192" s="113"/>
      <c r="E192" s="107"/>
      <c r="F192" s="108"/>
      <c r="G192" s="108"/>
    </row>
    <row r="193" spans="1:7" s="109" customFormat="1" ht="15" hidden="1" outlineLevel="1">
      <c r="A193" s="98" t="str">
        <f aca="true" t="shared" si="56" ref="A193:A248">""&amp;$B$191&amp;"."&amp;B193&amp;""</f>
        <v>A.4.1.2.4.S.1.1</v>
      </c>
      <c r="B193" s="139" t="s">
        <v>226</v>
      </c>
      <c r="C193" s="146" t="s">
        <v>105</v>
      </c>
      <c r="D193" s="143"/>
      <c r="E193" s="107"/>
      <c r="F193" s="108"/>
      <c r="G193" s="108"/>
    </row>
    <row r="194" spans="1:7" s="109" customFormat="1" ht="15" hidden="1" outlineLevel="1">
      <c r="A194" s="98" t="str">
        <f t="shared" si="56"/>
        <v>A.4.1.2.4.S.1.1.1</v>
      </c>
      <c r="B194" s="139" t="s">
        <v>237</v>
      </c>
      <c r="C194" s="142" t="s">
        <v>386</v>
      </c>
      <c r="D194" s="143" t="s">
        <v>22</v>
      </c>
      <c r="E194" s="107">
        <v>2.5</v>
      </c>
      <c r="F194" s="108"/>
      <c r="G194" s="108">
        <f aca="true" t="shared" si="57" ref="G194:G195">E194*F194</f>
        <v>0</v>
      </c>
    </row>
    <row r="195" spans="1:7" s="109" customFormat="1" ht="15" hidden="1" outlineLevel="1">
      <c r="A195" s="98" t="str">
        <f t="shared" si="56"/>
        <v>A.4.1.2.4.S.1.1.2</v>
      </c>
      <c r="B195" s="139" t="s">
        <v>238</v>
      </c>
      <c r="C195" s="142" t="s">
        <v>112</v>
      </c>
      <c r="D195" s="143" t="s">
        <v>22</v>
      </c>
      <c r="E195" s="107">
        <v>300</v>
      </c>
      <c r="F195" s="108"/>
      <c r="G195" s="108">
        <f t="shared" si="57"/>
        <v>0</v>
      </c>
    </row>
    <row r="196" spans="1:7" s="109" customFormat="1" ht="102" hidden="1" outlineLevel="1">
      <c r="A196" s="98" t="str">
        <f t="shared" si="56"/>
        <v>A.4.1.2.4.S.2</v>
      </c>
      <c r="B196" s="139" t="s">
        <v>207</v>
      </c>
      <c r="C196" s="112" t="s">
        <v>2929</v>
      </c>
      <c r="D196" s="113"/>
      <c r="E196" s="107"/>
      <c r="F196" s="108"/>
      <c r="G196" s="108"/>
    </row>
    <row r="197" spans="1:7" s="109" customFormat="1" ht="15" hidden="1" outlineLevel="1">
      <c r="A197" s="98" t="str">
        <f t="shared" si="56"/>
        <v>A.4.1.2.4.S.2.1</v>
      </c>
      <c r="B197" s="139" t="s">
        <v>228</v>
      </c>
      <c r="C197" s="146" t="s">
        <v>105</v>
      </c>
      <c r="D197" s="143"/>
      <c r="E197" s="107"/>
      <c r="F197" s="108"/>
      <c r="G197" s="108"/>
    </row>
    <row r="198" spans="1:7" s="109" customFormat="1" ht="15" hidden="1" outlineLevel="1">
      <c r="A198" s="98" t="str">
        <f t="shared" si="56"/>
        <v>A.4.1.2.4.S.2.1.1</v>
      </c>
      <c r="B198" s="139" t="s">
        <v>229</v>
      </c>
      <c r="C198" s="145" t="s">
        <v>143</v>
      </c>
      <c r="D198" s="142"/>
      <c r="E198" s="107"/>
      <c r="F198" s="108"/>
      <c r="G198" s="108"/>
    </row>
    <row r="199" spans="1:7" s="109" customFormat="1" ht="15" hidden="1" outlineLevel="1">
      <c r="A199" s="98" t="str">
        <f t="shared" si="56"/>
        <v>A.4.1.2.4.S.2.1.1.1</v>
      </c>
      <c r="B199" s="139" t="s">
        <v>340</v>
      </c>
      <c r="C199" s="142" t="s">
        <v>109</v>
      </c>
      <c r="D199" s="143" t="s">
        <v>90</v>
      </c>
      <c r="E199" s="107">
        <v>3</v>
      </c>
      <c r="F199" s="108"/>
      <c r="G199" s="108">
        <f aca="true" t="shared" si="58" ref="G199:G201">E199*F199</f>
        <v>0</v>
      </c>
    </row>
    <row r="200" spans="1:7" s="109" customFormat="1" ht="15" hidden="1" outlineLevel="1">
      <c r="A200" s="98" t="str">
        <f t="shared" si="56"/>
        <v>A.4.1.2.4.S.2.1.2</v>
      </c>
      <c r="B200" s="139" t="s">
        <v>230</v>
      </c>
      <c r="C200" s="145" t="s">
        <v>144</v>
      </c>
      <c r="D200" s="143"/>
      <c r="E200" s="107"/>
      <c r="F200" s="108"/>
      <c r="G200" s="108"/>
    </row>
    <row r="201" spans="1:7" s="109" customFormat="1" ht="15" hidden="1" outlineLevel="1">
      <c r="A201" s="98" t="str">
        <f t="shared" si="56"/>
        <v>A.4.1.2.4.S.2.1.2.1</v>
      </c>
      <c r="B201" s="139" t="s">
        <v>343</v>
      </c>
      <c r="C201" s="142" t="s">
        <v>109</v>
      </c>
      <c r="D201" s="143" t="s">
        <v>90</v>
      </c>
      <c r="E201" s="107">
        <v>2</v>
      </c>
      <c r="F201" s="108"/>
      <c r="G201" s="108">
        <f t="shared" si="58"/>
        <v>0</v>
      </c>
    </row>
    <row r="202" spans="1:7" s="109" customFormat="1" ht="15" hidden="1" outlineLevel="1">
      <c r="A202" s="98" t="str">
        <f t="shared" si="56"/>
        <v>A.4.1.2.4.S.2.1.3</v>
      </c>
      <c r="B202" s="139" t="s">
        <v>691</v>
      </c>
      <c r="C202" s="145" t="s">
        <v>692</v>
      </c>
      <c r="D202" s="143"/>
      <c r="E202" s="107"/>
      <c r="F202" s="108"/>
      <c r="G202" s="108"/>
    </row>
    <row r="203" spans="1:7" s="109" customFormat="1" ht="15" hidden="1" outlineLevel="1">
      <c r="A203" s="98" t="str">
        <f t="shared" si="56"/>
        <v>A.4.1.2.4.S.2.1.3.1</v>
      </c>
      <c r="B203" s="139" t="s">
        <v>693</v>
      </c>
      <c r="C203" s="142" t="s">
        <v>109</v>
      </c>
      <c r="D203" s="143" t="s">
        <v>90</v>
      </c>
      <c r="E203" s="107">
        <v>2</v>
      </c>
      <c r="F203" s="108"/>
      <c r="G203" s="108">
        <f aca="true" t="shared" si="59" ref="G203">E203*F203</f>
        <v>0</v>
      </c>
    </row>
    <row r="204" spans="1:7" s="109" customFormat="1" ht="15" hidden="1" outlineLevel="1">
      <c r="A204" s="98" t="str">
        <f t="shared" si="56"/>
        <v>A.4.1.2.4.S.2.1.4</v>
      </c>
      <c r="B204" s="139" t="s">
        <v>694</v>
      </c>
      <c r="C204" s="145" t="s">
        <v>819</v>
      </c>
      <c r="D204" s="143"/>
      <c r="E204" s="107"/>
      <c r="F204" s="108"/>
      <c r="G204" s="108"/>
    </row>
    <row r="205" spans="1:7" s="109" customFormat="1" ht="15" hidden="1" outlineLevel="1">
      <c r="A205" s="98" t="str">
        <f t="shared" si="56"/>
        <v>A.4.1.2.4.S.2.1.4.1</v>
      </c>
      <c r="B205" s="139" t="s">
        <v>696</v>
      </c>
      <c r="C205" s="142" t="s">
        <v>109</v>
      </c>
      <c r="D205" s="143" t="s">
        <v>90</v>
      </c>
      <c r="E205" s="107">
        <v>3</v>
      </c>
      <c r="F205" s="108"/>
      <c r="G205" s="108">
        <f aca="true" t="shared" si="60" ref="G205">E205*F205</f>
        <v>0</v>
      </c>
    </row>
    <row r="206" spans="1:7" s="109" customFormat="1" ht="165.75" hidden="1" outlineLevel="1">
      <c r="A206" s="98" t="str">
        <f t="shared" si="56"/>
        <v>A.4.1.2.4.S.3</v>
      </c>
      <c r="B206" s="139" t="s">
        <v>208</v>
      </c>
      <c r="C206" s="112" t="s">
        <v>2930</v>
      </c>
      <c r="D206" s="113"/>
      <c r="E206" s="107"/>
      <c r="F206" s="108"/>
      <c r="G206" s="108"/>
    </row>
    <row r="207" spans="1:7" s="109" customFormat="1" ht="15" hidden="1" outlineLevel="1">
      <c r="A207" s="98" t="str">
        <f t="shared" si="56"/>
        <v>A.4.1.2.4.S.3.1</v>
      </c>
      <c r="B207" s="139" t="s">
        <v>244</v>
      </c>
      <c r="C207" s="146" t="s">
        <v>105</v>
      </c>
      <c r="D207" s="143"/>
      <c r="E207" s="107"/>
      <c r="F207" s="108"/>
      <c r="G207" s="108"/>
    </row>
    <row r="208" spans="1:7" s="109" customFormat="1" ht="15" hidden="1" outlineLevel="1">
      <c r="A208" s="98" t="str">
        <f t="shared" si="56"/>
        <v>A.4.1.2.4.S.3.1.1</v>
      </c>
      <c r="B208" s="139" t="s">
        <v>322</v>
      </c>
      <c r="C208" s="145" t="s">
        <v>137</v>
      </c>
      <c r="D208" s="143"/>
      <c r="E208" s="107"/>
      <c r="F208" s="108"/>
      <c r="G208" s="108"/>
    </row>
    <row r="209" spans="1:7" s="109" customFormat="1" ht="15" hidden="1" outlineLevel="1">
      <c r="A209" s="98" t="str">
        <f t="shared" si="56"/>
        <v>A.4.1.2.4.S.3.1.1.1</v>
      </c>
      <c r="B209" s="139" t="s">
        <v>323</v>
      </c>
      <c r="C209" s="142" t="s">
        <v>101</v>
      </c>
      <c r="D209" s="143" t="s">
        <v>90</v>
      </c>
      <c r="E209" s="107">
        <v>4</v>
      </c>
      <c r="F209" s="108"/>
      <c r="G209" s="108">
        <f aca="true" t="shared" si="61" ref="G209:G210">E209*F209</f>
        <v>0</v>
      </c>
    </row>
    <row r="210" spans="1:7" s="109" customFormat="1" ht="15" hidden="1" outlineLevel="1">
      <c r="A210" s="98" t="str">
        <f t="shared" si="56"/>
        <v>A.4.1.2.4.S.3.1.1.2</v>
      </c>
      <c r="B210" s="139" t="s">
        <v>346</v>
      </c>
      <c r="C210" s="142" t="s">
        <v>642</v>
      </c>
      <c r="D210" s="143" t="s">
        <v>90</v>
      </c>
      <c r="E210" s="107">
        <v>4</v>
      </c>
      <c r="F210" s="108"/>
      <c r="G210" s="108">
        <f t="shared" si="61"/>
        <v>0</v>
      </c>
    </row>
    <row r="211" spans="1:7" s="109" customFormat="1" ht="15" hidden="1" outlineLevel="1">
      <c r="A211" s="98" t="str">
        <f t="shared" si="56"/>
        <v>A.4.1.2.4.S.3.1.2</v>
      </c>
      <c r="B211" s="139" t="s">
        <v>381</v>
      </c>
      <c r="C211" s="145" t="s">
        <v>138</v>
      </c>
      <c r="D211" s="143"/>
      <c r="E211" s="107"/>
      <c r="F211" s="108"/>
      <c r="G211" s="108"/>
    </row>
    <row r="212" spans="1:7" s="109" customFormat="1" ht="15" hidden="1" outlineLevel="1">
      <c r="A212" s="98" t="str">
        <f t="shared" si="56"/>
        <v>A.4.1.2.4.S.3.1.1.2.1</v>
      </c>
      <c r="B212" s="139" t="s">
        <v>820</v>
      </c>
      <c r="C212" s="142" t="s">
        <v>109</v>
      </c>
      <c r="D212" s="143" t="s">
        <v>90</v>
      </c>
      <c r="E212" s="107">
        <v>3</v>
      </c>
      <c r="F212" s="108"/>
      <c r="G212" s="108">
        <f aca="true" t="shared" si="62" ref="G212:G213">E212*F212</f>
        <v>0</v>
      </c>
    </row>
    <row r="213" spans="1:7" s="109" customFormat="1" ht="15" hidden="1" outlineLevel="1">
      <c r="A213" s="98" t="str">
        <f t="shared" si="56"/>
        <v>A.4.1.2.4.S.3.1.1.2.2</v>
      </c>
      <c r="B213" s="139" t="s">
        <v>821</v>
      </c>
      <c r="C213" s="142" t="s">
        <v>690</v>
      </c>
      <c r="D213" s="143" t="s">
        <v>90</v>
      </c>
      <c r="E213" s="107">
        <v>1</v>
      </c>
      <c r="F213" s="108"/>
      <c r="G213" s="108">
        <f t="shared" si="62"/>
        <v>0</v>
      </c>
    </row>
    <row r="214" spans="1:7" s="109" customFormat="1" ht="15" hidden="1" outlineLevel="1">
      <c r="A214" s="98" t="str">
        <f t="shared" si="56"/>
        <v>A.4.1.2.4.S.3.1.3</v>
      </c>
      <c r="B214" s="139" t="s">
        <v>647</v>
      </c>
      <c r="C214" s="145" t="s">
        <v>139</v>
      </c>
      <c r="D214" s="143"/>
      <c r="E214" s="107"/>
      <c r="F214" s="108"/>
      <c r="G214" s="108"/>
    </row>
    <row r="215" spans="1:7" s="109" customFormat="1" ht="15" hidden="1" outlineLevel="1">
      <c r="A215" s="98" t="str">
        <f t="shared" si="56"/>
        <v>A.4.1.2.4.S.3.1.3.1</v>
      </c>
      <c r="B215" s="139" t="s">
        <v>649</v>
      </c>
      <c r="C215" s="142" t="s">
        <v>108</v>
      </c>
      <c r="D215" s="143" t="s">
        <v>90</v>
      </c>
      <c r="E215" s="107">
        <v>4</v>
      </c>
      <c r="F215" s="108"/>
      <c r="G215" s="108">
        <f aca="true" t="shared" si="63" ref="G215">E215*F215</f>
        <v>0</v>
      </c>
    </row>
    <row r="216" spans="1:7" s="109" customFormat="1" ht="15" hidden="1" outlineLevel="1">
      <c r="A216" s="98" t="str">
        <f t="shared" si="56"/>
        <v>A.4.1.2.4.S.3.1.4</v>
      </c>
      <c r="B216" s="139" t="s">
        <v>651</v>
      </c>
      <c r="C216" s="145" t="s">
        <v>140</v>
      </c>
      <c r="D216" s="143"/>
      <c r="E216" s="107"/>
      <c r="F216" s="108"/>
      <c r="G216" s="108"/>
    </row>
    <row r="217" spans="1:7" s="109" customFormat="1" ht="15" hidden="1" outlineLevel="1">
      <c r="A217" s="98" t="str">
        <f t="shared" si="56"/>
        <v>A.4.1.2.4.S.3.1.4.1</v>
      </c>
      <c r="B217" s="139" t="s">
        <v>653</v>
      </c>
      <c r="C217" s="142" t="s">
        <v>145</v>
      </c>
      <c r="D217" s="143" t="s">
        <v>90</v>
      </c>
      <c r="E217" s="107">
        <v>1</v>
      </c>
      <c r="F217" s="108"/>
      <c r="G217" s="108">
        <f aca="true" t="shared" si="64" ref="G217:G219">E217*F217</f>
        <v>0</v>
      </c>
    </row>
    <row r="218" spans="1:7" s="109" customFormat="1" ht="15" hidden="1" outlineLevel="1">
      <c r="A218" s="98" t="str">
        <f t="shared" si="56"/>
        <v>A.4.1.2.4.S.3.1.4.2</v>
      </c>
      <c r="B218" s="139" t="s">
        <v>822</v>
      </c>
      <c r="C218" s="142" t="s">
        <v>146</v>
      </c>
      <c r="D218" s="143" t="s">
        <v>90</v>
      </c>
      <c r="E218" s="107">
        <v>4</v>
      </c>
      <c r="F218" s="108"/>
      <c r="G218" s="108">
        <f t="shared" si="64"/>
        <v>0</v>
      </c>
    </row>
    <row r="219" spans="1:7" s="109" customFormat="1" ht="15" hidden="1" outlineLevel="1">
      <c r="A219" s="98" t="str">
        <f t="shared" si="56"/>
        <v>A.4.1.2.4.S.3.1.4.3</v>
      </c>
      <c r="B219" s="139" t="s">
        <v>823</v>
      </c>
      <c r="C219" s="142" t="s">
        <v>702</v>
      </c>
      <c r="D219" s="143" t="s">
        <v>90</v>
      </c>
      <c r="E219" s="107">
        <v>2</v>
      </c>
      <c r="F219" s="108"/>
      <c r="G219" s="108">
        <f t="shared" si="64"/>
        <v>0</v>
      </c>
    </row>
    <row r="220" spans="1:7" s="109" customFormat="1" ht="15" hidden="1" outlineLevel="1">
      <c r="A220" s="98" t="str">
        <f t="shared" si="56"/>
        <v>A.4.1.2.4.S.3.1.5</v>
      </c>
      <c r="B220" s="139" t="s">
        <v>654</v>
      </c>
      <c r="C220" s="145" t="s">
        <v>141</v>
      </c>
      <c r="D220" s="143"/>
      <c r="E220" s="107"/>
      <c r="F220" s="108"/>
      <c r="G220" s="108"/>
    </row>
    <row r="221" spans="1:7" s="109" customFormat="1" ht="15" hidden="1" outlineLevel="1">
      <c r="A221" s="98" t="str">
        <f t="shared" si="56"/>
        <v>A.4.1.2.4.S.3.1.5.1</v>
      </c>
      <c r="B221" s="139" t="s">
        <v>656</v>
      </c>
      <c r="C221" s="142" t="s">
        <v>708</v>
      </c>
      <c r="D221" s="143" t="s">
        <v>90</v>
      </c>
      <c r="E221" s="107">
        <v>1</v>
      </c>
      <c r="F221" s="108"/>
      <c r="G221" s="108">
        <f aca="true" t="shared" si="65" ref="G221">E221*F221</f>
        <v>0</v>
      </c>
    </row>
    <row r="222" spans="1:7" s="109" customFormat="1" ht="15" hidden="1" outlineLevel="1">
      <c r="A222" s="98" t="str">
        <f t="shared" si="56"/>
        <v>A.4.1.2.4.S.3.1.6</v>
      </c>
      <c r="B222" s="139" t="s">
        <v>659</v>
      </c>
      <c r="C222" s="356" t="s">
        <v>824</v>
      </c>
      <c r="D222" s="143"/>
      <c r="E222" s="107"/>
      <c r="F222" s="108"/>
      <c r="G222" s="108"/>
    </row>
    <row r="223" spans="1:7" s="109" customFormat="1" ht="15" hidden="1" outlineLevel="1">
      <c r="A223" s="98" t="str">
        <f t="shared" si="56"/>
        <v>A.4.1.2.4.S.3.1.6.1</v>
      </c>
      <c r="B223" s="139" t="s">
        <v>661</v>
      </c>
      <c r="C223" s="142" t="s">
        <v>109</v>
      </c>
      <c r="D223" s="143" t="s">
        <v>90</v>
      </c>
      <c r="E223" s="107">
        <v>5</v>
      </c>
      <c r="F223" s="108"/>
      <c r="G223" s="108">
        <f aca="true" t="shared" si="66" ref="G223">E223*F223</f>
        <v>0</v>
      </c>
    </row>
    <row r="224" spans="1:7" s="109" customFormat="1" ht="15" hidden="1" outlineLevel="1">
      <c r="A224" s="98" t="str">
        <f t="shared" si="56"/>
        <v>A.4.1.2.4.S.3.1.7</v>
      </c>
      <c r="B224" s="139" t="s">
        <v>715</v>
      </c>
      <c r="C224" s="356" t="s">
        <v>825</v>
      </c>
      <c r="D224" s="143"/>
      <c r="E224" s="107"/>
      <c r="F224" s="108"/>
      <c r="G224" s="108"/>
    </row>
    <row r="225" spans="1:7" s="109" customFormat="1" ht="15" hidden="1" outlineLevel="1">
      <c r="A225" s="98" t="str">
        <f t="shared" si="56"/>
        <v>A.4.1.2.4.S.3.1.7.1</v>
      </c>
      <c r="B225" s="139" t="s">
        <v>716</v>
      </c>
      <c r="C225" s="142" t="s">
        <v>109</v>
      </c>
      <c r="D225" s="143" t="s">
        <v>90</v>
      </c>
      <c r="E225" s="107">
        <v>3</v>
      </c>
      <c r="F225" s="108"/>
      <c r="G225" s="108">
        <f aca="true" t="shared" si="67" ref="G225">E225*F225</f>
        <v>0</v>
      </c>
    </row>
    <row r="226" spans="1:7" s="109" customFormat="1" ht="15" hidden="1" outlineLevel="1">
      <c r="A226" s="98" t="str">
        <f t="shared" si="56"/>
        <v>A.4.1.2.4.S.3.1.8</v>
      </c>
      <c r="B226" s="139" t="s">
        <v>720</v>
      </c>
      <c r="C226" s="145" t="s">
        <v>142</v>
      </c>
      <c r="D226" s="143"/>
      <c r="E226" s="107"/>
      <c r="F226" s="108"/>
      <c r="G226" s="108"/>
    </row>
    <row r="227" spans="1:7" s="109" customFormat="1" ht="15" hidden="1" outlineLevel="1">
      <c r="A227" s="98" t="str">
        <f t="shared" si="56"/>
        <v>A.4.1.2.4.S.3.1.8.1</v>
      </c>
      <c r="B227" s="139" t="s">
        <v>722</v>
      </c>
      <c r="C227" s="142" t="s">
        <v>146</v>
      </c>
      <c r="D227" s="143" t="s">
        <v>90</v>
      </c>
      <c r="E227" s="107">
        <v>4</v>
      </c>
      <c r="F227" s="108"/>
      <c r="G227" s="108">
        <f aca="true" t="shared" si="68" ref="G227">E227*F227</f>
        <v>0</v>
      </c>
    </row>
    <row r="228" spans="1:7" s="109" customFormat="1" ht="76.5" hidden="1" outlineLevel="1">
      <c r="A228" s="98" t="str">
        <f t="shared" si="56"/>
        <v>A.4.1.2.4.S.4</v>
      </c>
      <c r="B228" s="139" t="s">
        <v>209</v>
      </c>
      <c r="C228" s="112" t="s">
        <v>2931</v>
      </c>
      <c r="D228" s="113"/>
      <c r="E228" s="107"/>
      <c r="F228" s="108"/>
      <c r="G228" s="108"/>
    </row>
    <row r="229" spans="1:7" s="109" customFormat="1" ht="15" hidden="1" outlineLevel="1">
      <c r="A229" s="98" t="str">
        <f t="shared" si="56"/>
        <v>A.4.1.2.4.S.4.1</v>
      </c>
      <c r="B229" s="139" t="s">
        <v>240</v>
      </c>
      <c r="C229" s="146" t="s">
        <v>105</v>
      </c>
      <c r="D229" s="143"/>
      <c r="E229" s="107"/>
      <c r="F229" s="108"/>
      <c r="G229" s="108"/>
    </row>
    <row r="230" spans="1:7" s="109" customFormat="1" ht="15" hidden="1" outlineLevel="1">
      <c r="A230" s="98" t="str">
        <f t="shared" si="56"/>
        <v>A.4.1.2.4.S.4.1.1</v>
      </c>
      <c r="B230" s="139" t="s">
        <v>241</v>
      </c>
      <c r="C230" s="140" t="s">
        <v>826</v>
      </c>
      <c r="D230" s="113"/>
      <c r="E230" s="107"/>
      <c r="F230" s="108"/>
      <c r="G230" s="108"/>
    </row>
    <row r="231" spans="1:7" s="109" customFormat="1" ht="15" hidden="1" outlineLevel="1">
      <c r="A231" s="98" t="str">
        <f t="shared" si="56"/>
        <v>A.4.1.2.4.S.4.1.1.1</v>
      </c>
      <c r="B231" s="139" t="s">
        <v>324</v>
      </c>
      <c r="C231" s="112" t="s">
        <v>109</v>
      </c>
      <c r="D231" s="143" t="s">
        <v>90</v>
      </c>
      <c r="E231" s="107">
        <v>1</v>
      </c>
      <c r="F231" s="108"/>
      <c r="G231" s="108">
        <f aca="true" t="shared" si="69" ref="G231:G232">E231*F231</f>
        <v>0</v>
      </c>
    </row>
    <row r="232" spans="1:7" s="109" customFormat="1" ht="15" hidden="1" outlineLevel="1">
      <c r="A232" s="98" t="str">
        <f>""&amp;$B$191&amp;"."&amp;B232&amp;""</f>
        <v>A.4.1.2.4.S.4.1.1.2</v>
      </c>
      <c r="B232" s="139" t="s">
        <v>325</v>
      </c>
      <c r="C232" s="112" t="s">
        <v>744</v>
      </c>
      <c r="D232" s="143" t="s">
        <v>90</v>
      </c>
      <c r="E232" s="107">
        <v>2</v>
      </c>
      <c r="F232" s="108"/>
      <c r="G232" s="108">
        <f t="shared" si="69"/>
        <v>0</v>
      </c>
    </row>
    <row r="233" spans="1:7" s="109" customFormat="1" ht="15" hidden="1" outlineLevel="1">
      <c r="A233" s="98" t="str">
        <f t="shared" si="56"/>
        <v>A.4.1.2.4.S.4.1.2</v>
      </c>
      <c r="B233" s="139" t="s">
        <v>242</v>
      </c>
      <c r="C233" s="140" t="s">
        <v>2806</v>
      </c>
      <c r="D233" s="113"/>
      <c r="E233" s="107"/>
      <c r="F233" s="108"/>
      <c r="G233" s="108"/>
    </row>
    <row r="234" spans="1:7" s="109" customFormat="1" ht="15" hidden="1" outlineLevel="1">
      <c r="A234" s="98" t="str">
        <f t="shared" si="56"/>
        <v>A.4.1.2.4.S.4.1.2.1</v>
      </c>
      <c r="B234" s="139" t="s">
        <v>360</v>
      </c>
      <c r="C234" s="112" t="s">
        <v>108</v>
      </c>
      <c r="D234" s="143" t="s">
        <v>90</v>
      </c>
      <c r="E234" s="107">
        <v>4</v>
      </c>
      <c r="F234" s="108"/>
      <c r="G234" s="108">
        <f aca="true" t="shared" si="70" ref="G234">E234*F234</f>
        <v>0</v>
      </c>
    </row>
    <row r="235" spans="1:7" s="109" customFormat="1" ht="15" hidden="1" outlineLevel="1">
      <c r="A235" s="98" t="str">
        <f t="shared" si="56"/>
        <v>A.4.1.2.4.S.4.1.3</v>
      </c>
      <c r="B235" s="139" t="s">
        <v>356</v>
      </c>
      <c r="C235" s="140" t="s">
        <v>150</v>
      </c>
      <c r="D235" s="113"/>
      <c r="E235" s="107"/>
      <c r="F235" s="108"/>
      <c r="G235" s="108"/>
    </row>
    <row r="236" spans="1:7" s="109" customFormat="1" ht="15" hidden="1" outlineLevel="1">
      <c r="A236" s="98" t="str">
        <f t="shared" si="56"/>
        <v>A.4.1.2.4.S.4.1.3.1</v>
      </c>
      <c r="B236" s="139" t="s">
        <v>361</v>
      </c>
      <c r="C236" s="112" t="s">
        <v>109</v>
      </c>
      <c r="D236" s="143" t="s">
        <v>90</v>
      </c>
      <c r="E236" s="107">
        <v>1</v>
      </c>
      <c r="F236" s="108"/>
      <c r="G236" s="108">
        <f aca="true" t="shared" si="71" ref="G236">E236*F236</f>
        <v>0</v>
      </c>
    </row>
    <row r="237" spans="1:7" s="109" customFormat="1" ht="15" hidden="1" outlineLevel="1">
      <c r="A237" s="98" t="str">
        <f t="shared" si="56"/>
        <v>A.4.1.2.4.S.4.1.4</v>
      </c>
      <c r="B237" s="139" t="s">
        <v>357</v>
      </c>
      <c r="C237" s="140" t="s">
        <v>151</v>
      </c>
      <c r="D237" s="319"/>
      <c r="E237" s="107"/>
      <c r="F237" s="108"/>
      <c r="G237" s="108"/>
    </row>
    <row r="238" spans="1:7" s="109" customFormat="1" ht="15" hidden="1" outlineLevel="1">
      <c r="A238" s="98" t="str">
        <f t="shared" si="56"/>
        <v>A.4.1.2.4.S.4.1.4.1</v>
      </c>
      <c r="B238" s="139" t="s">
        <v>362</v>
      </c>
      <c r="C238" s="112" t="s">
        <v>147</v>
      </c>
      <c r="D238" s="143" t="s">
        <v>90</v>
      </c>
      <c r="E238" s="107">
        <v>1</v>
      </c>
      <c r="F238" s="108"/>
      <c r="G238" s="108">
        <f aca="true" t="shared" si="72" ref="G238:G239">E238*F238</f>
        <v>0</v>
      </c>
    </row>
    <row r="239" spans="1:7" s="109" customFormat="1" ht="15" hidden="1" outlineLevel="1">
      <c r="A239" s="98" t="str">
        <f t="shared" si="56"/>
        <v>A.4.1.2.4.S.4.1.4.2</v>
      </c>
      <c r="B239" s="139" t="s">
        <v>772</v>
      </c>
      <c r="C239" s="112" t="s">
        <v>771</v>
      </c>
      <c r="D239" s="143" t="s">
        <v>90</v>
      </c>
      <c r="E239" s="107">
        <v>3</v>
      </c>
      <c r="F239" s="108"/>
      <c r="G239" s="108">
        <f t="shared" si="72"/>
        <v>0</v>
      </c>
    </row>
    <row r="240" spans="1:7" s="109" customFormat="1" ht="15" hidden="1" outlineLevel="1">
      <c r="A240" s="98" t="str">
        <f t="shared" si="56"/>
        <v>A.4.1.2.4.S.4.1.5</v>
      </c>
      <c r="B240" s="139" t="s">
        <v>358</v>
      </c>
      <c r="C240" s="140" t="s">
        <v>152</v>
      </c>
      <c r="D240" s="113"/>
      <c r="E240" s="107">
        <v>0</v>
      </c>
      <c r="F240" s="108"/>
      <c r="G240" s="108"/>
    </row>
    <row r="241" spans="1:7" s="109" customFormat="1" ht="15" hidden="1" outlineLevel="1">
      <c r="A241" s="98" t="str">
        <f t="shared" si="56"/>
        <v>A.4.1.2.4.S.4.1.5.1</v>
      </c>
      <c r="B241" s="139" t="s">
        <v>363</v>
      </c>
      <c r="C241" s="112" t="s">
        <v>147</v>
      </c>
      <c r="D241" s="143" t="s">
        <v>90</v>
      </c>
      <c r="E241" s="107">
        <v>1</v>
      </c>
      <c r="F241" s="108"/>
      <c r="G241" s="108">
        <f aca="true" t="shared" si="73" ref="G241:G243">E241*F241</f>
        <v>0</v>
      </c>
    </row>
    <row r="242" spans="1:7" s="109" customFormat="1" ht="15" hidden="1" outlineLevel="1">
      <c r="A242" s="98" t="str">
        <f t="shared" si="56"/>
        <v>A.4.1.2.4.S.4.1.5.2</v>
      </c>
      <c r="B242" s="139" t="s">
        <v>827</v>
      </c>
      <c r="C242" s="112" t="s">
        <v>771</v>
      </c>
      <c r="D242" s="143" t="s">
        <v>90</v>
      </c>
      <c r="E242" s="107">
        <v>3</v>
      </c>
      <c r="F242" s="108"/>
      <c r="G242" s="108">
        <f t="shared" si="73"/>
        <v>0</v>
      </c>
    </row>
    <row r="243" spans="1:7" s="109" customFormat="1" ht="15" hidden="1" outlineLevel="1">
      <c r="A243" s="98" t="str">
        <f t="shared" si="56"/>
        <v>A.4.1.2.4.S.4.1.6</v>
      </c>
      <c r="B243" s="139" t="s">
        <v>359</v>
      </c>
      <c r="C243" s="140" t="s">
        <v>153</v>
      </c>
      <c r="D243" s="143" t="s">
        <v>90</v>
      </c>
      <c r="E243" s="107">
        <v>4</v>
      </c>
      <c r="F243" s="108"/>
      <c r="G243" s="108">
        <f t="shared" si="73"/>
        <v>0</v>
      </c>
    </row>
    <row r="244" spans="1:7" s="109" customFormat="1" ht="15" hidden="1" outlineLevel="1">
      <c r="A244" s="98" t="str">
        <f t="shared" si="56"/>
        <v>A.4.1.2.4.S.4.1.7</v>
      </c>
      <c r="B244" s="139" t="s">
        <v>780</v>
      </c>
      <c r="C244" s="140" t="s">
        <v>828</v>
      </c>
      <c r="D244" s="319"/>
      <c r="E244" s="319"/>
      <c r="F244" s="319"/>
      <c r="G244" s="319"/>
    </row>
    <row r="245" spans="1:7" s="109" customFormat="1" ht="15" hidden="1" outlineLevel="1">
      <c r="A245" s="98" t="str">
        <f t="shared" si="56"/>
        <v>A.4.1.2.4.S.4.1.7.1</v>
      </c>
      <c r="B245" s="139" t="s">
        <v>781</v>
      </c>
      <c r="C245" s="112" t="s">
        <v>744</v>
      </c>
      <c r="D245" s="143" t="s">
        <v>90</v>
      </c>
      <c r="E245" s="107">
        <v>2</v>
      </c>
      <c r="F245" s="108"/>
      <c r="G245" s="108">
        <f aca="true" t="shared" si="74" ref="G245">E245*F245</f>
        <v>0</v>
      </c>
    </row>
    <row r="246" spans="1:7" s="109" customFormat="1" ht="140.25" hidden="1" outlineLevel="1">
      <c r="A246" s="98" t="str">
        <f t="shared" si="56"/>
        <v>A.4.1.2.4.S.8</v>
      </c>
      <c r="B246" s="139" t="s">
        <v>216</v>
      </c>
      <c r="C246" s="115" t="s">
        <v>3462</v>
      </c>
      <c r="D246" s="128"/>
      <c r="E246" s="107"/>
      <c r="F246" s="108"/>
      <c r="G246" s="108"/>
    </row>
    <row r="247" spans="1:7" s="109" customFormat="1" ht="15" hidden="1" outlineLevel="1">
      <c r="A247" s="98" t="str">
        <f t="shared" si="56"/>
        <v>A.4.1.2.4.S.8.1</v>
      </c>
      <c r="B247" s="139" t="s">
        <v>250</v>
      </c>
      <c r="C247" s="115" t="s">
        <v>159</v>
      </c>
      <c r="D247" s="128"/>
      <c r="E247" s="107"/>
      <c r="F247" s="108"/>
      <c r="G247" s="108"/>
    </row>
    <row r="248" spans="1:7" s="109" customFormat="1" ht="15" hidden="1" outlineLevel="1">
      <c r="A248" s="98" t="str">
        <f t="shared" si="56"/>
        <v>A.4.1.2.4.S.8.1.1</v>
      </c>
      <c r="B248" s="139" t="s">
        <v>563</v>
      </c>
      <c r="C248" s="133" t="s">
        <v>164</v>
      </c>
      <c r="D248" s="143" t="s">
        <v>90</v>
      </c>
      <c r="E248" s="107">
        <v>2</v>
      </c>
      <c r="F248" s="108"/>
      <c r="G248" s="108">
        <f aca="true" t="shared" si="75" ref="G248">E248*F248</f>
        <v>0</v>
      </c>
    </row>
    <row r="249" spans="1:7" s="97" customFormat="1" ht="15" collapsed="1">
      <c r="A249" s="90" t="str">
        <f aca="true" t="shared" si="76" ref="A249">B249</f>
        <v>A.4.1.2.5</v>
      </c>
      <c r="B249" s="91" t="s">
        <v>829</v>
      </c>
      <c r="C249" s="165" t="s">
        <v>121</v>
      </c>
      <c r="D249" s="166"/>
      <c r="E249" s="94"/>
      <c r="F249" s="95"/>
      <c r="G249" s="96"/>
    </row>
    <row r="250" spans="1:7" s="109" customFormat="1" ht="165.75" hidden="1" outlineLevel="1">
      <c r="A250" s="98" t="str">
        <f aca="true" t="shared" si="77" ref="A250:A261">""&amp;$B$249&amp;"."&amp;B250&amp;""</f>
        <v>A.4.1.2.5.S.1</v>
      </c>
      <c r="B250" s="139" t="s">
        <v>206</v>
      </c>
      <c r="C250" s="112" t="s">
        <v>3545</v>
      </c>
      <c r="D250" s="113"/>
      <c r="E250" s="107"/>
      <c r="F250" s="108"/>
      <c r="G250" s="206"/>
    </row>
    <row r="251" spans="1:7" s="109" customFormat="1" ht="15" hidden="1" outlineLevel="1">
      <c r="A251" s="98" t="str">
        <f t="shared" si="77"/>
        <v>A.4.1.2.5.S.1.1</v>
      </c>
      <c r="B251" s="139" t="s">
        <v>226</v>
      </c>
      <c r="C251" s="142" t="s">
        <v>393</v>
      </c>
      <c r="D251" s="143" t="s">
        <v>22</v>
      </c>
      <c r="E251" s="107">
        <v>2.5</v>
      </c>
      <c r="F251" s="108"/>
      <c r="G251" s="108">
        <f aca="true" t="shared" si="78" ref="G251:G261">E251*F251</f>
        <v>0</v>
      </c>
    </row>
    <row r="252" spans="1:7" s="109" customFormat="1" ht="15" hidden="1" outlineLevel="1">
      <c r="A252" s="98" t="str">
        <f t="shared" si="77"/>
        <v>A.4.1.2.5.S.1.2</v>
      </c>
      <c r="B252" s="139" t="s">
        <v>227</v>
      </c>
      <c r="C252" s="112" t="s">
        <v>124</v>
      </c>
      <c r="D252" s="143" t="s">
        <v>22</v>
      </c>
      <c r="E252" s="107">
        <v>295</v>
      </c>
      <c r="F252" s="108"/>
      <c r="G252" s="108">
        <f t="shared" si="78"/>
        <v>0</v>
      </c>
    </row>
    <row r="253" spans="1:7" s="109" customFormat="1" ht="127.5" hidden="1" outlineLevel="1">
      <c r="A253" s="98" t="str">
        <f t="shared" si="77"/>
        <v>A.4.1.2.5.S.2</v>
      </c>
      <c r="B253" s="139" t="s">
        <v>207</v>
      </c>
      <c r="C253" s="112" t="s">
        <v>185</v>
      </c>
      <c r="D253" s="113"/>
      <c r="E253" s="107"/>
      <c r="F253" s="108"/>
      <c r="G253" s="206"/>
    </row>
    <row r="254" spans="1:7" s="109" customFormat="1" ht="15" hidden="1" outlineLevel="1">
      <c r="A254" s="98" t="str">
        <f t="shared" si="77"/>
        <v>A.4.1.2.5.S.2.1</v>
      </c>
      <c r="B254" s="139" t="s">
        <v>228</v>
      </c>
      <c r="C254" s="112" t="s">
        <v>125</v>
      </c>
      <c r="D254" s="113" t="s">
        <v>90</v>
      </c>
      <c r="E254" s="107">
        <v>42</v>
      </c>
      <c r="F254" s="108"/>
      <c r="G254" s="108">
        <f t="shared" si="78"/>
        <v>0</v>
      </c>
    </row>
    <row r="255" spans="1:7" s="109" customFormat="1" ht="15" hidden="1" outlineLevel="1">
      <c r="A255" s="98" t="str">
        <f t="shared" si="77"/>
        <v>A.4.1.2.5.S.2.2</v>
      </c>
      <c r="B255" s="139" t="s">
        <v>261</v>
      </c>
      <c r="C255" s="112" t="s">
        <v>369</v>
      </c>
      <c r="D255" s="113" t="s">
        <v>90</v>
      </c>
      <c r="E255" s="107">
        <v>33</v>
      </c>
      <c r="F255" s="108"/>
      <c r="G255" s="108">
        <f t="shared" si="78"/>
        <v>0</v>
      </c>
    </row>
    <row r="256" spans="1:7" s="109" customFormat="1" ht="15" hidden="1" outlineLevel="1">
      <c r="A256" s="98" t="str">
        <f t="shared" si="77"/>
        <v>A.4.1.2.5.S.2.3</v>
      </c>
      <c r="B256" s="139" t="s">
        <v>367</v>
      </c>
      <c r="C256" s="112" t="s">
        <v>368</v>
      </c>
      <c r="D256" s="113" t="s">
        <v>90</v>
      </c>
      <c r="E256" s="107">
        <v>1</v>
      </c>
      <c r="F256" s="108"/>
      <c r="G256" s="108">
        <f t="shared" si="78"/>
        <v>0</v>
      </c>
    </row>
    <row r="257" spans="1:7" s="109" customFormat="1" ht="89.25" hidden="1" outlineLevel="1">
      <c r="A257" s="98" t="str">
        <f t="shared" si="77"/>
        <v>A.4.1.2.5.S.3</v>
      </c>
      <c r="B257" s="139" t="s">
        <v>208</v>
      </c>
      <c r="C257" s="112" t="s">
        <v>3213</v>
      </c>
      <c r="D257" s="113"/>
      <c r="E257" s="107"/>
      <c r="F257" s="108"/>
      <c r="G257" s="206"/>
    </row>
    <row r="258" spans="1:7" s="109" customFormat="1" ht="15" hidden="1" outlineLevel="1">
      <c r="A258" s="98" t="str">
        <f t="shared" si="77"/>
        <v>A.4.1.2.5.S.3.1</v>
      </c>
      <c r="B258" s="139" t="s">
        <v>244</v>
      </c>
      <c r="C258" s="112" t="s">
        <v>126</v>
      </c>
      <c r="D258" s="113" t="s">
        <v>90</v>
      </c>
      <c r="E258" s="107">
        <v>4</v>
      </c>
      <c r="F258" s="108"/>
      <c r="G258" s="108">
        <f t="shared" si="78"/>
        <v>0</v>
      </c>
    </row>
    <row r="259" spans="1:7" s="109" customFormat="1" ht="216.75" hidden="1" outlineLevel="1">
      <c r="A259" s="98" t="str">
        <f t="shared" si="77"/>
        <v>A.4.1.2.5.S.4</v>
      </c>
      <c r="B259" s="139" t="s">
        <v>209</v>
      </c>
      <c r="C259" s="122" t="s">
        <v>3483</v>
      </c>
      <c r="D259" s="328"/>
      <c r="E259" s="329"/>
      <c r="F259" s="330"/>
      <c r="G259" s="330"/>
    </row>
    <row r="260" spans="1:7" s="109" customFormat="1" ht="15" hidden="1" outlineLevel="1">
      <c r="A260" s="98" t="str">
        <f t="shared" si="77"/>
        <v>A.4.1.2.5.S.4.1</v>
      </c>
      <c r="B260" s="139" t="s">
        <v>240</v>
      </c>
      <c r="C260" s="122" t="s">
        <v>830</v>
      </c>
      <c r="D260" s="331" t="s">
        <v>22</v>
      </c>
      <c r="E260" s="324">
        <v>295</v>
      </c>
      <c r="F260" s="325"/>
      <c r="G260" s="325">
        <f aca="true" t="shared" si="79" ref="G260">E260*F260</f>
        <v>0</v>
      </c>
    </row>
    <row r="261" spans="1:7" s="109" customFormat="1" ht="102" hidden="1" outlineLevel="1">
      <c r="A261" s="98" t="str">
        <f t="shared" si="77"/>
        <v>A.4.1.2.5.S.5</v>
      </c>
      <c r="B261" s="139" t="s">
        <v>213</v>
      </c>
      <c r="C261" s="207" t="s">
        <v>3484</v>
      </c>
      <c r="D261" s="331" t="s">
        <v>90</v>
      </c>
      <c r="E261" s="324">
        <v>13</v>
      </c>
      <c r="F261" s="325"/>
      <c r="G261" s="325">
        <f t="shared" si="78"/>
        <v>0</v>
      </c>
    </row>
    <row r="262" spans="1:7" s="97" customFormat="1" ht="15" collapsed="1">
      <c r="A262" s="90" t="str">
        <f aca="true" t="shared" si="80" ref="A262">B262</f>
        <v>A.4.1.2.6</v>
      </c>
      <c r="B262" s="91" t="s">
        <v>831</v>
      </c>
      <c r="C262" s="169" t="s">
        <v>122</v>
      </c>
      <c r="D262" s="170"/>
      <c r="E262" s="94"/>
      <c r="F262" s="95"/>
      <c r="G262" s="96"/>
    </row>
    <row r="263" spans="1:7" s="109" customFormat="1" ht="89.25" hidden="1" outlineLevel="1">
      <c r="A263" s="98" t="str">
        <f aca="true" t="shared" si="81" ref="A263:A272">""&amp;$B$262&amp;"."&amp;B263&amp;""</f>
        <v>A.4.1.2.6.S.1</v>
      </c>
      <c r="B263" s="139" t="s">
        <v>206</v>
      </c>
      <c r="C263" s="207" t="s">
        <v>2802</v>
      </c>
      <c r="D263" s="148"/>
      <c r="E263" s="107"/>
      <c r="F263" s="108"/>
      <c r="G263" s="206"/>
    </row>
    <row r="264" spans="1:7" s="109" customFormat="1" ht="15" hidden="1" outlineLevel="1">
      <c r="A264" s="98" t="str">
        <f t="shared" si="81"/>
        <v>A.4.1.2.6.S.1.1</v>
      </c>
      <c r="B264" s="139" t="s">
        <v>226</v>
      </c>
      <c r="C264" s="207" t="s">
        <v>131</v>
      </c>
      <c r="D264" s="148" t="s">
        <v>91</v>
      </c>
      <c r="E264" s="107">
        <v>4</v>
      </c>
      <c r="F264" s="108"/>
      <c r="G264" s="108">
        <f aca="true" t="shared" si="82" ref="G264">E264*F264</f>
        <v>0</v>
      </c>
    </row>
    <row r="265" spans="1:7" s="109" customFormat="1" ht="114.75" hidden="1" outlineLevel="1">
      <c r="A265" s="98" t="str">
        <f t="shared" si="81"/>
        <v>A.4.1.2.6.S.2</v>
      </c>
      <c r="B265" s="139" t="s">
        <v>207</v>
      </c>
      <c r="C265" s="207" t="s">
        <v>186</v>
      </c>
      <c r="D265" s="143"/>
      <c r="E265" s="107"/>
      <c r="F265" s="108"/>
      <c r="G265" s="206"/>
    </row>
    <row r="266" spans="1:7" s="109" customFormat="1" ht="15" hidden="1" outlineLevel="1">
      <c r="A266" s="98" t="str">
        <f t="shared" si="81"/>
        <v>A.4.1.2.6.S.2.1</v>
      </c>
      <c r="B266" s="139" t="s">
        <v>228</v>
      </c>
      <c r="C266" s="112" t="s">
        <v>124</v>
      </c>
      <c r="D266" s="143" t="s">
        <v>22</v>
      </c>
      <c r="E266" s="107">
        <v>295</v>
      </c>
      <c r="F266" s="108"/>
      <c r="G266" s="108">
        <f aca="true" t="shared" si="83" ref="G266:G281">E266*F266</f>
        <v>0</v>
      </c>
    </row>
    <row r="267" spans="1:7" s="109" customFormat="1" ht="76.5" hidden="1" outlineLevel="1">
      <c r="A267" s="98" t="str">
        <f t="shared" si="81"/>
        <v>A.4.1.2.6.S.3</v>
      </c>
      <c r="B267" s="139" t="s">
        <v>208</v>
      </c>
      <c r="C267" s="207" t="s">
        <v>187</v>
      </c>
      <c r="D267" s="143"/>
      <c r="E267" s="107"/>
      <c r="F267" s="108"/>
      <c r="G267" s="206"/>
    </row>
    <row r="268" spans="1:7" s="109" customFormat="1" ht="15" hidden="1" outlineLevel="1">
      <c r="A268" s="98" t="str">
        <f t="shared" si="81"/>
        <v>A.4.1.2.6.S.3.1</v>
      </c>
      <c r="B268" s="139" t="s">
        <v>244</v>
      </c>
      <c r="C268" s="112" t="s">
        <v>124</v>
      </c>
      <c r="D268" s="143" t="s">
        <v>22</v>
      </c>
      <c r="E268" s="107">
        <v>295</v>
      </c>
      <c r="F268" s="108"/>
      <c r="G268" s="108">
        <f t="shared" si="83"/>
        <v>0</v>
      </c>
    </row>
    <row r="269" spans="1:7" s="109" customFormat="1" ht="102" hidden="1" outlineLevel="1">
      <c r="A269" s="98" t="str">
        <f t="shared" si="81"/>
        <v>A.4.1.2.6.S.4</v>
      </c>
      <c r="B269" s="139" t="s">
        <v>209</v>
      </c>
      <c r="C269" s="112" t="s">
        <v>188</v>
      </c>
      <c r="D269" s="143"/>
      <c r="E269" s="107"/>
      <c r="F269" s="108"/>
      <c r="G269" s="206"/>
    </row>
    <row r="270" spans="1:7" s="109" customFormat="1" ht="15" hidden="1" outlineLevel="1">
      <c r="A270" s="98" t="str">
        <f t="shared" si="81"/>
        <v>A.4.1.2.6.S.4.1</v>
      </c>
      <c r="B270" s="139" t="s">
        <v>240</v>
      </c>
      <c r="C270" s="112" t="s">
        <v>126</v>
      </c>
      <c r="D270" s="113" t="s">
        <v>90</v>
      </c>
      <c r="E270" s="107">
        <v>4</v>
      </c>
      <c r="F270" s="108"/>
      <c r="G270" s="108">
        <f t="shared" si="83"/>
        <v>0</v>
      </c>
    </row>
    <row r="271" spans="1:7" s="109" customFormat="1" ht="63.75" hidden="1" outlineLevel="1">
      <c r="A271" s="98" t="str">
        <f t="shared" si="81"/>
        <v>A.4.1.2.6.S.5</v>
      </c>
      <c r="B271" s="139" t="s">
        <v>213</v>
      </c>
      <c r="C271" s="112" t="s">
        <v>2849</v>
      </c>
      <c r="D271" s="143" t="s">
        <v>22</v>
      </c>
      <c r="E271" s="107">
        <v>295</v>
      </c>
      <c r="F271" s="108"/>
      <c r="G271" s="108">
        <f t="shared" si="83"/>
        <v>0</v>
      </c>
    </row>
    <row r="272" spans="1:7" s="109" customFormat="1" ht="63.75" hidden="1" outlineLevel="1">
      <c r="A272" s="98" t="str">
        <f t="shared" si="81"/>
        <v>A.4.1.2.6.S.6</v>
      </c>
      <c r="B272" s="139" t="s">
        <v>214</v>
      </c>
      <c r="C272" s="112" t="s">
        <v>410</v>
      </c>
      <c r="D272" s="143" t="s">
        <v>22</v>
      </c>
      <c r="E272" s="107">
        <v>295</v>
      </c>
      <c r="F272" s="108"/>
      <c r="G272" s="108">
        <f t="shared" si="83"/>
        <v>0</v>
      </c>
    </row>
    <row r="273" spans="1:7" s="97" customFormat="1" ht="15" collapsed="1">
      <c r="A273" s="90" t="str">
        <f aca="true" t="shared" si="84" ref="A273">B273</f>
        <v>A.4.1.2.7</v>
      </c>
      <c r="B273" s="91" t="s">
        <v>832</v>
      </c>
      <c r="C273" s="169" t="s">
        <v>205</v>
      </c>
      <c r="D273" s="170"/>
      <c r="E273" s="94"/>
      <c r="F273" s="95"/>
      <c r="G273" s="96"/>
    </row>
    <row r="274" spans="1:7" s="109" customFormat="1" ht="63.75" hidden="1" outlineLevel="1">
      <c r="A274" s="98" t="str">
        <f aca="true" t="shared" si="85" ref="A274:A281">""&amp;$B$273&amp;"."&amp;B274&amp;""</f>
        <v>A.4.1.2.7.S.1</v>
      </c>
      <c r="B274" s="139" t="s">
        <v>206</v>
      </c>
      <c r="C274" s="112" t="s">
        <v>3328</v>
      </c>
      <c r="D274" s="113"/>
      <c r="E274" s="107"/>
      <c r="F274" s="108"/>
      <c r="G274" s="108"/>
    </row>
    <row r="275" spans="1:7" s="109" customFormat="1" ht="76.5" hidden="1" outlineLevel="1">
      <c r="A275" s="98" t="str">
        <f t="shared" si="85"/>
        <v>A.4.1.2.7.S.1.1</v>
      </c>
      <c r="B275" s="139" t="s">
        <v>226</v>
      </c>
      <c r="C275" s="174" t="s">
        <v>182</v>
      </c>
      <c r="D275" s="113" t="s">
        <v>90</v>
      </c>
      <c r="E275" s="107">
        <v>13</v>
      </c>
      <c r="F275" s="108"/>
      <c r="G275" s="108">
        <f aca="true" t="shared" si="86" ref="G275">E275*F275</f>
        <v>0</v>
      </c>
    </row>
    <row r="276" spans="1:7" s="109" customFormat="1" ht="140.25" hidden="1" outlineLevel="1">
      <c r="A276" s="98" t="str">
        <f t="shared" si="85"/>
        <v>A.4.1.2.7.S.2</v>
      </c>
      <c r="B276" s="139" t="s">
        <v>207</v>
      </c>
      <c r="C276" s="129" t="s">
        <v>3124</v>
      </c>
      <c r="D276" s="128" t="s">
        <v>90</v>
      </c>
      <c r="E276" s="107">
        <v>12</v>
      </c>
      <c r="F276" s="131"/>
      <c r="G276" s="108">
        <f t="shared" si="83"/>
        <v>0</v>
      </c>
    </row>
    <row r="277" spans="1:7" s="109" customFormat="1" ht="140.25" hidden="1" outlineLevel="1">
      <c r="A277" s="98" t="str">
        <f t="shared" si="85"/>
        <v>A.4.1.2.7.S.3</v>
      </c>
      <c r="B277" s="139" t="s">
        <v>208</v>
      </c>
      <c r="C277" s="129" t="s">
        <v>3125</v>
      </c>
      <c r="D277" s="128" t="s">
        <v>90</v>
      </c>
      <c r="E277" s="107">
        <v>1</v>
      </c>
      <c r="F277" s="131"/>
      <c r="G277" s="108">
        <f t="shared" si="83"/>
        <v>0</v>
      </c>
    </row>
    <row r="278" spans="1:7" s="109" customFormat="1" ht="191.25" hidden="1" outlineLevel="1">
      <c r="A278" s="98" t="str">
        <f t="shared" si="85"/>
        <v>A.4.1.2.7.S.4</v>
      </c>
      <c r="B278" s="139" t="s">
        <v>209</v>
      </c>
      <c r="C278" s="129" t="s">
        <v>2894</v>
      </c>
      <c r="D278" s="128" t="s">
        <v>90</v>
      </c>
      <c r="E278" s="107">
        <v>13</v>
      </c>
      <c r="F278" s="131"/>
      <c r="G278" s="108">
        <f t="shared" si="83"/>
        <v>0</v>
      </c>
    </row>
    <row r="279" spans="1:7" s="109" customFormat="1" ht="216.75" hidden="1" outlineLevel="1">
      <c r="A279" s="98" t="str">
        <f t="shared" si="85"/>
        <v>A.4.1.2.7.S.5</v>
      </c>
      <c r="B279" s="139" t="s">
        <v>213</v>
      </c>
      <c r="C279" s="129" t="s">
        <v>2895</v>
      </c>
      <c r="D279" s="128" t="s">
        <v>90</v>
      </c>
      <c r="E279" s="107">
        <v>13</v>
      </c>
      <c r="F279" s="131"/>
      <c r="G279" s="108">
        <f t="shared" si="83"/>
        <v>0</v>
      </c>
    </row>
    <row r="280" spans="1:7" s="109" customFormat="1" ht="140.25" hidden="1" outlineLevel="1">
      <c r="A280" s="98" t="str">
        <f t="shared" si="85"/>
        <v>A.4.1.2.7.S.6</v>
      </c>
      <c r="B280" s="139" t="s">
        <v>214</v>
      </c>
      <c r="C280" s="142" t="s">
        <v>2850</v>
      </c>
      <c r="D280" s="143" t="s">
        <v>90</v>
      </c>
      <c r="E280" s="107">
        <v>13</v>
      </c>
      <c r="F280" s="108"/>
      <c r="G280" s="108">
        <f t="shared" si="83"/>
        <v>0</v>
      </c>
    </row>
    <row r="281" spans="1:7" s="109" customFormat="1" ht="76.5" hidden="1" outlineLevel="1">
      <c r="A281" s="98" t="str">
        <f t="shared" si="85"/>
        <v>A.4.1.2.7.S.7</v>
      </c>
      <c r="B281" s="139" t="s">
        <v>215</v>
      </c>
      <c r="C281" s="142" t="s">
        <v>2874</v>
      </c>
      <c r="D281" s="143" t="s">
        <v>90</v>
      </c>
      <c r="E281" s="107">
        <v>13</v>
      </c>
      <c r="F281" s="108"/>
      <c r="G281" s="108">
        <f t="shared" si="83"/>
        <v>0</v>
      </c>
    </row>
    <row r="282" spans="1:7" s="214" customFormat="1" ht="15" collapsed="1">
      <c r="A282" s="208"/>
      <c r="B282" s="209"/>
      <c r="C282" s="210"/>
      <c r="D282" s="211"/>
      <c r="E282" s="212"/>
      <c r="F282" s="213"/>
      <c r="G282" s="213"/>
    </row>
    <row r="283" spans="1:7" s="109" customFormat="1" ht="15">
      <c r="A283" s="99"/>
      <c r="B283" s="215"/>
      <c r="C283" s="216"/>
      <c r="D283" s="217"/>
      <c r="E283" s="107"/>
      <c r="F283" s="218"/>
      <c r="G283" s="218"/>
    </row>
    <row r="284" spans="1:7" s="109" customFormat="1" ht="15">
      <c r="A284" s="99"/>
      <c r="B284" s="215"/>
      <c r="C284" s="216"/>
      <c r="D284" s="217"/>
      <c r="E284" s="107"/>
      <c r="F284" s="218"/>
      <c r="G284" s="218"/>
    </row>
    <row r="285" spans="1:7" s="109" customFormat="1" ht="15">
      <c r="A285" s="99"/>
      <c r="B285" s="215"/>
      <c r="C285" s="216"/>
      <c r="D285" s="217"/>
      <c r="E285" s="107"/>
      <c r="F285" s="218"/>
      <c r="G285" s="218"/>
    </row>
    <row r="286" spans="1:7" s="109" customFormat="1" ht="15">
      <c r="A286" s="99"/>
      <c r="B286" s="215"/>
      <c r="C286" s="216"/>
      <c r="D286" s="217"/>
      <c r="E286" s="107"/>
      <c r="F286" s="218"/>
      <c r="G286" s="218"/>
    </row>
    <row r="287" spans="1:7" s="109" customFormat="1" ht="15">
      <c r="A287" s="99"/>
      <c r="B287" s="215"/>
      <c r="C287" s="216"/>
      <c r="D287" s="217"/>
      <c r="E287" s="107"/>
      <c r="F287" s="218"/>
      <c r="G287" s="218"/>
    </row>
    <row r="288" spans="1:7" s="109" customFormat="1" ht="15">
      <c r="A288" s="99"/>
      <c r="B288" s="215"/>
      <c r="C288" s="216"/>
      <c r="D288" s="217"/>
      <c r="E288" s="107"/>
      <c r="F288" s="218"/>
      <c r="G288" s="218"/>
    </row>
    <row r="289" spans="1:7" s="109" customFormat="1" ht="15">
      <c r="A289" s="99"/>
      <c r="B289" s="215"/>
      <c r="C289" s="216"/>
      <c r="D289" s="217"/>
      <c r="E289" s="107"/>
      <c r="F289" s="218"/>
      <c r="G289" s="218"/>
    </row>
    <row r="290" spans="1:7" s="109" customFormat="1" ht="15">
      <c r="A290" s="99"/>
      <c r="B290" s="215"/>
      <c r="C290" s="216"/>
      <c r="D290" s="217"/>
      <c r="E290" s="107"/>
      <c r="F290" s="218"/>
      <c r="G290" s="218"/>
    </row>
    <row r="291" spans="1:7" s="109" customFormat="1" ht="15">
      <c r="A291" s="99"/>
      <c r="B291" s="215"/>
      <c r="C291" s="216"/>
      <c r="D291" s="217"/>
      <c r="E291" s="107"/>
      <c r="F291" s="218"/>
      <c r="G291" s="218"/>
    </row>
    <row r="292" spans="1:7" s="109" customFormat="1" ht="15">
      <c r="A292" s="99"/>
      <c r="B292" s="215"/>
      <c r="C292" s="216"/>
      <c r="D292" s="217"/>
      <c r="E292" s="107"/>
      <c r="F292" s="218"/>
      <c r="G292" s="218"/>
    </row>
    <row r="293" spans="1:7" s="109" customFormat="1" ht="15">
      <c r="A293" s="99"/>
      <c r="B293" s="215"/>
      <c r="C293" s="216"/>
      <c r="D293" s="217"/>
      <c r="E293" s="107"/>
      <c r="F293" s="218"/>
      <c r="G293" s="218"/>
    </row>
    <row r="294" spans="1:7" s="109" customFormat="1" ht="15">
      <c r="A294" s="99"/>
      <c r="B294" s="215"/>
      <c r="C294" s="216"/>
      <c r="D294" s="217"/>
      <c r="E294" s="107"/>
      <c r="F294" s="218"/>
      <c r="G294" s="218"/>
    </row>
    <row r="295" spans="1:7" s="109" customFormat="1" ht="15">
      <c r="A295" s="99"/>
      <c r="B295" s="215"/>
      <c r="C295" s="216"/>
      <c r="D295" s="217"/>
      <c r="E295" s="107"/>
      <c r="F295" s="218"/>
      <c r="G295" s="218"/>
    </row>
    <row r="296" spans="1:7" s="109" customFormat="1" ht="15">
      <c r="A296" s="99"/>
      <c r="B296" s="215"/>
      <c r="C296" s="216"/>
      <c r="D296" s="217"/>
      <c r="E296" s="107"/>
      <c r="F296" s="218"/>
      <c r="G296" s="218"/>
    </row>
    <row r="297" spans="1:7" s="109" customFormat="1" ht="15">
      <c r="A297" s="99"/>
      <c r="B297" s="215"/>
      <c r="C297" s="216"/>
      <c r="D297" s="217"/>
      <c r="E297" s="107"/>
      <c r="F297" s="218"/>
      <c r="G297" s="218"/>
    </row>
    <row r="298" spans="1:7" s="109" customFormat="1" ht="15">
      <c r="A298" s="99"/>
      <c r="B298" s="215"/>
      <c r="C298" s="216"/>
      <c r="D298" s="217"/>
      <c r="E298" s="107"/>
      <c r="F298" s="218"/>
      <c r="G298" s="218"/>
    </row>
    <row r="299" spans="1:7" s="109" customFormat="1" ht="15">
      <c r="A299" s="99"/>
      <c r="B299" s="215"/>
      <c r="C299" s="216"/>
      <c r="D299" s="217"/>
      <c r="E299" s="107"/>
      <c r="F299" s="218"/>
      <c r="G299" s="218"/>
    </row>
    <row r="300" spans="1:7" s="109" customFormat="1" ht="15">
      <c r="A300" s="99"/>
      <c r="B300" s="215"/>
      <c r="C300" s="216"/>
      <c r="D300" s="217"/>
      <c r="E300" s="107"/>
      <c r="F300" s="218"/>
      <c r="G300" s="218"/>
    </row>
    <row r="301" spans="1:7" s="109" customFormat="1" ht="15">
      <c r="A301" s="99"/>
      <c r="B301" s="215"/>
      <c r="C301" s="216"/>
      <c r="D301" s="217"/>
      <c r="E301" s="107"/>
      <c r="F301" s="218"/>
      <c r="G301" s="218"/>
    </row>
    <row r="302" spans="1:7" s="109" customFormat="1" ht="15">
      <c r="A302" s="99"/>
      <c r="B302" s="215"/>
      <c r="C302" s="216"/>
      <c r="D302" s="217"/>
      <c r="E302" s="107"/>
      <c r="F302" s="218"/>
      <c r="G302" s="218"/>
    </row>
    <row r="303" spans="1:7" s="109" customFormat="1" ht="15">
      <c r="A303" s="99"/>
      <c r="B303" s="215"/>
      <c r="C303" s="216"/>
      <c r="D303" s="217"/>
      <c r="E303" s="107"/>
      <c r="F303" s="218"/>
      <c r="G303" s="218"/>
    </row>
    <row r="304" spans="1:7" s="109" customFormat="1" ht="15">
      <c r="A304" s="99"/>
      <c r="B304" s="215"/>
      <c r="C304" s="216"/>
      <c r="D304" s="217"/>
      <c r="E304" s="107"/>
      <c r="F304" s="218"/>
      <c r="G304" s="218"/>
    </row>
    <row r="305" spans="1:7" s="109" customFormat="1" ht="15">
      <c r="A305" s="99"/>
      <c r="B305" s="215"/>
      <c r="C305" s="216"/>
      <c r="D305" s="217"/>
      <c r="E305" s="107"/>
      <c r="F305" s="218"/>
      <c r="G305" s="218"/>
    </row>
    <row r="306" spans="1:7" s="109" customFormat="1" ht="15">
      <c r="A306" s="99"/>
      <c r="B306" s="215"/>
      <c r="C306" s="216"/>
      <c r="D306" s="217"/>
      <c r="E306" s="107"/>
      <c r="F306" s="218"/>
      <c r="G306"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31"/>
  <sheetViews>
    <sheetView view="pageBreakPreview" zoomScaleSheetLayoutView="100" workbookViewId="0" topLeftCell="A1"/>
  </sheetViews>
  <sheetFormatPr defaultColWidth="10.8515625" defaultRowHeight="15" outlineLevelRow="1"/>
  <cols>
    <col min="1" max="1" width="17.7109375" style="219" customWidth="1"/>
    <col min="2" max="2" width="11.7109375" style="220" customWidth="1"/>
    <col min="3" max="3" width="56.7109375" style="221" customWidth="1"/>
    <col min="4" max="4" width="7.7109375" style="222" customWidth="1"/>
    <col min="5" max="5" width="11.7109375" style="107" customWidth="1"/>
    <col min="6" max="6" width="13.7109375" style="223" customWidth="1"/>
    <col min="7" max="7" width="16.7109375" style="223" customWidth="1"/>
    <col min="8" max="16384" width="10.8515625" style="224" customWidth="1"/>
  </cols>
  <sheetData>
    <row r="1" spans="1:7" s="73" customFormat="1" ht="25.5">
      <c r="A1" s="69" t="s">
        <v>401</v>
      </c>
      <c r="B1" s="69" t="s">
        <v>32</v>
      </c>
      <c r="C1" s="70" t="s">
        <v>87</v>
      </c>
      <c r="D1" s="70" t="s">
        <v>88</v>
      </c>
      <c r="E1" s="71" t="s">
        <v>89</v>
      </c>
      <c r="F1" s="72" t="s">
        <v>172</v>
      </c>
      <c r="G1" s="72" t="s">
        <v>173</v>
      </c>
    </row>
    <row r="2" spans="1:7" s="363" customFormat="1" ht="15.75">
      <c r="A2" s="357" t="str">
        <f>B2</f>
        <v>A.5.1</v>
      </c>
      <c r="B2" s="358" t="s">
        <v>491</v>
      </c>
      <c r="C2" s="365" t="s">
        <v>1249</v>
      </c>
      <c r="D2" s="359"/>
      <c r="E2" s="360"/>
      <c r="F2" s="361"/>
      <c r="G2" s="362">
        <f>SUM(G3:G406)</f>
        <v>0</v>
      </c>
    </row>
    <row r="3" spans="1:7" s="89" customFormat="1" ht="15" collapsed="1">
      <c r="A3" s="82" t="str">
        <f aca="true" t="shared" si="0" ref="A3:A4">B3</f>
        <v>A.5.1.1</v>
      </c>
      <c r="B3" s="83" t="s">
        <v>917</v>
      </c>
      <c r="C3" s="84" t="s">
        <v>135</v>
      </c>
      <c r="D3" s="85"/>
      <c r="E3" s="86"/>
      <c r="F3" s="87"/>
      <c r="G3" s="88"/>
    </row>
    <row r="4" spans="1:7" s="97" customFormat="1" ht="15">
      <c r="A4" s="90" t="str">
        <f t="shared" si="0"/>
        <v>A.5.1.1.1</v>
      </c>
      <c r="B4" s="91" t="s">
        <v>918</v>
      </c>
      <c r="C4" s="92" t="s">
        <v>17</v>
      </c>
      <c r="D4" s="93"/>
      <c r="E4" s="94"/>
      <c r="F4" s="95"/>
      <c r="G4" s="96"/>
    </row>
    <row r="5" spans="1:7" s="104" customFormat="1" ht="15" hidden="1" outlineLevel="1">
      <c r="A5" s="98" t="str">
        <f>""&amp;$B$4&amp;"."&amp;B5&amp;""</f>
        <v>A.5.1.1.1.S.1</v>
      </c>
      <c r="B5" s="99" t="s">
        <v>206</v>
      </c>
      <c r="C5" s="100" t="s">
        <v>193</v>
      </c>
      <c r="D5" s="101"/>
      <c r="E5" s="102"/>
      <c r="F5" s="103"/>
      <c r="G5" s="103"/>
    </row>
    <row r="6" spans="1:7" s="109" customFormat="1" ht="89.25" hidden="1" outlineLevel="1">
      <c r="A6" s="98" t="str">
        <f>""&amp;$B$4&amp;"."&amp;B6&amp;""</f>
        <v>A.5.1.1.1.S.2</v>
      </c>
      <c r="B6" s="99" t="s">
        <v>207</v>
      </c>
      <c r="C6" s="105" t="s">
        <v>3597</v>
      </c>
      <c r="D6" s="106" t="s">
        <v>90</v>
      </c>
      <c r="E6" s="107">
        <v>5</v>
      </c>
      <c r="F6" s="108"/>
      <c r="G6" s="108">
        <f aca="true" t="shared" si="1" ref="G6:G53">E6*F6</f>
        <v>0</v>
      </c>
    </row>
    <row r="7" spans="1:7" s="109" customFormat="1" ht="140.25" hidden="1" outlineLevel="1">
      <c r="A7" s="98" t="str">
        <f>""&amp;$B$4&amp;"."&amp;B7&amp;""</f>
        <v>A.5.1.1.1.S.3</v>
      </c>
      <c r="B7" s="99" t="s">
        <v>208</v>
      </c>
      <c r="C7" s="105" t="s">
        <v>3134</v>
      </c>
      <c r="D7" s="106" t="s">
        <v>90</v>
      </c>
      <c r="E7" s="107">
        <v>1</v>
      </c>
      <c r="F7" s="108"/>
      <c r="G7" s="108">
        <f t="shared" si="1"/>
        <v>0</v>
      </c>
    </row>
    <row r="8" spans="1:7" s="109" customFormat="1" ht="102" hidden="1" outlineLevel="1">
      <c r="A8" s="98" t="str">
        <f aca="true" t="shared" si="2" ref="A8:A28">""&amp;$B$4&amp;"."&amp;B8&amp;""</f>
        <v>A.5.1.1.1.S.4</v>
      </c>
      <c r="B8" s="99" t="s">
        <v>209</v>
      </c>
      <c r="C8" s="105" t="s">
        <v>3135</v>
      </c>
      <c r="D8" s="106" t="s">
        <v>90</v>
      </c>
      <c r="E8" s="107">
        <v>1</v>
      </c>
      <c r="F8" s="108"/>
      <c r="G8" s="108">
        <f t="shared" si="1"/>
        <v>0</v>
      </c>
    </row>
    <row r="9" spans="1:7" s="109" customFormat="1" ht="165.75" hidden="1" outlineLevel="1">
      <c r="A9" s="98" t="str">
        <f t="shared" si="2"/>
        <v>A.5.1.1.1.S.5</v>
      </c>
      <c r="B9" s="99" t="s">
        <v>213</v>
      </c>
      <c r="C9" s="507" t="s">
        <v>3229</v>
      </c>
      <c r="D9" s="106" t="s">
        <v>91</v>
      </c>
      <c r="E9" s="107">
        <v>1</v>
      </c>
      <c r="F9" s="108"/>
      <c r="G9" s="108">
        <f t="shared" si="1"/>
        <v>0</v>
      </c>
    </row>
    <row r="10" spans="1:7" s="109" customFormat="1" ht="165.75" hidden="1" outlineLevel="1">
      <c r="A10" s="98" t="str">
        <f t="shared" si="2"/>
        <v>A.5.1.1.1.S.6</v>
      </c>
      <c r="B10" s="99" t="s">
        <v>214</v>
      </c>
      <c r="C10" s="111" t="s">
        <v>3528</v>
      </c>
      <c r="D10" s="106" t="s">
        <v>91</v>
      </c>
      <c r="E10" s="107">
        <v>1</v>
      </c>
      <c r="F10" s="108"/>
      <c r="G10" s="108">
        <f t="shared" si="1"/>
        <v>0</v>
      </c>
    </row>
    <row r="11" spans="1:7" s="109" customFormat="1" ht="76.5" hidden="1" outlineLevel="1">
      <c r="A11" s="98" t="str">
        <f t="shared" si="2"/>
        <v>A.5.1.1.1.S.7</v>
      </c>
      <c r="B11" s="99" t="s">
        <v>215</v>
      </c>
      <c r="C11" s="111" t="s">
        <v>3529</v>
      </c>
      <c r="D11" s="106" t="s">
        <v>91</v>
      </c>
      <c r="E11" s="107">
        <v>1</v>
      </c>
      <c r="F11" s="108"/>
      <c r="G11" s="108">
        <f t="shared" si="1"/>
        <v>0</v>
      </c>
    </row>
    <row r="12" spans="1:7" s="109" customFormat="1" ht="89.25" hidden="1" outlineLevel="1">
      <c r="A12" s="98" t="str">
        <f t="shared" si="2"/>
        <v>A.5.1.1.1.S.8</v>
      </c>
      <c r="B12" s="99" t="s">
        <v>216</v>
      </c>
      <c r="C12" s="112" t="s">
        <v>175</v>
      </c>
      <c r="D12" s="113"/>
      <c r="E12" s="107"/>
      <c r="F12" s="108"/>
      <c r="G12" s="108"/>
    </row>
    <row r="13" spans="1:7" s="109" customFormat="1" ht="15" hidden="1" outlineLevel="1">
      <c r="A13" s="98" t="str">
        <f t="shared" si="2"/>
        <v>A.5.1.1.1.S.8.1</v>
      </c>
      <c r="B13" s="99" t="s">
        <v>250</v>
      </c>
      <c r="C13" s="112" t="s">
        <v>190</v>
      </c>
      <c r="D13" s="113" t="s">
        <v>22</v>
      </c>
      <c r="E13" s="107">
        <v>1724</v>
      </c>
      <c r="F13" s="108"/>
      <c r="G13" s="108">
        <f aca="true" t="shared" si="3" ref="G13:G15">E13*F13</f>
        <v>0</v>
      </c>
    </row>
    <row r="14" spans="1:7" s="109" customFormat="1" ht="15" hidden="1" outlineLevel="1">
      <c r="A14" s="98" t="str">
        <f t="shared" si="2"/>
        <v>A.5.1.1.1.S.8.2</v>
      </c>
      <c r="B14" s="99" t="s">
        <v>251</v>
      </c>
      <c r="C14" s="112" t="s">
        <v>191</v>
      </c>
      <c r="D14" s="113" t="s">
        <v>22</v>
      </c>
      <c r="E14" s="107">
        <v>85</v>
      </c>
      <c r="F14" s="108"/>
      <c r="G14" s="108">
        <f t="shared" si="3"/>
        <v>0</v>
      </c>
    </row>
    <row r="15" spans="1:7" s="109" customFormat="1" ht="15" hidden="1" outlineLevel="1">
      <c r="A15" s="98" t="str">
        <f t="shared" si="2"/>
        <v>A.5.1.1.1.S.8.3</v>
      </c>
      <c r="B15" s="99" t="s">
        <v>252</v>
      </c>
      <c r="C15" s="112" t="s">
        <v>192</v>
      </c>
      <c r="D15" s="113" t="s">
        <v>22</v>
      </c>
      <c r="E15" s="107">
        <v>370</v>
      </c>
      <c r="F15" s="108"/>
      <c r="G15" s="108">
        <f t="shared" si="3"/>
        <v>0</v>
      </c>
    </row>
    <row r="16" spans="1:7" s="109" customFormat="1" ht="140.25" hidden="1" outlineLevel="1">
      <c r="A16" s="98" t="str">
        <f t="shared" si="2"/>
        <v>A.5.1.1.1.S.9</v>
      </c>
      <c r="B16" s="99" t="s">
        <v>217</v>
      </c>
      <c r="C16" s="508" t="s">
        <v>3230</v>
      </c>
      <c r="D16" s="114" t="s">
        <v>91</v>
      </c>
      <c r="E16" s="107">
        <v>1</v>
      </c>
      <c r="F16" s="108"/>
      <c r="G16" s="108">
        <f t="shared" si="1"/>
        <v>0</v>
      </c>
    </row>
    <row r="17" spans="1:7" s="109" customFormat="1" ht="63.75" hidden="1" outlineLevel="1">
      <c r="A17" s="98" t="str">
        <f t="shared" si="2"/>
        <v>A.5.1.1.1.S.10</v>
      </c>
      <c r="B17" s="99" t="s">
        <v>218</v>
      </c>
      <c r="C17" s="115" t="s">
        <v>92</v>
      </c>
      <c r="D17" s="113" t="s">
        <v>22</v>
      </c>
      <c r="E17" s="107">
        <v>1724</v>
      </c>
      <c r="F17" s="108"/>
      <c r="G17" s="108">
        <f t="shared" si="1"/>
        <v>0</v>
      </c>
    </row>
    <row r="18" spans="1:7" s="109" customFormat="1" ht="63.75" hidden="1" outlineLevel="1">
      <c r="A18" s="98" t="str">
        <f t="shared" si="2"/>
        <v>A.5.1.1.1.S.11</v>
      </c>
      <c r="B18" s="99" t="s">
        <v>219</v>
      </c>
      <c r="C18" s="105" t="s">
        <v>168</v>
      </c>
      <c r="D18" s="114" t="s">
        <v>90</v>
      </c>
      <c r="E18" s="107">
        <v>12</v>
      </c>
      <c r="F18" s="108"/>
      <c r="G18" s="108">
        <f t="shared" si="1"/>
        <v>0</v>
      </c>
    </row>
    <row r="19" spans="1:7" s="109" customFormat="1" ht="63.75" hidden="1" outlineLevel="1">
      <c r="A19" s="98" t="str">
        <f t="shared" si="2"/>
        <v>A.5.1.1.1.S.12</v>
      </c>
      <c r="B19" s="99" t="s">
        <v>220</v>
      </c>
      <c r="C19" s="112" t="s">
        <v>3530</v>
      </c>
      <c r="D19" s="113" t="s">
        <v>22</v>
      </c>
      <c r="E19" s="107">
        <v>3448</v>
      </c>
      <c r="F19" s="108"/>
      <c r="G19" s="108">
        <f t="shared" si="1"/>
        <v>0</v>
      </c>
    </row>
    <row r="20" spans="1:7" s="109" customFormat="1" ht="76.5" hidden="1" outlineLevel="1">
      <c r="A20" s="98" t="str">
        <f t="shared" si="2"/>
        <v>A.5.1.1.1.S.13</v>
      </c>
      <c r="B20" s="99" t="s">
        <v>221</v>
      </c>
      <c r="C20" s="105" t="s">
        <v>174</v>
      </c>
      <c r="D20" s="114"/>
      <c r="E20" s="107"/>
      <c r="F20" s="108"/>
      <c r="G20" s="108"/>
    </row>
    <row r="21" spans="1:7" s="109" customFormat="1" ht="15" hidden="1" outlineLevel="1">
      <c r="A21" s="98" t="str">
        <f t="shared" si="2"/>
        <v>A.5.1.1.1.S.13.1</v>
      </c>
      <c r="B21" s="99" t="s">
        <v>253</v>
      </c>
      <c r="C21" s="105" t="s">
        <v>276</v>
      </c>
      <c r="D21" s="114" t="s">
        <v>90</v>
      </c>
      <c r="E21" s="107">
        <v>89</v>
      </c>
      <c r="F21" s="108"/>
      <c r="G21" s="108">
        <f t="shared" si="1"/>
        <v>0</v>
      </c>
    </row>
    <row r="22" spans="1:7" s="109" customFormat="1" ht="15" hidden="1" outlineLevel="1">
      <c r="A22" s="98" t="str">
        <f t="shared" si="2"/>
        <v>A.5.1.1.1.S.13.2</v>
      </c>
      <c r="B22" s="99" t="s">
        <v>254</v>
      </c>
      <c r="C22" s="105" t="s">
        <v>277</v>
      </c>
      <c r="D22" s="114" t="s">
        <v>90</v>
      </c>
      <c r="E22" s="107">
        <v>38</v>
      </c>
      <c r="F22" s="108"/>
      <c r="G22" s="108">
        <f t="shared" si="1"/>
        <v>0</v>
      </c>
    </row>
    <row r="23" spans="1:7" s="109" customFormat="1" ht="51" hidden="1" outlineLevel="1">
      <c r="A23" s="98" t="str">
        <f t="shared" si="2"/>
        <v>A.5.1.1.1.S.14</v>
      </c>
      <c r="B23" s="99" t="s">
        <v>222</v>
      </c>
      <c r="C23" s="105" t="s">
        <v>411</v>
      </c>
      <c r="D23" s="114" t="s">
        <v>90</v>
      </c>
      <c r="E23" s="107">
        <v>6</v>
      </c>
      <c r="F23" s="108"/>
      <c r="G23" s="108">
        <f t="shared" si="1"/>
        <v>0</v>
      </c>
    </row>
    <row r="24" spans="1:7" s="109" customFormat="1" ht="63.75" hidden="1" outlineLevel="1">
      <c r="A24" s="98" t="str">
        <f t="shared" si="2"/>
        <v>A.5.1.1.1.S.15</v>
      </c>
      <c r="B24" s="99" t="s">
        <v>223</v>
      </c>
      <c r="C24" s="105" t="s">
        <v>3532</v>
      </c>
      <c r="D24" s="114" t="s">
        <v>90</v>
      </c>
      <c r="E24" s="107">
        <v>14</v>
      </c>
      <c r="F24" s="108"/>
      <c r="G24" s="108">
        <f t="shared" si="1"/>
        <v>0</v>
      </c>
    </row>
    <row r="25" spans="1:7" s="109" customFormat="1" ht="165.75" hidden="1" outlineLevel="1">
      <c r="A25" s="98" t="str">
        <f t="shared" si="2"/>
        <v>A.5.1.1.1.S.16</v>
      </c>
      <c r="B25" s="99" t="s">
        <v>224</v>
      </c>
      <c r="C25" s="112" t="s">
        <v>3533</v>
      </c>
      <c r="D25" s="113"/>
      <c r="E25" s="107"/>
      <c r="F25" s="108"/>
      <c r="G25" s="108"/>
    </row>
    <row r="26" spans="1:7" s="109" customFormat="1" ht="15" hidden="1" outlineLevel="1">
      <c r="A26" s="98" t="str">
        <f t="shared" si="2"/>
        <v>A.5.1.1.1.S.16.1</v>
      </c>
      <c r="B26" s="99" t="s">
        <v>255</v>
      </c>
      <c r="C26" s="116" t="s">
        <v>278</v>
      </c>
      <c r="D26" s="117" t="s">
        <v>25</v>
      </c>
      <c r="E26" s="107">
        <v>105</v>
      </c>
      <c r="F26" s="108"/>
      <c r="G26" s="108">
        <f t="shared" si="1"/>
        <v>0</v>
      </c>
    </row>
    <row r="27" spans="1:7" s="109" customFormat="1" ht="15" hidden="1" outlineLevel="1">
      <c r="A27" s="98" t="str">
        <f t="shared" si="2"/>
        <v>A.5.1.1.1.S.16.2</v>
      </c>
      <c r="B27" s="99" t="s">
        <v>256</v>
      </c>
      <c r="C27" s="118" t="s">
        <v>280</v>
      </c>
      <c r="D27" s="119" t="s">
        <v>90</v>
      </c>
      <c r="E27" s="107">
        <v>5</v>
      </c>
      <c r="F27" s="108"/>
      <c r="G27" s="108">
        <f t="shared" si="1"/>
        <v>0</v>
      </c>
    </row>
    <row r="28" spans="1:7" s="109" customFormat="1" ht="76.5" hidden="1" outlineLevel="1">
      <c r="A28" s="98" t="str">
        <f t="shared" si="2"/>
        <v>A.5.1.1.1.S.17</v>
      </c>
      <c r="B28" s="99" t="s">
        <v>225</v>
      </c>
      <c r="C28" s="120" t="s">
        <v>3136</v>
      </c>
      <c r="D28" s="121" t="s">
        <v>91</v>
      </c>
      <c r="E28" s="107">
        <v>1</v>
      </c>
      <c r="F28" s="108"/>
      <c r="G28" s="108">
        <f t="shared" si="1"/>
        <v>0</v>
      </c>
    </row>
    <row r="29" spans="1:7" s="97" customFormat="1" ht="15" collapsed="1">
      <c r="A29" s="90" t="str">
        <f aca="true" t="shared" si="4" ref="A29">B29</f>
        <v>A.5.1.1.2</v>
      </c>
      <c r="B29" s="91" t="s">
        <v>919</v>
      </c>
      <c r="C29" s="92" t="s">
        <v>18</v>
      </c>
      <c r="D29" s="93"/>
      <c r="E29" s="124"/>
      <c r="F29" s="125"/>
      <c r="G29" s="96"/>
    </row>
    <row r="30" spans="1:7" s="109" customFormat="1" ht="76.5" hidden="1" outlineLevel="1">
      <c r="A30" s="98" t="str">
        <f>""&amp;$B$29&amp;"."&amp;B30&amp;""</f>
        <v>A.5.1.1.2.S.1</v>
      </c>
      <c r="B30" s="126" t="s">
        <v>206</v>
      </c>
      <c r="C30" s="115" t="s">
        <v>198</v>
      </c>
      <c r="D30" s="113"/>
      <c r="E30" s="107"/>
      <c r="F30" s="108"/>
      <c r="G30" s="108"/>
    </row>
    <row r="31" spans="1:7" s="109" customFormat="1" ht="15" hidden="1" outlineLevel="1">
      <c r="A31" s="98" t="str">
        <f aca="true" t="shared" si="5" ref="A31:A53">""&amp;$B$29&amp;"."&amp;B31&amp;""</f>
        <v>A.5.1.1.2.S.1.1</v>
      </c>
      <c r="B31" s="126" t="s">
        <v>226</v>
      </c>
      <c r="C31" s="115" t="s">
        <v>196</v>
      </c>
      <c r="D31" s="113" t="s">
        <v>22</v>
      </c>
      <c r="E31" s="107">
        <v>6896</v>
      </c>
      <c r="F31" s="108"/>
      <c r="G31" s="108">
        <f aca="true" t="shared" si="6" ref="G31">E31*F31</f>
        <v>0</v>
      </c>
    </row>
    <row r="32" spans="1:7" s="109" customFormat="1" ht="153" hidden="1" outlineLevel="1">
      <c r="A32" s="98" t="str">
        <f t="shared" si="5"/>
        <v>A.5.1.1.2.S.2</v>
      </c>
      <c r="B32" s="126" t="s">
        <v>207</v>
      </c>
      <c r="C32" s="115" t="s">
        <v>425</v>
      </c>
      <c r="D32" s="113"/>
      <c r="E32" s="107"/>
      <c r="F32" s="108"/>
      <c r="G32" s="108"/>
    </row>
    <row r="33" spans="1:7" s="109" customFormat="1" ht="15" hidden="1" outlineLevel="1">
      <c r="A33" s="98" t="str">
        <f t="shared" si="5"/>
        <v>A.5.1.1.2.S.2.1</v>
      </c>
      <c r="B33" s="126" t="s">
        <v>228</v>
      </c>
      <c r="C33" s="115" t="s">
        <v>282</v>
      </c>
      <c r="D33" s="113"/>
      <c r="E33" s="107"/>
      <c r="F33" s="108"/>
      <c r="G33" s="108"/>
    </row>
    <row r="34" spans="1:7" s="109" customFormat="1" ht="15" hidden="1" outlineLevel="1">
      <c r="A34" s="98" t="str">
        <f t="shared" si="5"/>
        <v>A.5.1.1.2.S.2.1.1</v>
      </c>
      <c r="B34" s="126" t="s">
        <v>229</v>
      </c>
      <c r="C34" s="115" t="s">
        <v>194</v>
      </c>
      <c r="D34" s="113" t="s">
        <v>25</v>
      </c>
      <c r="E34" s="107">
        <v>3723</v>
      </c>
      <c r="F34" s="108"/>
      <c r="G34" s="108">
        <f aca="true" t="shared" si="7" ref="G34:G35">E34*F34</f>
        <v>0</v>
      </c>
    </row>
    <row r="35" spans="1:7" s="109" customFormat="1" ht="15" hidden="1" outlineLevel="1">
      <c r="A35" s="98" t="str">
        <f t="shared" si="5"/>
        <v>A.5.1.1.2.S.2.1.2</v>
      </c>
      <c r="B35" s="126" t="s">
        <v>230</v>
      </c>
      <c r="C35" s="115" t="s">
        <v>192</v>
      </c>
      <c r="D35" s="113" t="s">
        <v>25</v>
      </c>
      <c r="E35" s="107">
        <v>178</v>
      </c>
      <c r="F35" s="108"/>
      <c r="G35" s="108">
        <f t="shared" si="7"/>
        <v>0</v>
      </c>
    </row>
    <row r="36" spans="1:7" s="109" customFormat="1" ht="63.75" hidden="1" outlineLevel="1">
      <c r="A36" s="98" t="str">
        <f t="shared" si="5"/>
        <v>A.5.1.1.2.S.3</v>
      </c>
      <c r="B36" s="126" t="s">
        <v>208</v>
      </c>
      <c r="C36" s="127" t="s">
        <v>3535</v>
      </c>
      <c r="D36" s="113" t="s">
        <v>22</v>
      </c>
      <c r="E36" s="107">
        <v>30</v>
      </c>
      <c r="F36" s="108"/>
      <c r="G36" s="108">
        <f t="shared" si="1"/>
        <v>0</v>
      </c>
    </row>
    <row r="37" spans="1:7" s="109" customFormat="1" ht="178.5" hidden="1" outlineLevel="1">
      <c r="A37" s="98" t="str">
        <f t="shared" si="5"/>
        <v>A.5.1.1.2.S.4</v>
      </c>
      <c r="B37" s="126" t="s">
        <v>209</v>
      </c>
      <c r="C37" s="115" t="s">
        <v>427</v>
      </c>
      <c r="D37" s="128" t="s">
        <v>24</v>
      </c>
      <c r="E37" s="107">
        <v>4516</v>
      </c>
      <c r="F37" s="108"/>
      <c r="G37" s="108">
        <f t="shared" si="1"/>
        <v>0</v>
      </c>
    </row>
    <row r="38" spans="1:7" s="109" customFormat="1" ht="191.25" hidden="1" outlineLevel="1">
      <c r="A38" s="98" t="str">
        <f t="shared" si="5"/>
        <v>A.5.1.1.2.S.5</v>
      </c>
      <c r="B38" s="126" t="s">
        <v>213</v>
      </c>
      <c r="C38" s="115" t="s">
        <v>920</v>
      </c>
      <c r="D38" s="128" t="s">
        <v>24</v>
      </c>
      <c r="E38" s="107">
        <v>88</v>
      </c>
      <c r="F38" s="108"/>
      <c r="G38" s="108">
        <f t="shared" si="1"/>
        <v>0</v>
      </c>
    </row>
    <row r="39" spans="1:7" s="109" customFormat="1" ht="76.5" hidden="1" outlineLevel="1">
      <c r="A39" s="98" t="str">
        <f t="shared" si="5"/>
        <v>A.5.1.1.2.S.6</v>
      </c>
      <c r="B39" s="126" t="s">
        <v>214</v>
      </c>
      <c r="C39" s="115" t="s">
        <v>542</v>
      </c>
      <c r="D39" s="128" t="s">
        <v>24</v>
      </c>
      <c r="E39" s="107">
        <v>368</v>
      </c>
      <c r="F39" s="108"/>
      <c r="G39" s="108">
        <f t="shared" si="1"/>
        <v>0</v>
      </c>
    </row>
    <row r="40" spans="1:7" s="109" customFormat="1" ht="89.25" hidden="1" outlineLevel="1">
      <c r="A40" s="98" t="str">
        <f t="shared" si="5"/>
        <v>A.5.1.1.2.S.7</v>
      </c>
      <c r="B40" s="126" t="s">
        <v>215</v>
      </c>
      <c r="C40" s="129" t="s">
        <v>199</v>
      </c>
      <c r="D40" s="128"/>
      <c r="E40" s="107"/>
      <c r="F40" s="108"/>
      <c r="G40" s="108"/>
    </row>
    <row r="41" spans="1:7" s="109" customFormat="1" ht="15" hidden="1" outlineLevel="1">
      <c r="A41" s="98" t="str">
        <f t="shared" si="5"/>
        <v>A.5.1.1.2.S.7.1</v>
      </c>
      <c r="B41" s="126" t="s">
        <v>364</v>
      </c>
      <c r="C41" s="115" t="s">
        <v>196</v>
      </c>
      <c r="D41" s="128" t="s">
        <v>24</v>
      </c>
      <c r="E41" s="107">
        <v>311</v>
      </c>
      <c r="F41" s="108"/>
      <c r="G41" s="108">
        <f aca="true" t="shared" si="8" ref="G41">E41*F41</f>
        <v>0</v>
      </c>
    </row>
    <row r="42" spans="1:7" s="109" customFormat="1" ht="51" hidden="1" outlineLevel="1">
      <c r="A42" s="98" t="str">
        <f t="shared" si="5"/>
        <v>A.5.1.1.2.S.8</v>
      </c>
      <c r="B42" s="126" t="s">
        <v>216</v>
      </c>
      <c r="C42" s="112" t="s">
        <v>2845</v>
      </c>
      <c r="D42" s="128" t="s">
        <v>24</v>
      </c>
      <c r="E42" s="107">
        <v>190</v>
      </c>
      <c r="F42" s="108"/>
      <c r="G42" s="108">
        <f t="shared" si="1"/>
        <v>0</v>
      </c>
    </row>
    <row r="43" spans="1:7" s="109" customFormat="1" ht="51" hidden="1" outlineLevel="1">
      <c r="A43" s="98" t="str">
        <f t="shared" si="5"/>
        <v>A.5.1.1.2.S.9</v>
      </c>
      <c r="B43" s="126" t="s">
        <v>217</v>
      </c>
      <c r="C43" s="127" t="s">
        <v>3137</v>
      </c>
      <c r="D43" s="128" t="s">
        <v>24</v>
      </c>
      <c r="E43" s="107">
        <v>1185</v>
      </c>
      <c r="F43" s="108"/>
      <c r="G43" s="108">
        <f t="shared" si="1"/>
        <v>0</v>
      </c>
    </row>
    <row r="44" spans="1:7" s="109" customFormat="1" ht="63.75" hidden="1" outlineLevel="1">
      <c r="A44" s="98" t="str">
        <f t="shared" si="5"/>
        <v>A.5.1.1.2.S.10</v>
      </c>
      <c r="B44" s="126" t="s">
        <v>218</v>
      </c>
      <c r="C44" s="112" t="s">
        <v>2861</v>
      </c>
      <c r="D44" s="128" t="s">
        <v>24</v>
      </c>
      <c r="E44" s="107">
        <v>14</v>
      </c>
      <c r="F44" s="108"/>
      <c r="G44" s="108">
        <f t="shared" si="1"/>
        <v>0</v>
      </c>
    </row>
    <row r="45" spans="1:7" s="109" customFormat="1" ht="76.5" hidden="1" outlineLevel="1">
      <c r="A45" s="98" t="str">
        <f t="shared" si="5"/>
        <v>A.5.1.1.2.S.11</v>
      </c>
      <c r="B45" s="126" t="s">
        <v>219</v>
      </c>
      <c r="C45" s="127" t="s">
        <v>2879</v>
      </c>
      <c r="D45" s="128" t="s">
        <v>24</v>
      </c>
      <c r="E45" s="107">
        <v>5</v>
      </c>
      <c r="F45" s="108"/>
      <c r="G45" s="108">
        <f t="shared" si="1"/>
        <v>0</v>
      </c>
    </row>
    <row r="46" spans="1:7" s="109" customFormat="1" ht="89.25" hidden="1" outlineLevel="1">
      <c r="A46" s="98" t="str">
        <f t="shared" si="5"/>
        <v>A.5.1.1.2.S.12</v>
      </c>
      <c r="B46" s="126" t="s">
        <v>220</v>
      </c>
      <c r="C46" s="129" t="s">
        <v>3556</v>
      </c>
      <c r="D46" s="128"/>
      <c r="E46" s="130"/>
      <c r="F46" s="108"/>
      <c r="G46" s="108"/>
    </row>
    <row r="47" spans="1:7" s="109" customFormat="1" ht="15" hidden="1" outlineLevel="1">
      <c r="A47" s="98" t="str">
        <f t="shared" si="5"/>
        <v>A.5.1.1.2.S.12.1</v>
      </c>
      <c r="B47" s="126" t="s">
        <v>300</v>
      </c>
      <c r="C47" s="112" t="s">
        <v>176</v>
      </c>
      <c r="D47" s="128" t="s">
        <v>24</v>
      </c>
      <c r="E47" s="107">
        <v>2324</v>
      </c>
      <c r="F47" s="108"/>
      <c r="G47" s="108">
        <f t="shared" si="1"/>
        <v>0</v>
      </c>
    </row>
    <row r="48" spans="1:7" s="109" customFormat="1" ht="76.5" hidden="1" outlineLevel="1">
      <c r="A48" s="98" t="str">
        <f t="shared" si="5"/>
        <v>A.5.1.1.2.S.13</v>
      </c>
      <c r="B48" s="126" t="s">
        <v>221</v>
      </c>
      <c r="C48" s="112" t="s">
        <v>2896</v>
      </c>
      <c r="D48" s="128" t="s">
        <v>24</v>
      </c>
      <c r="E48" s="107">
        <v>72</v>
      </c>
      <c r="F48" s="108"/>
      <c r="G48" s="108">
        <f t="shared" si="1"/>
        <v>0</v>
      </c>
    </row>
    <row r="49" spans="1:7" s="109" customFormat="1" ht="114.75" hidden="1" outlineLevel="1">
      <c r="A49" s="98" t="str">
        <f t="shared" si="5"/>
        <v>A.5.1.1.2.S.14</v>
      </c>
      <c r="B49" s="126" t="s">
        <v>222</v>
      </c>
      <c r="C49" s="112" t="s">
        <v>3560</v>
      </c>
      <c r="D49" s="128"/>
      <c r="E49" s="130"/>
      <c r="F49" s="108"/>
      <c r="G49" s="108"/>
    </row>
    <row r="50" spans="1:7" s="109" customFormat="1" ht="15" hidden="1" outlineLevel="1">
      <c r="A50" s="98" t="str">
        <f t="shared" si="5"/>
        <v>A.5.1.1.2.S.14.1</v>
      </c>
      <c r="B50" s="126" t="s">
        <v>406</v>
      </c>
      <c r="C50" s="112" t="s">
        <v>170</v>
      </c>
      <c r="D50" s="128" t="s">
        <v>24</v>
      </c>
      <c r="E50" s="107">
        <v>1542</v>
      </c>
      <c r="F50" s="108"/>
      <c r="G50" s="108">
        <f t="shared" si="1"/>
        <v>0</v>
      </c>
    </row>
    <row r="51" spans="1:7" s="109" customFormat="1" ht="76.5" hidden="1" outlineLevel="1">
      <c r="A51" s="98" t="str">
        <f t="shared" si="5"/>
        <v>A.5.1.1.2.S.15</v>
      </c>
      <c r="B51" s="126" t="s">
        <v>223</v>
      </c>
      <c r="C51" s="122" t="s">
        <v>409</v>
      </c>
      <c r="D51" s="123" t="s">
        <v>24</v>
      </c>
      <c r="E51" s="107">
        <v>21</v>
      </c>
      <c r="F51" s="108"/>
      <c r="G51" s="108">
        <f t="shared" si="1"/>
        <v>0</v>
      </c>
    </row>
    <row r="52" spans="1:7" s="109" customFormat="1" ht="51" hidden="1" outlineLevel="1">
      <c r="A52" s="98" t="str">
        <f t="shared" si="5"/>
        <v>A.5.1.1.2.S.16</v>
      </c>
      <c r="B52" s="126" t="s">
        <v>224</v>
      </c>
      <c r="C52" s="129" t="s">
        <v>212</v>
      </c>
      <c r="D52" s="128" t="s">
        <v>25</v>
      </c>
      <c r="E52" s="107">
        <v>15</v>
      </c>
      <c r="F52" s="108"/>
      <c r="G52" s="108">
        <f t="shared" si="1"/>
        <v>0</v>
      </c>
    </row>
    <row r="53" spans="1:7" s="109" customFormat="1" ht="153" hidden="1" outlineLevel="1">
      <c r="A53" s="98" t="str">
        <f t="shared" si="5"/>
        <v>A.5.1.1.2.S.17</v>
      </c>
      <c r="B53" s="126" t="s">
        <v>225</v>
      </c>
      <c r="C53" s="129" t="s">
        <v>211</v>
      </c>
      <c r="D53" s="128" t="s">
        <v>24</v>
      </c>
      <c r="E53" s="107">
        <v>5018</v>
      </c>
      <c r="F53" s="131"/>
      <c r="G53" s="108">
        <f t="shared" si="1"/>
        <v>0</v>
      </c>
    </row>
    <row r="54" spans="1:7" s="97" customFormat="1" ht="15" collapsed="1">
      <c r="A54" s="90" t="str">
        <f aca="true" t="shared" si="9" ref="A54">B54</f>
        <v>A.5.1.1.3</v>
      </c>
      <c r="B54" s="91" t="s">
        <v>921</v>
      </c>
      <c r="C54" s="92" t="s">
        <v>19</v>
      </c>
      <c r="D54" s="93"/>
      <c r="E54" s="94"/>
      <c r="F54" s="95"/>
      <c r="G54" s="96"/>
    </row>
    <row r="55" spans="1:7" s="109" customFormat="1" ht="178.5" hidden="1" outlineLevel="1">
      <c r="A55" s="98" t="str">
        <f>""&amp;$B$54&amp;"."&amp;B55&amp;""</f>
        <v>A.5.1.1.3.S.1</v>
      </c>
      <c r="B55" s="126" t="s">
        <v>206</v>
      </c>
      <c r="C55" s="120" t="s">
        <v>3118</v>
      </c>
      <c r="D55" s="119"/>
      <c r="E55" s="132"/>
      <c r="F55" s="108"/>
      <c r="G55" s="108"/>
    </row>
    <row r="56" spans="1:7" s="109" customFormat="1" ht="15" hidden="1" outlineLevel="1">
      <c r="A56" s="98" t="str">
        <f aca="true" t="shared" si="10" ref="A56:A75">""&amp;$B$54&amp;"."&amp;B56&amp;""</f>
        <v>A.5.1.1.3.S.1.1</v>
      </c>
      <c r="B56" s="126" t="s">
        <v>226</v>
      </c>
      <c r="C56" s="120" t="s">
        <v>452</v>
      </c>
      <c r="D56" s="119"/>
      <c r="E56" s="132"/>
      <c r="F56" s="108"/>
      <c r="G56" s="108"/>
    </row>
    <row r="57" spans="1:7" s="109" customFormat="1" ht="25.5" hidden="1" outlineLevel="1">
      <c r="A57" s="98" t="str">
        <f t="shared" si="10"/>
        <v>A.5.1.1.3.S.1.1.1</v>
      </c>
      <c r="B57" s="126" t="s">
        <v>237</v>
      </c>
      <c r="C57" s="112" t="s">
        <v>418</v>
      </c>
      <c r="D57" s="119" t="s">
        <v>90</v>
      </c>
      <c r="E57" s="107">
        <v>7</v>
      </c>
      <c r="F57" s="108"/>
      <c r="G57" s="108">
        <f aca="true" t="shared" si="11" ref="G57:G59">E57*F57</f>
        <v>0</v>
      </c>
    </row>
    <row r="58" spans="1:7" s="109" customFormat="1" ht="25.5" hidden="1" outlineLevel="1">
      <c r="A58" s="98" t="str">
        <f t="shared" si="10"/>
        <v>A.5.1.1.3.S.1.1.2</v>
      </c>
      <c r="B58" s="126" t="s">
        <v>238</v>
      </c>
      <c r="C58" s="112" t="s">
        <v>417</v>
      </c>
      <c r="D58" s="119" t="s">
        <v>90</v>
      </c>
      <c r="E58" s="107">
        <v>12</v>
      </c>
      <c r="F58" s="108"/>
      <c r="G58" s="108">
        <f t="shared" si="11"/>
        <v>0</v>
      </c>
    </row>
    <row r="59" spans="1:7" s="109" customFormat="1" ht="38.25" hidden="1" outlineLevel="1">
      <c r="A59" s="98" t="str">
        <f t="shared" si="10"/>
        <v>A.5.1.1.3.S.1.1.3</v>
      </c>
      <c r="B59" s="126" t="s">
        <v>239</v>
      </c>
      <c r="C59" s="112" t="s">
        <v>421</v>
      </c>
      <c r="D59" s="119" t="s">
        <v>90</v>
      </c>
      <c r="E59" s="107">
        <v>4</v>
      </c>
      <c r="F59" s="108"/>
      <c r="G59" s="108">
        <f t="shared" si="11"/>
        <v>0</v>
      </c>
    </row>
    <row r="60" spans="1:7" s="109" customFormat="1" ht="76.5" hidden="1" outlineLevel="1">
      <c r="A60" s="98" t="str">
        <f t="shared" si="10"/>
        <v>A.5.1.1.3.S.2</v>
      </c>
      <c r="B60" s="126" t="s">
        <v>207</v>
      </c>
      <c r="C60" s="112" t="s">
        <v>3458</v>
      </c>
      <c r="D60" s="113"/>
      <c r="E60" s="107"/>
      <c r="F60" s="108"/>
      <c r="G60" s="108"/>
    </row>
    <row r="61" spans="1:7" s="109" customFormat="1" ht="15" hidden="1" outlineLevel="1">
      <c r="A61" s="98" t="str">
        <f t="shared" si="10"/>
        <v>A.5.1.1.3.S.2.1</v>
      </c>
      <c r="B61" s="126" t="s">
        <v>228</v>
      </c>
      <c r="C61" s="112" t="s">
        <v>1507</v>
      </c>
      <c r="D61" s="119" t="s">
        <v>90</v>
      </c>
      <c r="E61" s="107">
        <v>87</v>
      </c>
      <c r="F61" s="108"/>
      <c r="G61" s="108">
        <f aca="true" t="shared" si="12" ref="G61:G70">E61*F61</f>
        <v>0</v>
      </c>
    </row>
    <row r="62" spans="1:7" s="109" customFormat="1" ht="38.25" hidden="1" outlineLevel="1">
      <c r="A62" s="98" t="str">
        <f t="shared" si="10"/>
        <v>A.5.1.1.3.S.3</v>
      </c>
      <c r="B62" s="126" t="s">
        <v>208</v>
      </c>
      <c r="C62" s="120" t="s">
        <v>2884</v>
      </c>
      <c r="D62" s="134" t="s">
        <v>24</v>
      </c>
      <c r="E62" s="107">
        <v>14</v>
      </c>
      <c r="F62" s="108"/>
      <c r="G62" s="108">
        <f>E62*F62</f>
        <v>0</v>
      </c>
    </row>
    <row r="63" spans="1:7" s="109" customFormat="1" ht="51" hidden="1" outlineLevel="1">
      <c r="A63" s="98" t="str">
        <f t="shared" si="10"/>
        <v>A.5.1.1.3.S.4</v>
      </c>
      <c r="B63" s="126" t="s">
        <v>209</v>
      </c>
      <c r="C63" s="127" t="s">
        <v>2902</v>
      </c>
      <c r="D63" s="134" t="s">
        <v>24</v>
      </c>
      <c r="E63" s="107">
        <v>21</v>
      </c>
      <c r="F63" s="108"/>
      <c r="G63" s="108">
        <f t="shared" si="12"/>
        <v>0</v>
      </c>
    </row>
    <row r="64" spans="1:7" s="109" customFormat="1" ht="76.5" hidden="1" outlineLevel="1">
      <c r="A64" s="98" t="str">
        <f t="shared" si="10"/>
        <v>A.5.1.1.3.S.5</v>
      </c>
      <c r="B64" s="126" t="s">
        <v>213</v>
      </c>
      <c r="C64" s="127" t="s">
        <v>412</v>
      </c>
      <c r="D64" s="135" t="s">
        <v>90</v>
      </c>
      <c r="E64" s="107">
        <v>9</v>
      </c>
      <c r="F64" s="108"/>
      <c r="G64" s="108">
        <f t="shared" si="12"/>
        <v>0</v>
      </c>
    </row>
    <row r="65" spans="1:7" s="109" customFormat="1" ht="76.5" hidden="1" outlineLevel="1">
      <c r="A65" s="98" t="str">
        <f t="shared" si="10"/>
        <v>A.5.1.1.3.S.6</v>
      </c>
      <c r="B65" s="126" t="s">
        <v>214</v>
      </c>
      <c r="C65" s="120" t="s">
        <v>169</v>
      </c>
      <c r="D65" s="119" t="s">
        <v>91</v>
      </c>
      <c r="E65" s="107">
        <v>20</v>
      </c>
      <c r="F65" s="108"/>
      <c r="G65" s="108">
        <f t="shared" si="12"/>
        <v>0</v>
      </c>
    </row>
    <row r="66" spans="1:7" s="109" customFormat="1" ht="140.25" hidden="1" outlineLevel="1">
      <c r="A66" s="98" t="str">
        <f t="shared" si="10"/>
        <v>A.5.1.1.3.S.7</v>
      </c>
      <c r="B66" s="126" t="s">
        <v>215</v>
      </c>
      <c r="C66" s="127" t="s">
        <v>3552</v>
      </c>
      <c r="D66" s="135"/>
      <c r="E66" s="107"/>
      <c r="F66" s="108"/>
      <c r="G66" s="108"/>
    </row>
    <row r="67" spans="1:7" s="109" customFormat="1" ht="15" hidden="1" outlineLevel="1">
      <c r="A67" s="98" t="str">
        <f t="shared" si="10"/>
        <v>A.5.1.1.3.S.7.1</v>
      </c>
      <c r="B67" s="126" t="s">
        <v>364</v>
      </c>
      <c r="C67" s="127" t="s">
        <v>286</v>
      </c>
      <c r="D67" s="135" t="s">
        <v>25</v>
      </c>
      <c r="E67" s="107">
        <v>6</v>
      </c>
      <c r="F67" s="108"/>
      <c r="G67" s="108">
        <f aca="true" t="shared" si="13" ref="G67">E67*F67</f>
        <v>0</v>
      </c>
    </row>
    <row r="68" spans="1:7" s="109" customFormat="1" ht="89.25" hidden="1" outlineLevel="1">
      <c r="A68" s="98" t="str">
        <f t="shared" si="10"/>
        <v>A.5.1.1.3.S.8</v>
      </c>
      <c r="B68" s="126" t="s">
        <v>216</v>
      </c>
      <c r="C68" s="127" t="s">
        <v>3541</v>
      </c>
      <c r="D68" s="113"/>
      <c r="E68" s="107"/>
      <c r="F68" s="108"/>
      <c r="G68" s="108"/>
    </row>
    <row r="69" spans="1:7" s="109" customFormat="1" ht="15" hidden="1" outlineLevel="1">
      <c r="A69" s="98" t="str">
        <f t="shared" si="10"/>
        <v>A.5.1.1.3.S.8.1</v>
      </c>
      <c r="B69" s="126" t="s">
        <v>250</v>
      </c>
      <c r="C69" s="133" t="s">
        <v>3543</v>
      </c>
      <c r="D69" s="113" t="s">
        <v>22</v>
      </c>
      <c r="E69" s="107">
        <v>90</v>
      </c>
      <c r="F69" s="108"/>
      <c r="G69" s="108">
        <f t="shared" si="12"/>
        <v>0</v>
      </c>
    </row>
    <row r="70" spans="1:7" s="109" customFormat="1" ht="15" hidden="1" outlineLevel="1">
      <c r="A70" s="98" t="str">
        <f t="shared" si="10"/>
        <v>A.5.1.1.3.S.8.2</v>
      </c>
      <c r="B70" s="126" t="s">
        <v>251</v>
      </c>
      <c r="C70" s="133" t="s">
        <v>3544</v>
      </c>
      <c r="D70" s="113" t="s">
        <v>22</v>
      </c>
      <c r="E70" s="107">
        <v>10</v>
      </c>
      <c r="F70" s="108"/>
      <c r="G70" s="108">
        <f t="shared" si="12"/>
        <v>0</v>
      </c>
    </row>
    <row r="71" spans="1:7" s="109" customFormat="1" ht="204" hidden="1" outlineLevel="1">
      <c r="A71" s="98" t="str">
        <f t="shared" si="10"/>
        <v>A.5.1.1.3.S.9</v>
      </c>
      <c r="B71" s="126" t="s">
        <v>217</v>
      </c>
      <c r="C71" s="120" t="s">
        <v>264</v>
      </c>
      <c r="D71" s="136"/>
      <c r="E71" s="107"/>
      <c r="F71" s="108"/>
      <c r="G71" s="108"/>
    </row>
    <row r="72" spans="1:7" s="109" customFormat="1" ht="15" hidden="1" outlineLevel="1">
      <c r="A72" s="98" t="str">
        <f t="shared" si="10"/>
        <v>A.5.1.1.3.S.9.1</v>
      </c>
      <c r="B72" s="126" t="s">
        <v>309</v>
      </c>
      <c r="C72" s="261" t="s">
        <v>922</v>
      </c>
      <c r="D72" s="123" t="s">
        <v>24</v>
      </c>
      <c r="E72" s="107">
        <v>19</v>
      </c>
      <c r="F72" s="108"/>
      <c r="G72" s="108">
        <f aca="true" t="shared" si="14" ref="G72:G75">E72*F72</f>
        <v>0</v>
      </c>
    </row>
    <row r="73" spans="1:7" s="109" customFormat="1" ht="25.5" hidden="1" outlineLevel="1">
      <c r="A73" s="98" t="str">
        <f t="shared" si="10"/>
        <v>A.5.1.1.3.S.9.2</v>
      </c>
      <c r="B73" s="126" t="s">
        <v>310</v>
      </c>
      <c r="C73" s="261" t="s">
        <v>923</v>
      </c>
      <c r="D73" s="123" t="s">
        <v>24</v>
      </c>
      <c r="E73" s="107">
        <v>16</v>
      </c>
      <c r="F73" s="108"/>
      <c r="G73" s="108">
        <f t="shared" si="14"/>
        <v>0</v>
      </c>
    </row>
    <row r="74" spans="1:7" s="109" customFormat="1" ht="104.25" hidden="1" outlineLevel="1">
      <c r="A74" s="98" t="str">
        <f t="shared" si="10"/>
        <v>A.5.1.1.3.S.10</v>
      </c>
      <c r="B74" s="126" t="s">
        <v>218</v>
      </c>
      <c r="C74" s="355" t="s">
        <v>2803</v>
      </c>
      <c r="D74" s="317" t="s">
        <v>90</v>
      </c>
      <c r="E74" s="107">
        <v>1</v>
      </c>
      <c r="F74" s="108"/>
      <c r="G74" s="108">
        <f t="shared" si="14"/>
        <v>0</v>
      </c>
    </row>
    <row r="75" spans="1:7" s="663" customFormat="1" ht="51" hidden="1" outlineLevel="1">
      <c r="A75" s="98" t="str">
        <f t="shared" si="10"/>
        <v>A.5.1.1.3.S.11</v>
      </c>
      <c r="B75" s="126" t="s">
        <v>219</v>
      </c>
      <c r="C75" s="664" t="s">
        <v>3595</v>
      </c>
      <c r="D75" s="665" t="s">
        <v>90</v>
      </c>
      <c r="E75" s="661">
        <v>1</v>
      </c>
      <c r="F75" s="662"/>
      <c r="G75" s="662">
        <f t="shared" si="14"/>
        <v>0</v>
      </c>
    </row>
    <row r="76" spans="1:7" s="97" customFormat="1" ht="15" collapsed="1">
      <c r="A76" s="90" t="str">
        <f aca="true" t="shared" si="15" ref="A76">B76</f>
        <v>A.5.1.1.4</v>
      </c>
      <c r="B76" s="91" t="s">
        <v>924</v>
      </c>
      <c r="C76" s="92" t="s">
        <v>20</v>
      </c>
      <c r="D76" s="93"/>
      <c r="E76" s="124"/>
      <c r="F76" s="125"/>
      <c r="G76" s="96"/>
    </row>
    <row r="77" spans="1:7" s="109" customFormat="1" ht="127.5" hidden="1" outlineLevel="1">
      <c r="A77" s="98" t="str">
        <f aca="true" t="shared" si="16" ref="A77:A80">""&amp;$B$76&amp;"."&amp;B77&amp;""</f>
        <v>A.5.1.1.4.S.1</v>
      </c>
      <c r="B77" s="126" t="s">
        <v>206</v>
      </c>
      <c r="C77" s="112" t="s">
        <v>2890</v>
      </c>
      <c r="D77" s="128"/>
      <c r="E77" s="107"/>
      <c r="F77" s="108"/>
      <c r="G77" s="108"/>
    </row>
    <row r="78" spans="1:7" s="109" customFormat="1" ht="25.5" hidden="1" outlineLevel="1">
      <c r="A78" s="98" t="str">
        <f>""&amp;$B$76&amp;"."&amp;B78&amp;""</f>
        <v>A.5.1.1.4.S.1.1</v>
      </c>
      <c r="B78" s="126" t="s">
        <v>226</v>
      </c>
      <c r="C78" s="112" t="s">
        <v>1508</v>
      </c>
      <c r="D78" s="128" t="s">
        <v>25</v>
      </c>
      <c r="E78" s="107">
        <v>4802</v>
      </c>
      <c r="F78" s="108"/>
      <c r="G78" s="108">
        <f aca="true" t="shared" si="17" ref="G78">E78*F78</f>
        <v>0</v>
      </c>
    </row>
    <row r="79" spans="1:7" s="109" customFormat="1" ht="114.75" hidden="1" outlineLevel="1">
      <c r="A79" s="98" t="str">
        <f t="shared" si="16"/>
        <v>A.5.1.1.4.S.2</v>
      </c>
      <c r="B79" s="126" t="s">
        <v>207</v>
      </c>
      <c r="C79" s="112" t="s">
        <v>2891</v>
      </c>
      <c r="D79" s="128"/>
      <c r="E79" s="107"/>
      <c r="F79" s="108"/>
      <c r="G79" s="108"/>
    </row>
    <row r="80" spans="1:7" s="109" customFormat="1" ht="25.5" hidden="1" outlineLevel="1">
      <c r="A80" s="98" t="str">
        <f t="shared" si="16"/>
        <v>A.5.1.1.4.S.2.1</v>
      </c>
      <c r="B80" s="126" t="s">
        <v>228</v>
      </c>
      <c r="C80" s="112" t="s">
        <v>338</v>
      </c>
      <c r="D80" s="128" t="s">
        <v>25</v>
      </c>
      <c r="E80" s="107">
        <v>125</v>
      </c>
      <c r="F80" s="108"/>
      <c r="G80" s="108">
        <f aca="true" t="shared" si="18" ref="G80">E80*F80</f>
        <v>0</v>
      </c>
    </row>
    <row r="81" spans="1:7" s="97" customFormat="1" ht="15" collapsed="1">
      <c r="A81" s="90" t="str">
        <f aca="true" t="shared" si="19" ref="A81">B81</f>
        <v>A.5.1.1.5</v>
      </c>
      <c r="B81" s="91" t="s">
        <v>925</v>
      </c>
      <c r="C81" s="92" t="s">
        <v>2835</v>
      </c>
      <c r="D81" s="93"/>
      <c r="E81" s="94"/>
      <c r="F81" s="95"/>
      <c r="G81" s="96"/>
    </row>
    <row r="82" spans="1:7" s="109" customFormat="1" ht="63.75" hidden="1" outlineLevel="1">
      <c r="A82" s="98" t="str">
        <f aca="true" t="shared" si="20" ref="A82:A118">""&amp;$B$81&amp;"."&amp;B82&amp;""</f>
        <v>A.5.1.1.5.S.1</v>
      </c>
      <c r="B82" s="139" t="s">
        <v>206</v>
      </c>
      <c r="C82" s="140" t="s">
        <v>438</v>
      </c>
      <c r="D82" s="113"/>
      <c r="E82" s="132"/>
      <c r="F82" s="108"/>
      <c r="G82" s="108"/>
    </row>
    <row r="83" spans="1:7" s="109" customFormat="1" ht="127.5" hidden="1" outlineLevel="1">
      <c r="A83" s="98" t="str">
        <f t="shared" si="20"/>
        <v>A.5.1.1.5.S.2</v>
      </c>
      <c r="B83" s="139" t="s">
        <v>207</v>
      </c>
      <c r="C83" s="112" t="s">
        <v>3509</v>
      </c>
      <c r="D83" s="113"/>
      <c r="E83" s="132"/>
      <c r="F83" s="108"/>
      <c r="G83" s="108"/>
    </row>
    <row r="84" spans="1:7" s="109" customFormat="1" ht="15" hidden="1" outlineLevel="1">
      <c r="A84" s="98" t="str">
        <f t="shared" si="20"/>
        <v>A.5.1.1.5.S.2.1</v>
      </c>
      <c r="B84" s="139" t="s">
        <v>228</v>
      </c>
      <c r="C84" s="112" t="s">
        <v>133</v>
      </c>
      <c r="D84" s="119" t="s">
        <v>90</v>
      </c>
      <c r="E84" s="107">
        <v>50</v>
      </c>
      <c r="F84" s="108"/>
      <c r="G84" s="108">
        <f aca="true" t="shared" si="21" ref="G84:G86">E84*F84</f>
        <v>0</v>
      </c>
    </row>
    <row r="85" spans="1:7" s="109" customFormat="1" ht="15" hidden="1" outlineLevel="1">
      <c r="A85" s="98" t="str">
        <f t="shared" si="20"/>
        <v>A.5.1.1.5.S.2.2</v>
      </c>
      <c r="B85" s="139" t="s">
        <v>261</v>
      </c>
      <c r="C85" s="133" t="s">
        <v>134</v>
      </c>
      <c r="D85" s="119" t="s">
        <v>90</v>
      </c>
      <c r="E85" s="107">
        <v>13</v>
      </c>
      <c r="F85" s="108"/>
      <c r="G85" s="108">
        <f t="shared" si="21"/>
        <v>0</v>
      </c>
    </row>
    <row r="86" spans="1:7" s="109" customFormat="1" ht="114.75" hidden="1" outlineLevel="1">
      <c r="A86" s="98" t="str">
        <f t="shared" si="20"/>
        <v>A.5.1.1.5.S.3</v>
      </c>
      <c r="B86" s="139" t="s">
        <v>208</v>
      </c>
      <c r="C86" s="112" t="s">
        <v>3511</v>
      </c>
      <c r="D86" s="119" t="s">
        <v>90</v>
      </c>
      <c r="E86" s="107">
        <v>1</v>
      </c>
      <c r="F86" s="108"/>
      <c r="G86" s="108">
        <f t="shared" si="21"/>
        <v>0</v>
      </c>
    </row>
    <row r="87" spans="1:7" s="109" customFormat="1" ht="102" hidden="1" outlineLevel="1">
      <c r="A87" s="98" t="str">
        <f t="shared" si="20"/>
        <v>A.5.1.1.5.S.4</v>
      </c>
      <c r="B87" s="139" t="s">
        <v>209</v>
      </c>
      <c r="C87" s="112" t="s">
        <v>3486</v>
      </c>
      <c r="D87" s="113"/>
      <c r="E87" s="107"/>
      <c r="F87" s="108"/>
      <c r="G87" s="108"/>
    </row>
    <row r="88" spans="1:7" s="109" customFormat="1" ht="15" hidden="1" outlineLevel="1">
      <c r="A88" s="98" t="str">
        <f t="shared" si="20"/>
        <v>A.5.1.1.5.S.4.1.1</v>
      </c>
      <c r="B88" s="139" t="s">
        <v>241</v>
      </c>
      <c r="C88" s="141" t="s">
        <v>267</v>
      </c>
      <c r="D88" s="123" t="s">
        <v>22</v>
      </c>
      <c r="E88" s="107">
        <v>1728</v>
      </c>
      <c r="F88" s="108"/>
      <c r="G88" s="108">
        <f aca="true" t="shared" si="22" ref="G88:G89">E88*F88</f>
        <v>0</v>
      </c>
    </row>
    <row r="89" spans="1:7" s="109" customFormat="1" ht="15" hidden="1" outlineLevel="1">
      <c r="A89" s="98" t="str">
        <f t="shared" si="20"/>
        <v>A.5.1.1.5.S.4.1.2</v>
      </c>
      <c r="B89" s="139" t="s">
        <v>242</v>
      </c>
      <c r="C89" s="318" t="s">
        <v>3217</v>
      </c>
      <c r="D89" s="123" t="s">
        <v>90</v>
      </c>
      <c r="E89" s="107">
        <v>32</v>
      </c>
      <c r="F89" s="108"/>
      <c r="G89" s="108">
        <f t="shared" si="22"/>
        <v>0</v>
      </c>
    </row>
    <row r="90" spans="1:7" s="109" customFormat="1" ht="153" hidden="1" outlineLevel="1">
      <c r="A90" s="98" t="str">
        <f t="shared" si="20"/>
        <v>A.5.1.1.5.S.5</v>
      </c>
      <c r="B90" s="139" t="s">
        <v>213</v>
      </c>
      <c r="C90" s="142" t="s">
        <v>2943</v>
      </c>
      <c r="D90" s="143"/>
      <c r="E90" s="107"/>
      <c r="F90" s="108"/>
      <c r="G90" s="108"/>
    </row>
    <row r="91" spans="1:7" s="109" customFormat="1" ht="15" hidden="1" outlineLevel="1">
      <c r="A91" s="98" t="str">
        <f t="shared" si="20"/>
        <v>A.5.1.1.5.S.5.1</v>
      </c>
      <c r="B91" s="139" t="s">
        <v>315</v>
      </c>
      <c r="C91" s="144" t="s">
        <v>105</v>
      </c>
      <c r="D91" s="143"/>
      <c r="E91" s="107"/>
      <c r="F91" s="108"/>
      <c r="G91" s="108"/>
    </row>
    <row r="92" spans="1:7" s="109" customFormat="1" ht="15" hidden="1" outlineLevel="1">
      <c r="A92" s="98" t="str">
        <f t="shared" si="20"/>
        <v>A.5.1.1.5.S.5.1.1</v>
      </c>
      <c r="B92" s="139" t="s">
        <v>330</v>
      </c>
      <c r="C92" s="142" t="s">
        <v>112</v>
      </c>
      <c r="D92" s="143" t="s">
        <v>22</v>
      </c>
      <c r="E92" s="107">
        <v>90</v>
      </c>
      <c r="F92" s="108"/>
      <c r="G92" s="108">
        <f aca="true" t="shared" si="23" ref="G92">E92*F92</f>
        <v>0</v>
      </c>
    </row>
    <row r="93" spans="1:7" s="109" customFormat="1" ht="76.5" hidden="1" outlineLevel="1">
      <c r="A93" s="98" t="str">
        <f t="shared" si="20"/>
        <v>A.5.1.1.5.S.6</v>
      </c>
      <c r="B93" s="139" t="s">
        <v>214</v>
      </c>
      <c r="C93" s="142" t="s">
        <v>2944</v>
      </c>
      <c r="D93" s="143"/>
      <c r="E93" s="107"/>
      <c r="F93" s="108"/>
      <c r="G93" s="108"/>
    </row>
    <row r="94" spans="1:7" s="109" customFormat="1" ht="15" hidden="1" outlineLevel="1">
      <c r="A94" s="98" t="str">
        <f t="shared" si="20"/>
        <v>A.5.1.1.5.S.6.1</v>
      </c>
      <c r="B94" s="139" t="s">
        <v>319</v>
      </c>
      <c r="C94" s="144" t="s">
        <v>105</v>
      </c>
      <c r="D94" s="143"/>
      <c r="E94" s="107"/>
      <c r="F94" s="108"/>
      <c r="G94" s="108"/>
    </row>
    <row r="95" spans="1:7" s="109" customFormat="1" ht="15" hidden="1" outlineLevel="1">
      <c r="A95" s="98" t="str">
        <f t="shared" si="20"/>
        <v>A.5.1.1.5.S.6.1.1</v>
      </c>
      <c r="B95" s="139" t="s">
        <v>373</v>
      </c>
      <c r="C95" s="145" t="s">
        <v>107</v>
      </c>
      <c r="D95" s="142"/>
      <c r="E95" s="107"/>
      <c r="F95" s="108"/>
      <c r="G95" s="108"/>
    </row>
    <row r="96" spans="1:7" s="109" customFormat="1" ht="15" hidden="1" outlineLevel="1">
      <c r="A96" s="98" t="str">
        <f t="shared" si="20"/>
        <v>A.5.1.1.5.S.6.1.1.1</v>
      </c>
      <c r="B96" s="139" t="s">
        <v>926</v>
      </c>
      <c r="C96" s="142" t="s">
        <v>109</v>
      </c>
      <c r="D96" s="143" t="s">
        <v>90</v>
      </c>
      <c r="E96" s="107">
        <v>5</v>
      </c>
      <c r="F96" s="108"/>
      <c r="G96" s="108">
        <f aca="true" t="shared" si="24" ref="G96">E96*F96</f>
        <v>0</v>
      </c>
    </row>
    <row r="97" spans="1:7" s="109" customFormat="1" ht="15" hidden="1" outlineLevel="1">
      <c r="A97" s="98" t="str">
        <f t="shared" si="20"/>
        <v>A.5.1.1.5.S.6.1.2</v>
      </c>
      <c r="B97" s="139" t="s">
        <v>374</v>
      </c>
      <c r="C97" s="145" t="s">
        <v>927</v>
      </c>
      <c r="D97" s="143"/>
      <c r="E97" s="107"/>
      <c r="F97" s="108"/>
      <c r="G97" s="108"/>
    </row>
    <row r="98" spans="1:7" s="109" customFormat="1" ht="15" hidden="1" outlineLevel="1">
      <c r="A98" s="98" t="str">
        <f t="shared" si="20"/>
        <v>A.5.1.1.5.S.6.1.2.1</v>
      </c>
      <c r="B98" s="139" t="s">
        <v>928</v>
      </c>
      <c r="C98" s="142" t="s">
        <v>109</v>
      </c>
      <c r="D98" s="143" t="s">
        <v>90</v>
      </c>
      <c r="E98" s="107">
        <v>2</v>
      </c>
      <c r="F98" s="108"/>
      <c r="G98" s="108">
        <f aca="true" t="shared" si="25" ref="G98">E98*F98</f>
        <v>0</v>
      </c>
    </row>
    <row r="99" spans="1:7" s="109" customFormat="1" ht="15" hidden="1" outlineLevel="1">
      <c r="A99" s="98" t="str">
        <f t="shared" si="20"/>
        <v>A.5.1.1.5.S.6.1.3</v>
      </c>
      <c r="B99" s="139" t="s">
        <v>929</v>
      </c>
      <c r="C99" s="145" t="s">
        <v>930</v>
      </c>
      <c r="D99" s="319"/>
      <c r="E99" s="319"/>
      <c r="F99" s="319"/>
      <c r="G99" s="319"/>
    </row>
    <row r="100" spans="1:7" s="109" customFormat="1" ht="15" hidden="1" outlineLevel="1">
      <c r="A100" s="98" t="str">
        <f t="shared" si="20"/>
        <v>A.5.1.1.5.S.6.1.3.1</v>
      </c>
      <c r="B100" s="139" t="s">
        <v>931</v>
      </c>
      <c r="C100" s="142" t="s">
        <v>109</v>
      </c>
      <c r="D100" s="143" t="s">
        <v>90</v>
      </c>
      <c r="E100" s="107">
        <v>1</v>
      </c>
      <c r="F100" s="108"/>
      <c r="G100" s="108">
        <f aca="true" t="shared" si="26" ref="G100">E100*F100</f>
        <v>0</v>
      </c>
    </row>
    <row r="101" spans="1:7" s="109" customFormat="1" ht="89.25" hidden="1" outlineLevel="1">
      <c r="A101" s="98" t="str">
        <f t="shared" si="20"/>
        <v>A.5.1.1.5.S.7</v>
      </c>
      <c r="B101" s="139" t="s">
        <v>215</v>
      </c>
      <c r="C101" s="142" t="s">
        <v>2918</v>
      </c>
      <c r="D101" s="143"/>
      <c r="E101" s="107"/>
      <c r="F101" s="108"/>
      <c r="G101" s="108"/>
    </row>
    <row r="102" spans="1:7" s="109" customFormat="1" ht="15" hidden="1" outlineLevel="1">
      <c r="A102" s="98" t="str">
        <f t="shared" si="20"/>
        <v>A.5.1.1.5.S.7.1</v>
      </c>
      <c r="B102" s="139" t="s">
        <v>364</v>
      </c>
      <c r="C102" s="146" t="s">
        <v>105</v>
      </c>
      <c r="D102" s="143"/>
      <c r="E102" s="107"/>
      <c r="F102" s="108"/>
      <c r="G102" s="108"/>
    </row>
    <row r="103" spans="1:7" s="109" customFormat="1" ht="15" hidden="1" outlineLevel="1">
      <c r="A103" s="98" t="str">
        <f t="shared" si="20"/>
        <v>A.5.1.1.5.S.7.1.1</v>
      </c>
      <c r="B103" s="139" t="s">
        <v>552</v>
      </c>
      <c r="C103" s="145" t="s">
        <v>123</v>
      </c>
      <c r="D103" s="143"/>
      <c r="E103" s="107"/>
      <c r="F103" s="108"/>
      <c r="G103" s="108"/>
    </row>
    <row r="104" spans="1:7" s="109" customFormat="1" ht="15" hidden="1" outlineLevel="1">
      <c r="A104" s="98" t="str">
        <f t="shared" si="20"/>
        <v>A.5.1.1.5.S.7.1.1.1</v>
      </c>
      <c r="B104" s="139" t="s">
        <v>553</v>
      </c>
      <c r="C104" s="142" t="s">
        <v>932</v>
      </c>
      <c r="D104" s="143" t="s">
        <v>90</v>
      </c>
      <c r="E104" s="107">
        <v>1</v>
      </c>
      <c r="F104" s="108"/>
      <c r="G104" s="108">
        <f aca="true" t="shared" si="27" ref="G104">E104*F104</f>
        <v>0</v>
      </c>
    </row>
    <row r="105" spans="1:7" s="109" customFormat="1" ht="15" hidden="1" outlineLevel="1">
      <c r="A105" s="98" t="str">
        <f t="shared" si="20"/>
        <v>A.5.1.1.5.S.7.1.2</v>
      </c>
      <c r="B105" s="139" t="s">
        <v>555</v>
      </c>
      <c r="C105" s="145" t="s">
        <v>933</v>
      </c>
      <c r="D105" s="319"/>
      <c r="E105" s="319"/>
      <c r="F105" s="319"/>
      <c r="G105" s="319"/>
    </row>
    <row r="106" spans="1:7" s="109" customFormat="1" ht="15" hidden="1" outlineLevel="1">
      <c r="A106" s="98" t="str">
        <f t="shared" si="20"/>
        <v>A.5.1.1.5.S.7.1.2.1</v>
      </c>
      <c r="B106" s="139" t="s">
        <v>556</v>
      </c>
      <c r="C106" s="142" t="s">
        <v>109</v>
      </c>
      <c r="D106" s="143" t="s">
        <v>90</v>
      </c>
      <c r="E106" s="107">
        <v>1</v>
      </c>
      <c r="F106" s="108"/>
      <c r="G106" s="108">
        <f aca="true" t="shared" si="28" ref="G106">E106*F106</f>
        <v>0</v>
      </c>
    </row>
    <row r="107" spans="1:7" s="109" customFormat="1" ht="15" hidden="1" outlineLevel="1">
      <c r="A107" s="98" t="str">
        <f t="shared" si="20"/>
        <v>A.5.1.1.5.S.7.1.3</v>
      </c>
      <c r="B107" s="139" t="s">
        <v>557</v>
      </c>
      <c r="C107" s="145" t="s">
        <v>934</v>
      </c>
      <c r="D107" s="319"/>
      <c r="E107" s="319"/>
      <c r="F107" s="319"/>
      <c r="G107" s="319"/>
    </row>
    <row r="108" spans="1:7" s="109" customFormat="1" ht="15" hidden="1" outlineLevel="1">
      <c r="A108" s="98" t="str">
        <f t="shared" si="20"/>
        <v>A.5.1.1.5.S.7.1.3.1</v>
      </c>
      <c r="B108" s="139" t="s">
        <v>559</v>
      </c>
      <c r="C108" s="142" t="s">
        <v>109</v>
      </c>
      <c r="D108" s="143" t="s">
        <v>90</v>
      </c>
      <c r="E108" s="107">
        <v>1</v>
      </c>
      <c r="F108" s="108"/>
      <c r="G108" s="108">
        <f aca="true" t="shared" si="29" ref="G108">E108*F108</f>
        <v>0</v>
      </c>
    </row>
    <row r="109" spans="1:7" s="109" customFormat="1" ht="15" hidden="1" outlineLevel="1">
      <c r="A109" s="98" t="str">
        <f t="shared" si="20"/>
        <v>A.5.1.1.5.S.7.1.4</v>
      </c>
      <c r="B109" s="139" t="s">
        <v>560</v>
      </c>
      <c r="C109" s="145" t="s">
        <v>935</v>
      </c>
      <c r="D109" s="319"/>
      <c r="E109" s="319"/>
      <c r="F109" s="319"/>
      <c r="G109" s="319"/>
    </row>
    <row r="110" spans="1:7" s="109" customFormat="1" ht="15" hidden="1" outlineLevel="1">
      <c r="A110" s="98" t="str">
        <f t="shared" si="20"/>
        <v>A.5.1.1.5.S.7.1.4.1</v>
      </c>
      <c r="B110" s="139" t="s">
        <v>562</v>
      </c>
      <c r="C110" s="142" t="s">
        <v>109</v>
      </c>
      <c r="D110" s="143" t="s">
        <v>90</v>
      </c>
      <c r="E110" s="107">
        <v>1</v>
      </c>
      <c r="F110" s="108"/>
      <c r="G110" s="108">
        <f aca="true" t="shared" si="30" ref="G110">E110*F110</f>
        <v>0</v>
      </c>
    </row>
    <row r="111" spans="1:7" s="109" customFormat="1" ht="63.75" hidden="1" outlineLevel="1">
      <c r="A111" s="98" t="str">
        <f t="shared" si="20"/>
        <v>A.5.1.1.5.S.8</v>
      </c>
      <c r="B111" s="139" t="s">
        <v>216</v>
      </c>
      <c r="C111" s="147" t="s">
        <v>3219</v>
      </c>
      <c r="D111" s="148"/>
      <c r="E111" s="107"/>
      <c r="F111" s="108"/>
      <c r="G111" s="108"/>
    </row>
    <row r="112" spans="1:7" s="109" customFormat="1" ht="15" hidden="1" outlineLevel="1">
      <c r="A112" s="98" t="str">
        <f t="shared" si="20"/>
        <v>A.5.1.1.5.S.8.1</v>
      </c>
      <c r="B112" s="139" t="s">
        <v>250</v>
      </c>
      <c r="C112" s="149" t="s">
        <v>303</v>
      </c>
      <c r="D112" s="113" t="s">
        <v>22</v>
      </c>
      <c r="E112" s="107">
        <v>445</v>
      </c>
      <c r="F112" s="108"/>
      <c r="G112" s="108">
        <f aca="true" t="shared" si="31" ref="G112:G114">E112*F112</f>
        <v>0</v>
      </c>
    </row>
    <row r="113" spans="1:7" s="109" customFormat="1" ht="51" hidden="1" outlineLevel="1">
      <c r="A113" s="98" t="str">
        <f t="shared" si="20"/>
        <v>A.5.1.1.5.S.9</v>
      </c>
      <c r="B113" s="139" t="s">
        <v>217</v>
      </c>
      <c r="C113" s="150" t="s">
        <v>2920</v>
      </c>
      <c r="D113" s="151" t="s">
        <v>90</v>
      </c>
      <c r="E113" s="107">
        <v>89</v>
      </c>
      <c r="F113" s="108"/>
      <c r="G113" s="108">
        <f t="shared" si="31"/>
        <v>0</v>
      </c>
    </row>
    <row r="114" spans="1:7" s="109" customFormat="1" ht="38.25" hidden="1" outlineLevel="1">
      <c r="A114" s="98" t="str">
        <f t="shared" si="20"/>
        <v>A.5.1.1.5.S.10</v>
      </c>
      <c r="B114" s="139" t="s">
        <v>218</v>
      </c>
      <c r="C114" s="150" t="s">
        <v>2922</v>
      </c>
      <c r="D114" s="151" t="s">
        <v>90</v>
      </c>
      <c r="E114" s="107">
        <v>64</v>
      </c>
      <c r="F114" s="108"/>
      <c r="G114" s="108">
        <f t="shared" si="31"/>
        <v>0</v>
      </c>
    </row>
    <row r="115" spans="1:7" s="109" customFormat="1" ht="140.25" hidden="1" outlineLevel="1">
      <c r="A115" s="98" t="str">
        <f t="shared" si="20"/>
        <v>A.5.1.1.5.S.11</v>
      </c>
      <c r="B115" s="139" t="s">
        <v>219</v>
      </c>
      <c r="C115" s="115" t="s">
        <v>3461</v>
      </c>
      <c r="D115" s="128"/>
      <c r="E115" s="107"/>
      <c r="F115" s="108"/>
      <c r="G115" s="108"/>
    </row>
    <row r="116" spans="1:7" s="109" customFormat="1" ht="15" hidden="1" outlineLevel="1">
      <c r="A116" s="98" t="str">
        <f t="shared" si="20"/>
        <v>A.5.1.1.5.S.11.1</v>
      </c>
      <c r="B116" s="139" t="s">
        <v>298</v>
      </c>
      <c r="C116" s="115" t="s">
        <v>160</v>
      </c>
      <c r="D116" s="153" t="s">
        <v>90</v>
      </c>
      <c r="E116" s="107">
        <v>166</v>
      </c>
      <c r="F116" s="108"/>
      <c r="G116" s="108">
        <f aca="true" t="shared" si="32" ref="G116:G118">E116*F116</f>
        <v>0</v>
      </c>
    </row>
    <row r="117" spans="1:7" s="109" customFormat="1" ht="15" hidden="1" outlineLevel="1">
      <c r="A117" s="98" t="str">
        <f t="shared" si="20"/>
        <v>A.5.1.1.5.S.11.2</v>
      </c>
      <c r="B117" s="139" t="s">
        <v>299</v>
      </c>
      <c r="C117" s="115" t="s">
        <v>162</v>
      </c>
      <c r="D117" s="153" t="s">
        <v>90</v>
      </c>
      <c r="E117" s="107">
        <v>11</v>
      </c>
      <c r="F117" s="108"/>
      <c r="G117" s="108">
        <f t="shared" si="32"/>
        <v>0</v>
      </c>
    </row>
    <row r="118" spans="1:7" s="109" customFormat="1" ht="127.5" hidden="1" outlineLevel="1">
      <c r="A118" s="98" t="str">
        <f t="shared" si="20"/>
        <v>A.5.1.1.5.S.12</v>
      </c>
      <c r="B118" s="139" t="s">
        <v>220</v>
      </c>
      <c r="C118" s="159" t="s">
        <v>3223</v>
      </c>
      <c r="D118" s="113" t="s">
        <v>90</v>
      </c>
      <c r="E118" s="107">
        <v>11</v>
      </c>
      <c r="F118" s="108"/>
      <c r="G118" s="108">
        <f t="shared" si="32"/>
        <v>0</v>
      </c>
    </row>
    <row r="119" spans="1:7" s="97" customFormat="1" ht="15" collapsed="1">
      <c r="A119" s="90" t="str">
        <f aca="true" t="shared" si="33" ref="A119">B119</f>
        <v>A.5.1.1.6</v>
      </c>
      <c r="B119" s="91" t="s">
        <v>936</v>
      </c>
      <c r="C119" s="165" t="s">
        <v>117</v>
      </c>
      <c r="D119" s="166"/>
      <c r="E119" s="94"/>
      <c r="F119" s="95"/>
      <c r="G119" s="96"/>
    </row>
    <row r="120" spans="1:7" s="109" customFormat="1" ht="114.75" hidden="1" outlineLevel="1">
      <c r="A120" s="98" t="str">
        <f aca="true" t="shared" si="34" ref="A120:A134">""&amp;$B$119&amp;"."&amp;B120&amp;""</f>
        <v>A.5.1.1.6.S.1</v>
      </c>
      <c r="B120" s="139" t="s">
        <v>206</v>
      </c>
      <c r="C120" s="112" t="s">
        <v>178</v>
      </c>
      <c r="D120" s="113"/>
      <c r="E120" s="107"/>
      <c r="F120" s="108"/>
      <c r="G120" s="108"/>
    </row>
    <row r="121" spans="1:7" s="109" customFormat="1" ht="15" hidden="1" outlineLevel="1">
      <c r="A121" s="98" t="str">
        <f t="shared" si="34"/>
        <v>A.5.1.1.6.S.1.1</v>
      </c>
      <c r="B121" s="139" t="s">
        <v>226</v>
      </c>
      <c r="C121" s="112" t="s">
        <v>133</v>
      </c>
      <c r="D121" s="119" t="s">
        <v>90</v>
      </c>
      <c r="E121" s="107">
        <v>50</v>
      </c>
      <c r="F121" s="108"/>
      <c r="G121" s="108">
        <f aca="true" t="shared" si="35" ref="G121:G123">E121*F121</f>
        <v>0</v>
      </c>
    </row>
    <row r="122" spans="1:7" s="109" customFormat="1" ht="15" hidden="1" outlineLevel="1">
      <c r="A122" s="98" t="str">
        <f t="shared" si="34"/>
        <v>A.5.1.1.6.S.1.2</v>
      </c>
      <c r="B122" s="139" t="s">
        <v>227</v>
      </c>
      <c r="C122" s="133" t="s">
        <v>134</v>
      </c>
      <c r="D122" s="119" t="s">
        <v>90</v>
      </c>
      <c r="E122" s="107">
        <v>13</v>
      </c>
      <c r="F122" s="108"/>
      <c r="G122" s="108">
        <f t="shared" si="35"/>
        <v>0</v>
      </c>
    </row>
    <row r="123" spans="1:7" s="109" customFormat="1" ht="114.75" hidden="1" outlineLevel="1">
      <c r="A123" s="98" t="str">
        <f t="shared" si="34"/>
        <v>A.5.1.1.6.S.2</v>
      </c>
      <c r="B123" s="139" t="s">
        <v>207</v>
      </c>
      <c r="C123" s="112" t="s">
        <v>1509</v>
      </c>
      <c r="D123" s="119" t="s">
        <v>90</v>
      </c>
      <c r="E123" s="107">
        <v>1</v>
      </c>
      <c r="F123" s="108"/>
      <c r="G123" s="108">
        <f t="shared" si="35"/>
        <v>0</v>
      </c>
    </row>
    <row r="124" spans="1:7" s="109" customFormat="1" ht="89.25" hidden="1" outlineLevel="1">
      <c r="A124" s="98" t="str">
        <f t="shared" si="34"/>
        <v>A.5.1.1.6.S.3</v>
      </c>
      <c r="B124" s="139" t="s">
        <v>208</v>
      </c>
      <c r="C124" s="112" t="s">
        <v>396</v>
      </c>
      <c r="D124" s="113"/>
      <c r="E124" s="107"/>
      <c r="F124" s="108"/>
      <c r="G124" s="108"/>
    </row>
    <row r="125" spans="1:7" s="109" customFormat="1" ht="15" hidden="1" outlineLevel="1">
      <c r="A125" s="98" t="str">
        <f t="shared" si="34"/>
        <v>A.5.1.1.6.S.3.1.1</v>
      </c>
      <c r="B125" s="139" t="s">
        <v>322</v>
      </c>
      <c r="C125" s="141" t="s">
        <v>267</v>
      </c>
      <c r="D125" s="123" t="s">
        <v>22</v>
      </c>
      <c r="E125" s="107">
        <v>1724</v>
      </c>
      <c r="F125" s="108"/>
      <c r="G125" s="108">
        <f aca="true" t="shared" si="36" ref="G125">E125*F125</f>
        <v>0</v>
      </c>
    </row>
    <row r="126" spans="1:7" s="109" customFormat="1" ht="15" hidden="1" outlineLevel="1">
      <c r="A126" s="98" t="str">
        <f t="shared" si="34"/>
        <v>A.5.1.1.6.S.3.1.2</v>
      </c>
      <c r="B126" s="139" t="s">
        <v>381</v>
      </c>
      <c r="C126" s="318" t="s">
        <v>3218</v>
      </c>
      <c r="D126" s="123" t="s">
        <v>90</v>
      </c>
      <c r="E126" s="107">
        <v>32</v>
      </c>
      <c r="F126" s="108"/>
      <c r="G126" s="108">
        <v>0</v>
      </c>
    </row>
    <row r="127" spans="1:7" s="109" customFormat="1" ht="165.75" hidden="1" outlineLevel="1">
      <c r="A127" s="98" t="str">
        <f t="shared" si="34"/>
        <v>A.5.1.1.6.S.4</v>
      </c>
      <c r="B127" s="139" t="s">
        <v>209</v>
      </c>
      <c r="C127" s="142" t="s">
        <v>3202</v>
      </c>
      <c r="D127" s="123"/>
      <c r="E127" s="107"/>
      <c r="F127" s="108"/>
      <c r="G127" s="108"/>
    </row>
    <row r="128" spans="1:7" s="109" customFormat="1" ht="15" hidden="1" outlineLevel="1">
      <c r="A128" s="98" t="str">
        <f t="shared" si="34"/>
        <v>A.5.1.1.6.S.4.1</v>
      </c>
      <c r="B128" s="139" t="s">
        <v>240</v>
      </c>
      <c r="C128" s="144" t="s">
        <v>105</v>
      </c>
      <c r="D128" s="143"/>
      <c r="E128" s="107"/>
      <c r="F128" s="108"/>
      <c r="G128" s="108"/>
    </row>
    <row r="129" spans="1:7" s="109" customFormat="1" ht="15" hidden="1" outlineLevel="1">
      <c r="A129" s="98" t="str">
        <f t="shared" si="34"/>
        <v>A.5.1.1.6.S.4.1.1</v>
      </c>
      <c r="B129" s="139" t="s">
        <v>241</v>
      </c>
      <c r="C129" s="142" t="s">
        <v>112</v>
      </c>
      <c r="D129" s="143" t="s">
        <v>22</v>
      </c>
      <c r="E129" s="107">
        <v>85</v>
      </c>
      <c r="F129" s="108"/>
      <c r="G129" s="108">
        <f aca="true" t="shared" si="37" ref="G129">E129*F129</f>
        <v>0</v>
      </c>
    </row>
    <row r="130" spans="1:7" s="109" customFormat="1" ht="63.75" hidden="1" outlineLevel="1">
      <c r="A130" s="98" t="str">
        <f t="shared" si="34"/>
        <v>A.5.1.1.6.S.5</v>
      </c>
      <c r="B130" s="139" t="s">
        <v>213</v>
      </c>
      <c r="C130" s="142" t="s">
        <v>3204</v>
      </c>
      <c r="D130" s="143"/>
      <c r="E130" s="107"/>
      <c r="F130" s="108"/>
      <c r="G130" s="108"/>
    </row>
    <row r="131" spans="1:7" s="109" customFormat="1" ht="15" hidden="1" outlineLevel="1">
      <c r="A131" s="98" t="str">
        <f t="shared" si="34"/>
        <v>A.5.1.1.6.S.5.1</v>
      </c>
      <c r="B131" s="139" t="s">
        <v>315</v>
      </c>
      <c r="C131" s="112" t="s">
        <v>369</v>
      </c>
      <c r="D131" s="113" t="s">
        <v>90</v>
      </c>
      <c r="E131" s="107">
        <v>9</v>
      </c>
      <c r="F131" s="108"/>
      <c r="G131" s="108">
        <f aca="true" t="shared" si="38" ref="G131">E131*F131</f>
        <v>0</v>
      </c>
    </row>
    <row r="132" spans="1:7" s="109" customFormat="1" ht="63.75" hidden="1" outlineLevel="1">
      <c r="A132" s="98" t="str">
        <f t="shared" si="34"/>
        <v>A.5.1.1.6.S.6</v>
      </c>
      <c r="B132" s="139" t="s">
        <v>214</v>
      </c>
      <c r="C132" s="168" t="s">
        <v>405</v>
      </c>
      <c r="D132" s="143"/>
      <c r="E132" s="107"/>
      <c r="F132" s="108"/>
      <c r="G132" s="108"/>
    </row>
    <row r="133" spans="1:7" s="109" customFormat="1" ht="15" hidden="1" outlineLevel="1">
      <c r="A133" s="98" t="str">
        <f t="shared" si="34"/>
        <v>A.5.1.1.6.S.6.1</v>
      </c>
      <c r="B133" s="139" t="s">
        <v>319</v>
      </c>
      <c r="C133" s="112" t="s">
        <v>369</v>
      </c>
      <c r="D133" s="113" t="s">
        <v>90</v>
      </c>
      <c r="E133" s="107">
        <v>3</v>
      </c>
      <c r="F133" s="108"/>
      <c r="G133" s="108">
        <f aca="true" t="shared" si="39" ref="G133:G134">E133*F133</f>
        <v>0</v>
      </c>
    </row>
    <row r="134" spans="1:7" s="109" customFormat="1" ht="38.25" hidden="1" outlineLevel="1">
      <c r="A134" s="98" t="str">
        <f t="shared" si="34"/>
        <v>A.5.1.1.6.S.7</v>
      </c>
      <c r="B134" s="139" t="s">
        <v>215</v>
      </c>
      <c r="C134" s="142" t="s">
        <v>397</v>
      </c>
      <c r="D134" s="128" t="s">
        <v>90</v>
      </c>
      <c r="E134" s="107">
        <v>11</v>
      </c>
      <c r="F134" s="108"/>
      <c r="G134" s="108">
        <f t="shared" si="39"/>
        <v>0</v>
      </c>
    </row>
    <row r="135" spans="1:7" s="97" customFormat="1" ht="15" collapsed="1">
      <c r="A135" s="90" t="str">
        <f aca="true" t="shared" si="40" ref="A135">B135</f>
        <v>A.5.1.1.7</v>
      </c>
      <c r="B135" s="91" t="s">
        <v>937</v>
      </c>
      <c r="C135" s="169" t="s">
        <v>119</v>
      </c>
      <c r="D135" s="170"/>
      <c r="E135" s="94"/>
      <c r="F135" s="95"/>
      <c r="G135" s="96"/>
    </row>
    <row r="136" spans="1:7" s="109" customFormat="1" ht="127.5" hidden="1" outlineLevel="1">
      <c r="A136" s="98" t="str">
        <f>""&amp;$B$135&amp;"."&amp;B136&amp;""</f>
        <v>A.5.1.1.7.S.1</v>
      </c>
      <c r="B136" s="139" t="s">
        <v>206</v>
      </c>
      <c r="C136" s="112" t="s">
        <v>234</v>
      </c>
      <c r="D136" s="113"/>
      <c r="E136" s="132"/>
      <c r="F136" s="108"/>
      <c r="G136" s="108"/>
    </row>
    <row r="137" spans="1:7" s="109" customFormat="1" ht="15" hidden="1" outlineLevel="1">
      <c r="A137" s="98" t="str">
        <f aca="true" t="shared" si="41" ref="A137:A140">""&amp;$B$135&amp;"."&amp;B137&amp;""</f>
        <v>A.5.1.1.7.S.1.1</v>
      </c>
      <c r="B137" s="139" t="s">
        <v>226</v>
      </c>
      <c r="C137" s="141" t="s">
        <v>267</v>
      </c>
      <c r="D137" s="171" t="s">
        <v>22</v>
      </c>
      <c r="E137" s="172">
        <v>1724</v>
      </c>
      <c r="F137" s="108"/>
      <c r="G137" s="108">
        <f aca="true" t="shared" si="42" ref="G137">E137*F137</f>
        <v>0</v>
      </c>
    </row>
    <row r="138" spans="1:7" s="109" customFormat="1" ht="153" hidden="1" outlineLevel="1">
      <c r="A138" s="98" t="str">
        <f t="shared" si="41"/>
        <v>A.5.1.1.7.S.2</v>
      </c>
      <c r="B138" s="139" t="s">
        <v>207</v>
      </c>
      <c r="C138" s="142" t="s">
        <v>235</v>
      </c>
      <c r="D138" s="143"/>
      <c r="E138" s="107"/>
      <c r="F138" s="108"/>
      <c r="G138" s="108"/>
    </row>
    <row r="139" spans="1:7" s="109" customFormat="1" ht="15" hidden="1" outlineLevel="1">
      <c r="A139" s="98" t="str">
        <f t="shared" si="41"/>
        <v>A.5.1.1.7.S.2.1</v>
      </c>
      <c r="B139" s="139" t="s">
        <v>228</v>
      </c>
      <c r="C139" s="141" t="s">
        <v>308</v>
      </c>
      <c r="D139" s="171" t="s">
        <v>22</v>
      </c>
      <c r="E139" s="172">
        <v>85</v>
      </c>
      <c r="F139" s="108"/>
      <c r="G139" s="108">
        <f aca="true" t="shared" si="43" ref="G139:G140">E139*F139</f>
        <v>0</v>
      </c>
    </row>
    <row r="140" spans="1:7" s="109" customFormat="1" ht="102" hidden="1" outlineLevel="1">
      <c r="A140" s="98" t="str">
        <f t="shared" si="41"/>
        <v>A.5.1.1.7.S.3</v>
      </c>
      <c r="B140" s="139" t="s">
        <v>208</v>
      </c>
      <c r="C140" s="112" t="s">
        <v>156</v>
      </c>
      <c r="D140" s="113" t="s">
        <v>22</v>
      </c>
      <c r="E140" s="107">
        <v>1724</v>
      </c>
      <c r="F140" s="108"/>
      <c r="G140" s="108">
        <f t="shared" si="43"/>
        <v>0</v>
      </c>
    </row>
    <row r="141" spans="1:7" s="97" customFormat="1" ht="15" collapsed="1">
      <c r="A141" s="90" t="str">
        <f aca="true" t="shared" si="44" ref="A141">B141</f>
        <v>A.5.1.1.8</v>
      </c>
      <c r="B141" s="91" t="s">
        <v>938</v>
      </c>
      <c r="C141" s="169" t="s">
        <v>118</v>
      </c>
      <c r="D141" s="170"/>
      <c r="E141" s="94"/>
      <c r="F141" s="95"/>
      <c r="G141" s="96"/>
    </row>
    <row r="142" spans="1:7" s="109" customFormat="1" ht="63.75" hidden="1" outlineLevel="1">
      <c r="A142" s="98" t="str">
        <f>""&amp;$B$141&amp;"."&amp;B142&amp;""</f>
        <v>A.5.1.1.8.S.1</v>
      </c>
      <c r="B142" s="139" t="s">
        <v>206</v>
      </c>
      <c r="C142" s="112" t="s">
        <v>3328</v>
      </c>
      <c r="D142" s="113"/>
      <c r="E142" s="107"/>
      <c r="F142" s="108"/>
      <c r="G142" s="108"/>
    </row>
    <row r="143" spans="1:7" s="109" customFormat="1" ht="76.5" hidden="1" outlineLevel="1">
      <c r="A143" s="98" t="str">
        <f aca="true" t="shared" si="45" ref="A143:A146">""&amp;$B$141&amp;"."&amp;B143&amp;""</f>
        <v>A.5.1.1.8.S.1.1</v>
      </c>
      <c r="B143" s="139" t="s">
        <v>226</v>
      </c>
      <c r="C143" s="174" t="s">
        <v>182</v>
      </c>
      <c r="D143" s="113" t="s">
        <v>90</v>
      </c>
      <c r="E143" s="107">
        <v>89</v>
      </c>
      <c r="F143" s="108"/>
      <c r="G143" s="108">
        <f aca="true" t="shared" si="46" ref="G143:G146">E143*F143</f>
        <v>0</v>
      </c>
    </row>
    <row r="144" spans="1:7" s="109" customFormat="1" ht="63.75" hidden="1" outlineLevel="1">
      <c r="A144" s="98" t="str">
        <f t="shared" si="45"/>
        <v>A.5.1.1.8.S.2</v>
      </c>
      <c r="B144" s="139" t="s">
        <v>207</v>
      </c>
      <c r="C144" s="175" t="s">
        <v>3205</v>
      </c>
      <c r="D144" s="148"/>
      <c r="E144" s="130"/>
      <c r="F144" s="108"/>
      <c r="G144" s="108"/>
    </row>
    <row r="145" spans="1:7" s="109" customFormat="1" ht="38.25" hidden="1" outlineLevel="1">
      <c r="A145" s="98" t="str">
        <f t="shared" si="45"/>
        <v>A.5.1.1.8.S.2.1</v>
      </c>
      <c r="B145" s="139" t="s">
        <v>228</v>
      </c>
      <c r="C145" s="176" t="s">
        <v>388</v>
      </c>
      <c r="D145" s="119" t="s">
        <v>90</v>
      </c>
      <c r="E145" s="107">
        <v>89</v>
      </c>
      <c r="F145" s="108"/>
      <c r="G145" s="108">
        <f t="shared" si="46"/>
        <v>0</v>
      </c>
    </row>
    <row r="146" spans="1:7" s="109" customFormat="1" ht="204" hidden="1" outlineLevel="1">
      <c r="A146" s="98" t="str">
        <f t="shared" si="45"/>
        <v>A.5.1.1.8.S.3</v>
      </c>
      <c r="B146" s="139" t="s">
        <v>208</v>
      </c>
      <c r="C146" s="120" t="s">
        <v>3333</v>
      </c>
      <c r="D146" s="119" t="s">
        <v>90</v>
      </c>
      <c r="E146" s="107">
        <v>89</v>
      </c>
      <c r="F146" s="108"/>
      <c r="G146" s="108">
        <f t="shared" si="46"/>
        <v>0</v>
      </c>
    </row>
    <row r="147" spans="1:7" s="97" customFormat="1" ht="15" collapsed="1">
      <c r="A147" s="90" t="str">
        <f aca="true" t="shared" si="47" ref="A147">B147</f>
        <v>A.5.1.1.9</v>
      </c>
      <c r="B147" s="91" t="s">
        <v>939</v>
      </c>
      <c r="C147" s="92" t="s">
        <v>21</v>
      </c>
      <c r="D147" s="93"/>
      <c r="E147" s="94"/>
      <c r="F147" s="95"/>
      <c r="G147" s="96"/>
    </row>
    <row r="148" spans="1:7" s="104" customFormat="1" ht="15" hidden="1" outlineLevel="1">
      <c r="A148" s="98" t="str">
        <f>""&amp;$B$147&amp;"."&amp;B148&amp;""</f>
        <v>A.5.1.1.9.S.1</v>
      </c>
      <c r="B148" s="139" t="s">
        <v>206</v>
      </c>
      <c r="C148" s="100" t="s">
        <v>210</v>
      </c>
      <c r="D148" s="101"/>
      <c r="E148" s="102"/>
      <c r="F148" s="103"/>
      <c r="G148" s="103"/>
    </row>
    <row r="149" spans="1:7" s="109" customFormat="1" ht="140.25" hidden="1" outlineLevel="1">
      <c r="A149" s="98" t="str">
        <f aca="true" t="shared" si="48" ref="A149:A163">""&amp;$B$147&amp;"."&amp;B149&amp;""</f>
        <v>A.5.1.1.9.S.2</v>
      </c>
      <c r="B149" s="139" t="s">
        <v>207</v>
      </c>
      <c r="C149" s="105" t="s">
        <v>3207</v>
      </c>
      <c r="D149" s="177" t="s">
        <v>91</v>
      </c>
      <c r="E149" s="107">
        <v>59</v>
      </c>
      <c r="F149" s="178"/>
      <c r="G149" s="108">
        <f aca="true" t="shared" si="49" ref="G149:G163">E149*F149</f>
        <v>0</v>
      </c>
    </row>
    <row r="150" spans="1:7" s="109" customFormat="1" ht="114.75" hidden="1" outlineLevel="1">
      <c r="A150" s="320" t="str">
        <f t="shared" si="48"/>
        <v>A.5.1.1.9.S.3</v>
      </c>
      <c r="B150" s="321" t="s">
        <v>208</v>
      </c>
      <c r="C150" s="322" t="s">
        <v>3208</v>
      </c>
      <c r="D150" s="323" t="s">
        <v>91</v>
      </c>
      <c r="E150" s="324">
        <v>9</v>
      </c>
      <c r="F150" s="325"/>
      <c r="G150" s="325">
        <f t="shared" si="49"/>
        <v>0</v>
      </c>
    </row>
    <row r="151" spans="1:7" s="109" customFormat="1" ht="102" hidden="1" outlineLevel="1">
      <c r="A151" s="320" t="str">
        <f t="shared" si="48"/>
        <v>A.5.1.1.9.S.4</v>
      </c>
      <c r="B151" s="321" t="s">
        <v>209</v>
      </c>
      <c r="C151" s="322" t="s">
        <v>445</v>
      </c>
      <c r="D151" s="323" t="s">
        <v>91</v>
      </c>
      <c r="E151" s="324">
        <v>1</v>
      </c>
      <c r="F151" s="325"/>
      <c r="G151" s="325">
        <f t="shared" si="49"/>
        <v>0</v>
      </c>
    </row>
    <row r="152" spans="1:7" s="109" customFormat="1" ht="153" hidden="1" outlineLevel="1">
      <c r="A152" s="98" t="str">
        <f t="shared" si="48"/>
        <v>A.5.1.1.9.S.5</v>
      </c>
      <c r="B152" s="139" t="s">
        <v>213</v>
      </c>
      <c r="C152" s="112" t="s">
        <v>2846</v>
      </c>
      <c r="D152" s="114" t="s">
        <v>91</v>
      </c>
      <c r="E152" s="107">
        <v>68</v>
      </c>
      <c r="F152" s="108"/>
      <c r="G152" s="108">
        <f t="shared" si="49"/>
        <v>0</v>
      </c>
    </row>
    <row r="153" spans="1:7" s="109" customFormat="1" ht="127.5" hidden="1" outlineLevel="1">
      <c r="A153" s="98" t="str">
        <f t="shared" si="48"/>
        <v>A.5.1.1.9.S.6</v>
      </c>
      <c r="B153" s="139" t="s">
        <v>214</v>
      </c>
      <c r="C153" s="112" t="s">
        <v>444</v>
      </c>
      <c r="D153" s="179" t="s">
        <v>22</v>
      </c>
      <c r="E153" s="107">
        <v>69</v>
      </c>
      <c r="F153" s="178"/>
      <c r="G153" s="108">
        <f t="shared" si="49"/>
        <v>0</v>
      </c>
    </row>
    <row r="154" spans="1:7" s="109" customFormat="1" ht="51" hidden="1" outlineLevel="1">
      <c r="A154" s="98" t="str">
        <f t="shared" si="48"/>
        <v>A.5.1.1.9.S.7</v>
      </c>
      <c r="B154" s="139" t="s">
        <v>215</v>
      </c>
      <c r="C154" s="112" t="s">
        <v>180</v>
      </c>
      <c r="D154" s="180" t="s">
        <v>22</v>
      </c>
      <c r="E154" s="107">
        <v>3254</v>
      </c>
      <c r="F154" s="178"/>
      <c r="G154" s="108">
        <f t="shared" si="49"/>
        <v>0</v>
      </c>
    </row>
    <row r="155" spans="1:7" s="109" customFormat="1" ht="76.5" hidden="1" outlineLevel="1">
      <c r="A155" s="98" t="str">
        <f t="shared" si="48"/>
        <v>A.5.1.1.9.S.8</v>
      </c>
      <c r="B155" s="139" t="s">
        <v>216</v>
      </c>
      <c r="C155" s="112" t="s">
        <v>23</v>
      </c>
      <c r="D155" s="177" t="s">
        <v>91</v>
      </c>
      <c r="E155" s="107">
        <v>1</v>
      </c>
      <c r="F155" s="178"/>
      <c r="G155" s="108">
        <f t="shared" si="49"/>
        <v>0</v>
      </c>
    </row>
    <row r="156" spans="1:7" s="109" customFormat="1" ht="51" hidden="1" outlineLevel="1">
      <c r="A156" s="98" t="str">
        <f t="shared" si="48"/>
        <v>A.5.1.1.9.S.9</v>
      </c>
      <c r="B156" s="139" t="s">
        <v>217</v>
      </c>
      <c r="C156" s="182" t="s">
        <v>154</v>
      </c>
      <c r="D156" s="177" t="s">
        <v>91</v>
      </c>
      <c r="E156" s="107">
        <v>1</v>
      </c>
      <c r="F156" s="178"/>
      <c r="G156" s="108">
        <f t="shared" si="49"/>
        <v>0</v>
      </c>
    </row>
    <row r="157" spans="1:7" s="109" customFormat="1" ht="63.75" hidden="1" outlineLevel="1">
      <c r="A157" s="98" t="str">
        <f t="shared" si="48"/>
        <v>A.5.1.1.9.S.10</v>
      </c>
      <c r="B157" s="139" t="s">
        <v>218</v>
      </c>
      <c r="C157" s="127" t="s">
        <v>84</v>
      </c>
      <c r="D157" s="180"/>
      <c r="E157" s="107"/>
      <c r="F157" s="178"/>
      <c r="G157" s="178"/>
    </row>
    <row r="158" spans="1:7" s="109" customFormat="1" ht="15" hidden="1" outlineLevel="1">
      <c r="A158" s="98" t="str">
        <f aca="true" t="shared" si="50" ref="A158">""&amp;$B$137&amp;"."&amp;B158&amp;""</f>
        <v>S.1.1.S.10.1</v>
      </c>
      <c r="B158" s="139" t="s">
        <v>312</v>
      </c>
      <c r="C158" s="127" t="s">
        <v>85</v>
      </c>
      <c r="D158" s="180" t="s">
        <v>22</v>
      </c>
      <c r="E158" s="107">
        <v>465</v>
      </c>
      <c r="F158" s="178"/>
      <c r="G158" s="108">
        <f aca="true" t="shared" si="51" ref="G158">E158*F158</f>
        <v>0</v>
      </c>
    </row>
    <row r="159" spans="1:7" s="109" customFormat="1" ht="25.5" hidden="1" outlineLevel="1">
      <c r="A159" s="98" t="str">
        <f t="shared" si="48"/>
        <v>A.5.1.1.9.S.10.2</v>
      </c>
      <c r="B159" s="139" t="s">
        <v>313</v>
      </c>
      <c r="C159" s="127" t="s">
        <v>86</v>
      </c>
      <c r="D159" s="180" t="s">
        <v>90</v>
      </c>
      <c r="E159" s="107">
        <v>4</v>
      </c>
      <c r="F159" s="178"/>
      <c r="G159" s="108">
        <f t="shared" si="49"/>
        <v>0</v>
      </c>
    </row>
    <row r="160" spans="1:7" s="109" customFormat="1" ht="153" hidden="1" outlineLevel="1">
      <c r="A160" s="98" t="str">
        <f t="shared" si="48"/>
        <v>A.5.1.1.9.S.11</v>
      </c>
      <c r="B160" s="139" t="s">
        <v>219</v>
      </c>
      <c r="C160" s="183" t="s">
        <v>3540</v>
      </c>
      <c r="D160" s="184"/>
      <c r="E160" s="107"/>
      <c r="F160" s="178"/>
      <c r="G160" s="178"/>
    </row>
    <row r="161" spans="1:7" s="109" customFormat="1" ht="15" hidden="1" outlineLevel="1">
      <c r="A161" s="98" t="str">
        <f t="shared" si="48"/>
        <v>A.5.1.1.9.S.11.1</v>
      </c>
      <c r="B161" s="139" t="s">
        <v>298</v>
      </c>
      <c r="C161" s="185" t="s">
        <v>268</v>
      </c>
      <c r="D161" s="177" t="s">
        <v>90</v>
      </c>
      <c r="E161" s="107">
        <v>1</v>
      </c>
      <c r="F161" s="178"/>
      <c r="G161" s="108">
        <f t="shared" si="49"/>
        <v>0</v>
      </c>
    </row>
    <row r="162" spans="1:7" s="109" customFormat="1" ht="76.5" hidden="1" outlineLevel="1">
      <c r="A162" s="98" t="str">
        <f t="shared" si="48"/>
        <v>A.5.1.1.9.S.12</v>
      </c>
      <c r="B162" s="139" t="s">
        <v>220</v>
      </c>
      <c r="C162" s="187" t="s">
        <v>398</v>
      </c>
      <c r="D162" s="188" t="s">
        <v>155</v>
      </c>
      <c r="E162" s="107">
        <v>115</v>
      </c>
      <c r="F162" s="178"/>
      <c r="G162" s="108">
        <f t="shared" si="49"/>
        <v>0</v>
      </c>
    </row>
    <row r="163" spans="1:7" s="109" customFormat="1" ht="216.75" hidden="1" outlineLevel="1">
      <c r="A163" s="98" t="str">
        <f t="shared" si="48"/>
        <v>A.5.1.1.9.S.13</v>
      </c>
      <c r="B163" s="139" t="s">
        <v>221</v>
      </c>
      <c r="C163" s="510" t="s">
        <v>3231</v>
      </c>
      <c r="D163" s="177" t="s">
        <v>91</v>
      </c>
      <c r="E163" s="107">
        <v>1</v>
      </c>
      <c r="F163" s="178"/>
      <c r="G163" s="108">
        <f t="shared" si="49"/>
        <v>0</v>
      </c>
    </row>
    <row r="164" spans="1:7" s="509" customFormat="1" ht="178.5" hidden="1" outlineLevel="1">
      <c r="A164" s="98" t="str">
        <f aca="true" t="shared" si="52" ref="A164:A165">""&amp;$B$147&amp;"."&amp;B164&amp;""</f>
        <v>A.5.1.1.9.S.14</v>
      </c>
      <c r="B164" s="139" t="s">
        <v>222</v>
      </c>
      <c r="C164" s="512" t="s">
        <v>3232</v>
      </c>
      <c r="D164" s="177" t="s">
        <v>91</v>
      </c>
      <c r="E164" s="107">
        <v>1</v>
      </c>
      <c r="F164" s="178"/>
      <c r="G164" s="108">
        <f aca="true" t="shared" si="53" ref="G164:G165">E164*F164</f>
        <v>0</v>
      </c>
    </row>
    <row r="165" spans="1:7" s="509" customFormat="1" ht="127.5" hidden="1" outlineLevel="1">
      <c r="A165" s="98" t="str">
        <f t="shared" si="52"/>
        <v>A.5.1.1.9.S.15</v>
      </c>
      <c r="B165" s="139" t="s">
        <v>223</v>
      </c>
      <c r="C165" s="511" t="s">
        <v>3233</v>
      </c>
      <c r="D165" s="177" t="s">
        <v>91</v>
      </c>
      <c r="E165" s="107">
        <v>1</v>
      </c>
      <c r="F165" s="178"/>
      <c r="G165" s="108">
        <f t="shared" si="53"/>
        <v>0</v>
      </c>
    </row>
    <row r="166" spans="1:7" s="89" customFormat="1" ht="15" collapsed="1">
      <c r="A166" s="82" t="str">
        <f aca="true" t="shared" si="54" ref="A166:A167">B166</f>
        <v>A.5.1.2</v>
      </c>
      <c r="B166" s="83" t="s">
        <v>940</v>
      </c>
      <c r="C166" s="84" t="s">
        <v>1250</v>
      </c>
      <c r="D166" s="189"/>
      <c r="E166" s="86"/>
      <c r="F166" s="87"/>
      <c r="G166" s="88"/>
    </row>
    <row r="167" spans="1:7" s="97" customFormat="1" ht="15">
      <c r="A167" s="90" t="str">
        <f t="shared" si="54"/>
        <v>A.5.1.2.1</v>
      </c>
      <c r="B167" s="91" t="s">
        <v>941</v>
      </c>
      <c r="C167" s="92" t="s">
        <v>17</v>
      </c>
      <c r="D167" s="93"/>
      <c r="E167" s="94"/>
      <c r="F167" s="95"/>
      <c r="G167" s="96"/>
    </row>
    <row r="168" spans="1:7" s="109" customFormat="1" ht="165.75" hidden="1" outlineLevel="1">
      <c r="A168" s="98" t="str">
        <f>""&amp;$B$167&amp;"."&amp;B168&amp;""</f>
        <v>A.5.1.2.1.S.1</v>
      </c>
      <c r="B168" s="99" t="s">
        <v>206</v>
      </c>
      <c r="C168" s="513" t="s">
        <v>3229</v>
      </c>
      <c r="D168" s="106" t="s">
        <v>91</v>
      </c>
      <c r="E168" s="107">
        <v>1</v>
      </c>
      <c r="F168" s="108"/>
      <c r="G168" s="108">
        <f aca="true" t="shared" si="55" ref="G168:G171">E168*F168</f>
        <v>0</v>
      </c>
    </row>
    <row r="169" spans="1:7" s="109" customFormat="1" ht="63.75" hidden="1" outlineLevel="1">
      <c r="A169" s="98" t="str">
        <f aca="true" t="shared" si="56" ref="A169:A171">""&amp;$B$167&amp;"."&amp;B169&amp;""</f>
        <v>A.5.1.2.1.S.2</v>
      </c>
      <c r="B169" s="99" t="s">
        <v>207</v>
      </c>
      <c r="C169" s="111" t="s">
        <v>443</v>
      </c>
      <c r="D169" s="106" t="s">
        <v>91</v>
      </c>
      <c r="E169" s="107">
        <v>1</v>
      </c>
      <c r="F169" s="108"/>
      <c r="G169" s="108">
        <f t="shared" si="55"/>
        <v>0</v>
      </c>
    </row>
    <row r="170" spans="1:7" s="109" customFormat="1" ht="76.5" hidden="1" outlineLevel="1">
      <c r="A170" s="98" t="str">
        <f t="shared" si="56"/>
        <v>A.5.1.2.1.S.3</v>
      </c>
      <c r="B170" s="99" t="s">
        <v>208</v>
      </c>
      <c r="C170" s="152" t="s">
        <v>189</v>
      </c>
      <c r="D170" s="114" t="s">
        <v>25</v>
      </c>
      <c r="E170" s="107">
        <v>115</v>
      </c>
      <c r="F170" s="108"/>
      <c r="G170" s="108">
        <f t="shared" si="55"/>
        <v>0</v>
      </c>
    </row>
    <row r="171" spans="1:7" s="109" customFormat="1" ht="38.25" hidden="1" outlineLevel="1">
      <c r="A171" s="98" t="str">
        <f t="shared" si="56"/>
        <v>A.5.1.2.1.S.4</v>
      </c>
      <c r="B171" s="99" t="s">
        <v>209</v>
      </c>
      <c r="C171" s="152" t="s">
        <v>2908</v>
      </c>
      <c r="D171" s="114" t="s">
        <v>22</v>
      </c>
      <c r="E171" s="107">
        <v>45</v>
      </c>
      <c r="F171" s="108"/>
      <c r="G171" s="108">
        <f t="shared" si="55"/>
        <v>0</v>
      </c>
    </row>
    <row r="172" spans="1:7" s="97" customFormat="1" ht="15" collapsed="1">
      <c r="A172" s="90" t="str">
        <f aca="true" t="shared" si="57" ref="A172">B172</f>
        <v>A.5.1.2.2</v>
      </c>
      <c r="B172" s="91" t="s">
        <v>942</v>
      </c>
      <c r="C172" s="92" t="s">
        <v>18</v>
      </c>
      <c r="D172" s="93"/>
      <c r="E172" s="94"/>
      <c r="F172" s="95"/>
      <c r="G172" s="96"/>
    </row>
    <row r="173" spans="1:7" s="109" customFormat="1" ht="140.25" hidden="1" outlineLevel="1">
      <c r="A173" s="98" t="str">
        <f>""&amp;$B$172&amp;"."&amp;B173&amp;""</f>
        <v>A.5.1.2.2.S.1</v>
      </c>
      <c r="B173" s="139" t="s">
        <v>206</v>
      </c>
      <c r="C173" s="152" t="s">
        <v>95</v>
      </c>
      <c r="D173" s="123" t="s">
        <v>24</v>
      </c>
      <c r="E173" s="107">
        <v>162</v>
      </c>
      <c r="F173" s="108"/>
      <c r="G173" s="108">
        <f aca="true" t="shared" si="58" ref="G173:G177">E173*F173</f>
        <v>0</v>
      </c>
    </row>
    <row r="174" spans="1:7" s="109" customFormat="1" ht="51" hidden="1" outlineLevel="1">
      <c r="A174" s="98" t="str">
        <f aca="true" t="shared" si="59" ref="A174:A177">""&amp;$B$172&amp;"."&amp;B174&amp;""</f>
        <v>A.5.1.2.2.S.2</v>
      </c>
      <c r="B174" s="139" t="s">
        <v>207</v>
      </c>
      <c r="C174" s="129" t="s">
        <v>2883</v>
      </c>
      <c r="D174" s="123" t="s">
        <v>24</v>
      </c>
      <c r="E174" s="107">
        <v>53</v>
      </c>
      <c r="F174" s="108"/>
      <c r="G174" s="108">
        <f t="shared" si="58"/>
        <v>0</v>
      </c>
    </row>
    <row r="175" spans="1:7" s="109" customFormat="1" ht="89.25" hidden="1" outlineLevel="1">
      <c r="A175" s="98" t="str">
        <f t="shared" si="59"/>
        <v>A.5.1.2.2.S.3</v>
      </c>
      <c r="B175" s="139" t="s">
        <v>208</v>
      </c>
      <c r="C175" s="112" t="s">
        <v>2852</v>
      </c>
      <c r="D175" s="123" t="s">
        <v>24</v>
      </c>
      <c r="E175" s="107">
        <v>32</v>
      </c>
      <c r="F175" s="108"/>
      <c r="G175" s="108">
        <f t="shared" si="58"/>
        <v>0</v>
      </c>
    </row>
    <row r="176" spans="1:7" s="109" customFormat="1" ht="89.25" hidden="1" outlineLevel="1">
      <c r="A176" s="98" t="str">
        <f t="shared" si="59"/>
        <v>A.5.1.2.2.S.4</v>
      </c>
      <c r="B176" s="139" t="s">
        <v>209</v>
      </c>
      <c r="C176" s="129" t="s">
        <v>236</v>
      </c>
      <c r="D176" s="128" t="s">
        <v>24</v>
      </c>
      <c r="E176" s="107">
        <v>185</v>
      </c>
      <c r="F176" s="131"/>
      <c r="G176" s="108">
        <f t="shared" si="58"/>
        <v>0</v>
      </c>
    </row>
    <row r="177" spans="1:7" s="109" customFormat="1" ht="127.5" hidden="1" outlineLevel="1">
      <c r="A177" s="98" t="str">
        <f t="shared" si="59"/>
        <v>A.5.1.2.2.S.5</v>
      </c>
      <c r="B177" s="139" t="s">
        <v>213</v>
      </c>
      <c r="C177" s="289" t="s">
        <v>2966</v>
      </c>
      <c r="D177" s="123" t="s">
        <v>24</v>
      </c>
      <c r="E177" s="107">
        <v>1</v>
      </c>
      <c r="F177" s="108"/>
      <c r="G177" s="108">
        <f t="shared" si="58"/>
        <v>0</v>
      </c>
    </row>
    <row r="178" spans="1:7" s="109" customFormat="1" ht="15" collapsed="1">
      <c r="A178" s="90" t="str">
        <f aca="true" t="shared" si="60" ref="A178">B178</f>
        <v>A.5.1.2.3</v>
      </c>
      <c r="B178" s="91" t="s">
        <v>943</v>
      </c>
      <c r="C178" s="92" t="s">
        <v>19</v>
      </c>
      <c r="D178" s="93"/>
      <c r="E178" s="94"/>
      <c r="F178" s="95"/>
      <c r="G178" s="96"/>
    </row>
    <row r="179" spans="1:7" s="109" customFormat="1" ht="51" hidden="1" outlineLevel="1">
      <c r="A179" s="98" t="str">
        <f>""&amp;$B$178&amp;"."&amp;B179&amp;""</f>
        <v>A.5.1.2.3.S.1</v>
      </c>
      <c r="B179" s="139" t="s">
        <v>206</v>
      </c>
      <c r="C179" s="152" t="s">
        <v>98</v>
      </c>
      <c r="D179" s="123"/>
      <c r="E179" s="107"/>
      <c r="F179" s="108"/>
      <c r="G179" s="108"/>
    </row>
    <row r="180" spans="1:7" s="109" customFormat="1" ht="15" hidden="1" outlineLevel="1">
      <c r="A180" s="98" t="str">
        <f aca="true" t="shared" si="61" ref="A180:A205">""&amp;$B$178&amp;"."&amp;B180&amp;""</f>
        <v>A.5.1.2.3.S.1.1</v>
      </c>
      <c r="B180" s="139" t="s">
        <v>226</v>
      </c>
      <c r="C180" s="152" t="s">
        <v>97</v>
      </c>
      <c r="D180" s="123" t="s">
        <v>24</v>
      </c>
      <c r="E180" s="107">
        <v>3</v>
      </c>
      <c r="F180" s="108"/>
      <c r="G180" s="108">
        <f aca="true" t="shared" si="62" ref="G180">E180*F180</f>
        <v>0</v>
      </c>
    </row>
    <row r="181" spans="1:7" s="109" customFormat="1" ht="178.5" hidden="1" outlineLevel="1">
      <c r="A181" s="98" t="str">
        <f t="shared" si="61"/>
        <v>A.5.1.2.3.S.2</v>
      </c>
      <c r="B181" s="139" t="s">
        <v>207</v>
      </c>
      <c r="C181" s="152" t="s">
        <v>2873</v>
      </c>
      <c r="D181" s="123"/>
      <c r="E181" s="130"/>
      <c r="F181" s="108"/>
      <c r="G181" s="108"/>
    </row>
    <row r="182" spans="1:7" s="109" customFormat="1" ht="15" hidden="1" outlineLevel="1">
      <c r="A182" s="98" t="str">
        <f t="shared" si="61"/>
        <v>A.5.1.2.3.S.2.1</v>
      </c>
      <c r="B182" s="126" t="s">
        <v>228</v>
      </c>
      <c r="C182" s="120" t="s">
        <v>452</v>
      </c>
      <c r="D182" s="123" t="s">
        <v>24</v>
      </c>
      <c r="E182" s="107">
        <v>25</v>
      </c>
      <c r="F182" s="108"/>
      <c r="G182" s="108">
        <f aca="true" t="shared" si="63" ref="G182:G195">E182*F182</f>
        <v>0</v>
      </c>
    </row>
    <row r="183" spans="1:7" s="109" customFormat="1" ht="89.25" hidden="1" outlineLevel="1">
      <c r="A183" s="98" t="str">
        <f t="shared" si="61"/>
        <v>A.5.1.2.3.S.3</v>
      </c>
      <c r="B183" s="139" t="s">
        <v>208</v>
      </c>
      <c r="C183" s="152" t="s">
        <v>424</v>
      </c>
      <c r="D183" s="123" t="s">
        <v>24</v>
      </c>
      <c r="E183" s="107">
        <v>4</v>
      </c>
      <c r="F183" s="108"/>
      <c r="G183" s="108">
        <f t="shared" si="63"/>
        <v>0</v>
      </c>
    </row>
    <row r="184" spans="1:7" s="109" customFormat="1" ht="76.5" hidden="1" outlineLevel="1">
      <c r="A184" s="98" t="str">
        <f t="shared" si="61"/>
        <v>A.5.1.2.3.S.4</v>
      </c>
      <c r="B184" s="139" t="s">
        <v>209</v>
      </c>
      <c r="C184" s="152" t="s">
        <v>2847</v>
      </c>
      <c r="D184" s="123" t="s">
        <v>22</v>
      </c>
      <c r="E184" s="107">
        <v>30</v>
      </c>
      <c r="F184" s="108"/>
      <c r="G184" s="108">
        <f t="shared" si="63"/>
        <v>0</v>
      </c>
    </row>
    <row r="185" spans="1:7" s="109" customFormat="1" ht="63.75" hidden="1" outlineLevel="1">
      <c r="A185" s="98" t="str">
        <f t="shared" si="61"/>
        <v>A.5.1.2.3.S.5</v>
      </c>
      <c r="B185" s="126" t="s">
        <v>213</v>
      </c>
      <c r="C185" s="127" t="s">
        <v>2913</v>
      </c>
      <c r="D185" s="135" t="s">
        <v>90</v>
      </c>
      <c r="E185" s="107">
        <v>2</v>
      </c>
      <c r="F185" s="108"/>
      <c r="G185" s="108">
        <f t="shared" si="63"/>
        <v>0</v>
      </c>
    </row>
    <row r="186" spans="1:7" s="109" customFormat="1" ht="51" hidden="1" outlineLevel="1">
      <c r="A186" s="98" t="str">
        <f t="shared" si="61"/>
        <v>A.5.1.2.3.S.6</v>
      </c>
      <c r="B186" s="126" t="s">
        <v>214</v>
      </c>
      <c r="C186" s="127" t="s">
        <v>433</v>
      </c>
      <c r="D186" s="123" t="s">
        <v>24</v>
      </c>
      <c r="E186" s="107">
        <v>2</v>
      </c>
      <c r="F186" s="108"/>
      <c r="G186" s="108">
        <f t="shared" si="63"/>
        <v>0</v>
      </c>
    </row>
    <row r="187" spans="1:7" s="109" customFormat="1" ht="114.75" hidden="1" outlineLevel="1">
      <c r="A187" s="98" t="str">
        <f t="shared" si="61"/>
        <v>A.5.1.2.3.S.7</v>
      </c>
      <c r="B187" s="139" t="s">
        <v>215</v>
      </c>
      <c r="C187" s="152" t="s">
        <v>446</v>
      </c>
      <c r="D187" s="123"/>
      <c r="E187" s="107"/>
      <c r="F187" s="108"/>
      <c r="G187" s="108"/>
    </row>
    <row r="188" spans="1:7" s="109" customFormat="1" ht="15" hidden="1" outlineLevel="1">
      <c r="A188" s="98" t="str">
        <f t="shared" si="61"/>
        <v>A.5.1.2.3.S.7.1</v>
      </c>
      <c r="B188" s="139" t="s">
        <v>364</v>
      </c>
      <c r="C188" s="190" t="s">
        <v>272</v>
      </c>
      <c r="D188" s="143" t="s">
        <v>90</v>
      </c>
      <c r="E188" s="107">
        <v>1</v>
      </c>
      <c r="F188" s="108"/>
      <c r="G188" s="108">
        <f t="shared" si="63"/>
        <v>0</v>
      </c>
    </row>
    <row r="189" spans="1:7" s="109" customFormat="1" ht="51" hidden="1" outlineLevel="1">
      <c r="A189" s="98" t="str">
        <f t="shared" si="61"/>
        <v>A.5.1.2.3.S.8</v>
      </c>
      <c r="B189" s="139" t="s">
        <v>216</v>
      </c>
      <c r="C189" s="142" t="s">
        <v>944</v>
      </c>
      <c r="D189" s="143"/>
      <c r="E189" s="107"/>
      <c r="F189" s="108"/>
      <c r="G189" s="108"/>
    </row>
    <row r="190" spans="1:7" s="109" customFormat="1" ht="15" hidden="1" outlineLevel="1">
      <c r="A190" s="98" t="str">
        <f t="shared" si="61"/>
        <v>A.5.1.2.3.S.8.1</v>
      </c>
      <c r="B190" s="139" t="s">
        <v>250</v>
      </c>
      <c r="C190" s="190" t="s">
        <v>195</v>
      </c>
      <c r="D190" s="143" t="s">
        <v>90</v>
      </c>
      <c r="E190" s="107">
        <v>1</v>
      </c>
      <c r="F190" s="108"/>
      <c r="G190" s="108">
        <f t="shared" si="63"/>
        <v>0</v>
      </c>
    </row>
    <row r="191" spans="1:7" s="109" customFormat="1" ht="38.25" hidden="1" outlineLevel="1">
      <c r="A191" s="98" t="str">
        <f t="shared" si="61"/>
        <v>A.5.1.2.3.S.8.2</v>
      </c>
      <c r="B191" s="279" t="s">
        <v>251</v>
      </c>
      <c r="C191" s="281" t="s">
        <v>945</v>
      </c>
      <c r="D191" s="143" t="s">
        <v>90</v>
      </c>
      <c r="E191" s="107">
        <v>1</v>
      </c>
      <c r="F191" s="108"/>
      <c r="G191" s="108">
        <f t="shared" si="63"/>
        <v>0</v>
      </c>
    </row>
    <row r="192" spans="1:7" s="109" customFormat="1" ht="25.5" hidden="1" outlineLevel="1">
      <c r="A192" s="98" t="str">
        <f t="shared" si="61"/>
        <v>A.5.1.2.3.S.8.3</v>
      </c>
      <c r="B192" s="279" t="s">
        <v>252</v>
      </c>
      <c r="C192" s="281" t="s">
        <v>946</v>
      </c>
      <c r="D192" s="143" t="s">
        <v>90</v>
      </c>
      <c r="E192" s="107">
        <v>1</v>
      </c>
      <c r="F192" s="108"/>
      <c r="G192" s="108">
        <f t="shared" si="63"/>
        <v>0</v>
      </c>
    </row>
    <row r="193" spans="1:7" s="109" customFormat="1" ht="76.5" hidden="1" outlineLevel="1">
      <c r="A193" s="98" t="str">
        <f t="shared" si="61"/>
        <v>A.5.1.2.3.S.9</v>
      </c>
      <c r="B193" s="126" t="s">
        <v>217</v>
      </c>
      <c r="C193" s="127" t="s">
        <v>3542</v>
      </c>
      <c r="D193" s="113"/>
      <c r="E193" s="107"/>
      <c r="F193" s="108"/>
      <c r="G193" s="108">
        <f t="shared" si="63"/>
        <v>0</v>
      </c>
    </row>
    <row r="194" spans="1:7" s="109" customFormat="1" ht="15" hidden="1" outlineLevel="1">
      <c r="A194" s="98" t="str">
        <f t="shared" si="61"/>
        <v>A.5.1.2.3.S.9.1</v>
      </c>
      <c r="B194" s="126" t="s">
        <v>309</v>
      </c>
      <c r="C194" s="133" t="s">
        <v>3543</v>
      </c>
      <c r="D194" s="113" t="s">
        <v>22</v>
      </c>
      <c r="E194" s="107">
        <v>20</v>
      </c>
      <c r="F194" s="108"/>
      <c r="G194" s="108">
        <f t="shared" si="63"/>
        <v>0</v>
      </c>
    </row>
    <row r="195" spans="1:7" s="109" customFormat="1" ht="15" hidden="1" outlineLevel="1">
      <c r="A195" s="98" t="str">
        <f t="shared" si="61"/>
        <v>A.5.1.2.3.S.9.2</v>
      </c>
      <c r="B195" s="126" t="s">
        <v>310</v>
      </c>
      <c r="C195" s="133" t="s">
        <v>3544</v>
      </c>
      <c r="D195" s="113" t="s">
        <v>22</v>
      </c>
      <c r="E195" s="107">
        <v>10</v>
      </c>
      <c r="F195" s="108"/>
      <c r="G195" s="108">
        <f t="shared" si="63"/>
        <v>0</v>
      </c>
    </row>
    <row r="196" spans="1:7" s="109" customFormat="1" ht="63.75" hidden="1" outlineLevel="1">
      <c r="A196" s="98" t="str">
        <f t="shared" si="61"/>
        <v>A.5.1.2.3.S.10</v>
      </c>
      <c r="B196" s="126" t="s">
        <v>218</v>
      </c>
      <c r="C196" s="112" t="s">
        <v>2909</v>
      </c>
      <c r="D196" s="128"/>
      <c r="E196" s="107"/>
      <c r="F196" s="108"/>
      <c r="G196" s="108"/>
    </row>
    <row r="197" spans="1:7" s="109" customFormat="1" ht="25.5" hidden="1" outlineLevel="1">
      <c r="A197" s="98" t="str">
        <f t="shared" si="61"/>
        <v>A.5.1.2.3.S.10.1</v>
      </c>
      <c r="B197" s="126" t="s">
        <v>312</v>
      </c>
      <c r="C197" s="112" t="s">
        <v>947</v>
      </c>
      <c r="D197" s="128" t="s">
        <v>25</v>
      </c>
      <c r="E197" s="107">
        <v>105</v>
      </c>
      <c r="F197" s="108"/>
      <c r="G197" s="108">
        <f aca="true" t="shared" si="64" ref="G197:G198">E197*F197</f>
        <v>0</v>
      </c>
    </row>
    <row r="198" spans="1:7" s="109" customFormat="1" ht="153" hidden="1" outlineLevel="1">
      <c r="A198" s="98" t="str">
        <f t="shared" si="61"/>
        <v>A.5.1.2.3.S.11</v>
      </c>
      <c r="B198" s="139" t="s">
        <v>219</v>
      </c>
      <c r="C198" s="288" t="s">
        <v>2967</v>
      </c>
      <c r="D198" s="123" t="s">
        <v>24</v>
      </c>
      <c r="E198" s="107">
        <v>7</v>
      </c>
      <c r="F198" s="108"/>
      <c r="G198" s="108">
        <f t="shared" si="64"/>
        <v>0</v>
      </c>
    </row>
    <row r="199" spans="1:7" s="109" customFormat="1" ht="102" hidden="1" outlineLevel="1">
      <c r="A199" s="98" t="str">
        <f t="shared" si="61"/>
        <v>A.5.1.2.3.S.12</v>
      </c>
      <c r="B199" s="139" t="s">
        <v>220</v>
      </c>
      <c r="C199" s="284" t="s">
        <v>3468</v>
      </c>
      <c r="D199" s="143"/>
      <c r="E199" s="107"/>
      <c r="F199" s="108"/>
      <c r="G199" s="108"/>
    </row>
    <row r="200" spans="1:7" s="109" customFormat="1" ht="38.25" hidden="1" outlineLevel="1">
      <c r="A200" s="98" t="str">
        <f t="shared" si="61"/>
        <v>A.5.1.2.3.S.12.1</v>
      </c>
      <c r="B200" s="139" t="s">
        <v>300</v>
      </c>
      <c r="C200" s="284" t="s">
        <v>948</v>
      </c>
      <c r="D200" s="143" t="s">
        <v>90</v>
      </c>
      <c r="E200" s="107">
        <v>1</v>
      </c>
      <c r="F200" s="108"/>
      <c r="G200" s="108">
        <f aca="true" t="shared" si="65" ref="G200">E200*F200</f>
        <v>0</v>
      </c>
    </row>
    <row r="201" spans="1:7" s="109" customFormat="1" ht="76.5" hidden="1" outlineLevel="1">
      <c r="A201" s="98" t="str">
        <f t="shared" si="61"/>
        <v>A.5.1.2.3.S.13</v>
      </c>
      <c r="B201" s="126" t="s">
        <v>221</v>
      </c>
      <c r="C201" s="289" t="s">
        <v>2807</v>
      </c>
      <c r="D201" s="128"/>
      <c r="E201" s="107"/>
      <c r="F201" s="108"/>
      <c r="G201" s="108"/>
    </row>
    <row r="202" spans="1:7" s="109" customFormat="1" ht="15" hidden="1" outlineLevel="1">
      <c r="A202" s="98" t="str">
        <f t="shared" si="61"/>
        <v>A.5.1.2.3.S.13.1</v>
      </c>
      <c r="B202" s="126" t="s">
        <v>253</v>
      </c>
      <c r="C202" s="289" t="s">
        <v>949</v>
      </c>
      <c r="D202" s="143" t="s">
        <v>90</v>
      </c>
      <c r="E202" s="107">
        <v>1</v>
      </c>
      <c r="F202" s="108"/>
      <c r="G202" s="108">
        <f aca="true" t="shared" si="66" ref="G202:G203">E202*F202</f>
        <v>0</v>
      </c>
    </row>
    <row r="203" spans="1:7" s="109" customFormat="1" ht="15" hidden="1" outlineLevel="1">
      <c r="A203" s="98" t="str">
        <f t="shared" si="61"/>
        <v>A.5.1.2.3.S.13.2</v>
      </c>
      <c r="B203" s="126" t="s">
        <v>254</v>
      </c>
      <c r="C203" s="289" t="s">
        <v>950</v>
      </c>
      <c r="D203" s="143" t="s">
        <v>90</v>
      </c>
      <c r="E203" s="107">
        <v>1</v>
      </c>
      <c r="F203" s="108"/>
      <c r="G203" s="108">
        <f t="shared" si="66"/>
        <v>0</v>
      </c>
    </row>
    <row r="204" spans="1:7" s="109" customFormat="1" ht="117" hidden="1" outlineLevel="1">
      <c r="A204" s="98" t="str">
        <f t="shared" si="61"/>
        <v>A.5.1.2.3.S.14</v>
      </c>
      <c r="B204" s="126" t="s">
        <v>222</v>
      </c>
      <c r="C204" s="289" t="s">
        <v>2808</v>
      </c>
      <c r="D204" s="128"/>
      <c r="E204" s="107"/>
      <c r="F204" s="108"/>
      <c r="G204" s="108"/>
    </row>
    <row r="205" spans="1:7" s="109" customFormat="1" ht="15" hidden="1" outlineLevel="1">
      <c r="A205" s="98" t="str">
        <f t="shared" si="61"/>
        <v>A.5.1.2.3.S.14.1</v>
      </c>
      <c r="B205" s="126" t="s">
        <v>406</v>
      </c>
      <c r="C205" s="289" t="s">
        <v>951</v>
      </c>
      <c r="D205" s="128" t="s">
        <v>25</v>
      </c>
      <c r="E205" s="107">
        <v>31</v>
      </c>
      <c r="F205" s="108"/>
      <c r="G205" s="108">
        <f aca="true" t="shared" si="67" ref="G205">E205*F205</f>
        <v>0</v>
      </c>
    </row>
    <row r="206" spans="1:7" s="109" customFormat="1" ht="15" collapsed="1">
      <c r="A206" s="90" t="str">
        <f aca="true" t="shared" si="68" ref="A206">B206</f>
        <v>A.5.1.2.4</v>
      </c>
      <c r="B206" s="91" t="s">
        <v>952</v>
      </c>
      <c r="C206" s="92" t="s">
        <v>100</v>
      </c>
      <c r="D206" s="93"/>
      <c r="E206" s="94"/>
      <c r="F206" s="95"/>
      <c r="G206" s="96"/>
    </row>
    <row r="207" spans="1:7" s="109" customFormat="1" ht="102" hidden="1" outlineLevel="1">
      <c r="A207" s="98" t="str">
        <f>""&amp;$B$206&amp;"."&amp;B207&amp;""</f>
        <v>A.5.1.2.4.S.1</v>
      </c>
      <c r="B207" s="139" t="s">
        <v>206</v>
      </c>
      <c r="C207" s="142" t="s">
        <v>2925</v>
      </c>
      <c r="D207" s="143"/>
      <c r="E207" s="107"/>
      <c r="F207" s="108"/>
      <c r="G207" s="108"/>
    </row>
    <row r="208" spans="1:7" s="109" customFormat="1" ht="15" hidden="1" outlineLevel="1">
      <c r="A208" s="98" t="str">
        <f aca="true" t="shared" si="69" ref="A208:A222">""&amp;$B$206&amp;"."&amp;B208&amp;""</f>
        <v>A.5.1.2.4.S.1.1</v>
      </c>
      <c r="B208" s="139" t="s">
        <v>226</v>
      </c>
      <c r="C208" s="190" t="s">
        <v>272</v>
      </c>
      <c r="D208" s="143" t="s">
        <v>90</v>
      </c>
      <c r="E208" s="107">
        <v>1</v>
      </c>
      <c r="F208" s="108"/>
      <c r="G208" s="108">
        <f aca="true" t="shared" si="70" ref="G208:G209">E208*F208</f>
        <v>0</v>
      </c>
    </row>
    <row r="209" spans="1:7" s="109" customFormat="1" ht="306" hidden="1" outlineLevel="1">
      <c r="A209" s="98" t="str">
        <f t="shared" si="69"/>
        <v>A.5.1.2.4.S.2</v>
      </c>
      <c r="B209" s="139" t="s">
        <v>207</v>
      </c>
      <c r="C209" s="159" t="s">
        <v>3256</v>
      </c>
      <c r="D209" s="113" t="s">
        <v>90</v>
      </c>
      <c r="E209" s="107">
        <v>1</v>
      </c>
      <c r="F209" s="108"/>
      <c r="G209" s="108">
        <f t="shared" si="70"/>
        <v>0</v>
      </c>
    </row>
    <row r="210" spans="1:7" s="109" customFormat="1" ht="102" hidden="1" outlineLevel="1">
      <c r="A210" s="98" t="str">
        <f t="shared" si="69"/>
        <v>A.5.1.2.4.S.3</v>
      </c>
      <c r="B210" s="126" t="s">
        <v>208</v>
      </c>
      <c r="C210" s="289" t="s">
        <v>2968</v>
      </c>
      <c r="D210" s="128"/>
      <c r="E210" s="107"/>
      <c r="F210" s="108"/>
      <c r="G210" s="108"/>
    </row>
    <row r="211" spans="1:7" s="109" customFormat="1" ht="15" hidden="1" outlineLevel="1">
      <c r="A211" s="98" t="str">
        <f t="shared" si="69"/>
        <v>A.5.1.2.4.S.3.1</v>
      </c>
      <c r="B211" s="126" t="s">
        <v>244</v>
      </c>
      <c r="C211" s="289" t="s">
        <v>949</v>
      </c>
      <c r="D211" s="143" t="s">
        <v>953</v>
      </c>
      <c r="E211" s="107">
        <v>1</v>
      </c>
      <c r="F211" s="108"/>
      <c r="G211" s="108">
        <f aca="true" t="shared" si="71" ref="G211:G212">E211*F211</f>
        <v>0</v>
      </c>
    </row>
    <row r="212" spans="1:7" s="109" customFormat="1" ht="15" hidden="1" outlineLevel="1">
      <c r="A212" s="98" t="str">
        <f t="shared" si="69"/>
        <v>A.5.1.2.4.S.3.2</v>
      </c>
      <c r="B212" s="126" t="s">
        <v>245</v>
      </c>
      <c r="C212" s="289" t="s">
        <v>950</v>
      </c>
      <c r="D212" s="143" t="s">
        <v>953</v>
      </c>
      <c r="E212" s="107">
        <v>1</v>
      </c>
      <c r="F212" s="108"/>
      <c r="G212" s="108">
        <f t="shared" si="71"/>
        <v>0</v>
      </c>
    </row>
    <row r="213" spans="1:7" s="109" customFormat="1" ht="76.5" hidden="1" outlineLevel="1">
      <c r="A213" s="98" t="str">
        <f t="shared" si="69"/>
        <v>A.5.1.2.4.S.4</v>
      </c>
      <c r="B213" s="139" t="s">
        <v>209</v>
      </c>
      <c r="C213" s="255" t="s">
        <v>2960</v>
      </c>
      <c r="D213" s="143"/>
      <c r="E213" s="107"/>
      <c r="F213" s="108"/>
      <c r="G213" s="108"/>
    </row>
    <row r="214" spans="1:7" s="109" customFormat="1" ht="38.25" hidden="1" outlineLevel="1">
      <c r="A214" s="98" t="str">
        <f t="shared" si="69"/>
        <v>A.5.1.2.4.S.4.1</v>
      </c>
      <c r="B214" s="139" t="s">
        <v>240</v>
      </c>
      <c r="C214" s="284" t="s">
        <v>945</v>
      </c>
      <c r="D214" s="143" t="s">
        <v>90</v>
      </c>
      <c r="E214" s="107">
        <v>1</v>
      </c>
      <c r="F214" s="108"/>
      <c r="G214" s="108">
        <f aca="true" t="shared" si="72" ref="G214:G215">E214*F214</f>
        <v>0</v>
      </c>
    </row>
    <row r="215" spans="1:7" s="109" customFormat="1" ht="25.5" hidden="1" outlineLevel="1">
      <c r="A215" s="98" t="str">
        <f t="shared" si="69"/>
        <v>A.5.1.2.4.S.4.2</v>
      </c>
      <c r="B215" s="139" t="s">
        <v>260</v>
      </c>
      <c r="C215" s="284" t="s">
        <v>946</v>
      </c>
      <c r="D215" s="143" t="s">
        <v>90</v>
      </c>
      <c r="E215" s="107">
        <v>1</v>
      </c>
      <c r="F215" s="108"/>
      <c r="G215" s="108">
        <f t="shared" si="72"/>
        <v>0</v>
      </c>
    </row>
    <row r="216" spans="1:7" s="109" customFormat="1" ht="63.75" hidden="1" outlineLevel="1">
      <c r="A216" s="98" t="str">
        <f t="shared" si="69"/>
        <v>A.5.1.2.4.S.5</v>
      </c>
      <c r="B216" s="139" t="s">
        <v>213</v>
      </c>
      <c r="C216" s="284" t="s">
        <v>2827</v>
      </c>
      <c r="D216" s="143"/>
      <c r="E216" s="107"/>
      <c r="F216" s="108"/>
      <c r="G216" s="108"/>
    </row>
    <row r="217" spans="1:7" s="109" customFormat="1" ht="25.5" hidden="1" outlineLevel="1">
      <c r="A217" s="98" t="str">
        <f t="shared" si="69"/>
        <v>A.5.1.2.4.S.5.1</v>
      </c>
      <c r="B217" s="139" t="s">
        <v>315</v>
      </c>
      <c r="C217" s="284" t="s">
        <v>954</v>
      </c>
      <c r="D217" s="143" t="s">
        <v>90</v>
      </c>
      <c r="E217" s="107">
        <v>1</v>
      </c>
      <c r="F217" s="108"/>
      <c r="G217" s="108">
        <f aca="true" t="shared" si="73" ref="G217">E217*F217</f>
        <v>0</v>
      </c>
    </row>
    <row r="218" spans="1:7" s="109" customFormat="1" ht="127.5" hidden="1" outlineLevel="1">
      <c r="A218" s="98" t="str">
        <f t="shared" si="69"/>
        <v>A.5.1.2.4.S.6</v>
      </c>
      <c r="B218" s="126" t="s">
        <v>214</v>
      </c>
      <c r="C218" s="289" t="s">
        <v>2829</v>
      </c>
      <c r="D218" s="128"/>
      <c r="E218" s="107"/>
      <c r="F218" s="108"/>
      <c r="G218" s="108"/>
    </row>
    <row r="219" spans="1:7" s="109" customFormat="1" ht="15" hidden="1" outlineLevel="1">
      <c r="A219" s="98" t="str">
        <f t="shared" si="69"/>
        <v>A.5.1.2.4.S.6.1</v>
      </c>
      <c r="B219" s="126" t="s">
        <v>319</v>
      </c>
      <c r="C219" s="289" t="s">
        <v>2809</v>
      </c>
      <c r="D219" s="143" t="s">
        <v>90</v>
      </c>
      <c r="E219" s="107">
        <v>1</v>
      </c>
      <c r="F219" s="108"/>
      <c r="G219" s="108">
        <f aca="true" t="shared" si="74" ref="G219:G220">E219*F219</f>
        <v>0</v>
      </c>
    </row>
    <row r="220" spans="1:7" s="109" customFormat="1" ht="15" hidden="1" outlineLevel="1">
      <c r="A220" s="98" t="str">
        <f t="shared" si="69"/>
        <v>A.5.1.2.4.S.6.2</v>
      </c>
      <c r="B220" s="126" t="s">
        <v>320</v>
      </c>
      <c r="C220" s="289" t="s">
        <v>2810</v>
      </c>
      <c r="D220" s="143" t="s">
        <v>90</v>
      </c>
      <c r="E220" s="107">
        <v>1</v>
      </c>
      <c r="F220" s="108"/>
      <c r="G220" s="108">
        <f t="shared" si="74"/>
        <v>0</v>
      </c>
    </row>
    <row r="221" spans="1:7" s="109" customFormat="1" ht="89.25" hidden="1" outlineLevel="1">
      <c r="A221" s="98" t="str">
        <f t="shared" si="69"/>
        <v>A.5.1.2.4.S.7</v>
      </c>
      <c r="B221" s="126" t="s">
        <v>215</v>
      </c>
      <c r="C221" s="289" t="s">
        <v>2831</v>
      </c>
      <c r="D221" s="128"/>
      <c r="E221" s="107"/>
      <c r="F221" s="108"/>
      <c r="G221" s="108"/>
    </row>
    <row r="222" spans="1:7" s="109" customFormat="1" ht="15" hidden="1" outlineLevel="1">
      <c r="A222" s="98" t="str">
        <f t="shared" si="69"/>
        <v>A.5.1.2.4.S.7.1</v>
      </c>
      <c r="B222" s="126" t="s">
        <v>364</v>
      </c>
      <c r="C222" s="289" t="s">
        <v>2811</v>
      </c>
      <c r="D222" s="143" t="s">
        <v>22</v>
      </c>
      <c r="E222" s="107">
        <v>4</v>
      </c>
      <c r="F222" s="108"/>
      <c r="G222" s="108">
        <f aca="true" t="shared" si="75" ref="G222">E222*F222</f>
        <v>0</v>
      </c>
    </row>
    <row r="223" spans="1:7" s="109" customFormat="1" ht="15" collapsed="1">
      <c r="A223" s="90" t="str">
        <f aca="true" t="shared" si="76" ref="A223">B223</f>
        <v>A.5.1.2.5</v>
      </c>
      <c r="B223" s="91" t="s">
        <v>956</v>
      </c>
      <c r="C223" s="92" t="s">
        <v>2835</v>
      </c>
      <c r="D223" s="93"/>
      <c r="E223" s="94"/>
      <c r="F223" s="95"/>
      <c r="G223" s="96"/>
    </row>
    <row r="224" spans="1:7" s="109" customFormat="1" ht="76.5" hidden="1" outlineLevel="1">
      <c r="A224" s="98" t="str">
        <f>""&amp;$B$223&amp;"."&amp;B224&amp;""</f>
        <v>A.5.1.2.5.S.1</v>
      </c>
      <c r="B224" s="139" t="s">
        <v>206</v>
      </c>
      <c r="C224" s="142" t="s">
        <v>3447</v>
      </c>
      <c r="D224" s="143"/>
      <c r="E224" s="107"/>
      <c r="F224" s="108"/>
      <c r="G224" s="108"/>
    </row>
    <row r="225" spans="1:7" s="109" customFormat="1" ht="280.5" hidden="1" outlineLevel="1">
      <c r="A225" s="98" t="str">
        <f aca="true" t="shared" si="77" ref="A225:A255">""&amp;$B$223&amp;"."&amp;B225&amp;""</f>
        <v>A.5.1.2.5.S.1.1</v>
      </c>
      <c r="B225" s="279" t="s">
        <v>226</v>
      </c>
      <c r="C225" s="281" t="s">
        <v>3506</v>
      </c>
      <c r="D225" s="143"/>
      <c r="E225" s="107"/>
      <c r="F225" s="108"/>
      <c r="G225" s="108"/>
    </row>
    <row r="226" spans="1:7" s="109" customFormat="1" ht="15" hidden="1" outlineLevel="1">
      <c r="A226" s="98" t="str">
        <f t="shared" si="77"/>
        <v>A.5.1.2.5.S.1.1.1</v>
      </c>
      <c r="B226" s="279" t="s">
        <v>237</v>
      </c>
      <c r="C226" s="280" t="s">
        <v>957</v>
      </c>
      <c r="D226" s="143" t="s">
        <v>91</v>
      </c>
      <c r="E226" s="107">
        <v>2</v>
      </c>
      <c r="F226" s="108"/>
      <c r="G226" s="108">
        <f aca="true" t="shared" si="78" ref="G226">E226*F226</f>
        <v>0</v>
      </c>
    </row>
    <row r="227" spans="1:7" s="109" customFormat="1" ht="89.25" hidden="1" outlineLevel="1">
      <c r="A227" s="98" t="str">
        <f t="shared" si="77"/>
        <v>A.5.1.2.5.S.2</v>
      </c>
      <c r="B227" s="139" t="s">
        <v>207</v>
      </c>
      <c r="C227" s="142" t="s">
        <v>2940</v>
      </c>
      <c r="D227" s="143"/>
      <c r="E227" s="107"/>
      <c r="F227" s="108"/>
      <c r="G227" s="108"/>
    </row>
    <row r="228" spans="1:7" s="109" customFormat="1" ht="15" hidden="1" outlineLevel="1">
      <c r="A228" s="98" t="str">
        <f t="shared" si="77"/>
        <v>A.5.1.2.5.S.2.1</v>
      </c>
      <c r="B228" s="139" t="s">
        <v>228</v>
      </c>
      <c r="C228" s="146" t="s">
        <v>105</v>
      </c>
      <c r="D228" s="143"/>
      <c r="E228" s="107"/>
      <c r="F228" s="108"/>
      <c r="G228" s="108"/>
    </row>
    <row r="229" spans="1:7" s="109" customFormat="1" ht="15" hidden="1" outlineLevel="1">
      <c r="A229" s="98" t="str">
        <f t="shared" si="77"/>
        <v>A.5.1.2.5.S.2.1.1</v>
      </c>
      <c r="B229" s="139" t="s">
        <v>229</v>
      </c>
      <c r="C229" s="145" t="s">
        <v>958</v>
      </c>
      <c r="D229" s="143"/>
      <c r="E229" s="107"/>
      <c r="F229" s="108"/>
      <c r="G229" s="108"/>
    </row>
    <row r="230" spans="1:7" s="109" customFormat="1" ht="15" hidden="1" outlineLevel="1">
      <c r="A230" s="98" t="str">
        <f t="shared" si="77"/>
        <v>A.5.1.2.5.S.2.1.1.1</v>
      </c>
      <c r="B230" s="139" t="s">
        <v>340</v>
      </c>
      <c r="C230" s="142" t="s">
        <v>109</v>
      </c>
      <c r="D230" s="143" t="s">
        <v>90</v>
      </c>
      <c r="E230" s="107">
        <v>3</v>
      </c>
      <c r="F230" s="108"/>
      <c r="G230" s="108">
        <f aca="true" t="shared" si="79" ref="G230">E230*F230</f>
        <v>0</v>
      </c>
    </row>
    <row r="231" spans="1:7" s="109" customFormat="1" ht="89.25" hidden="1" outlineLevel="1">
      <c r="A231" s="98" t="str">
        <f t="shared" si="77"/>
        <v>A.5.1.2.5.S.3</v>
      </c>
      <c r="B231" s="139" t="s">
        <v>208</v>
      </c>
      <c r="C231" s="142" t="s">
        <v>2918</v>
      </c>
      <c r="D231" s="143"/>
      <c r="E231" s="107"/>
      <c r="F231" s="108"/>
      <c r="G231" s="108"/>
    </row>
    <row r="232" spans="1:7" s="109" customFormat="1" ht="15" hidden="1" outlineLevel="1">
      <c r="A232" s="98" t="str">
        <f t="shared" si="77"/>
        <v>A.5.1.2.5.S.3.1</v>
      </c>
      <c r="B232" s="139" t="s">
        <v>244</v>
      </c>
      <c r="C232" s="146" t="s">
        <v>105</v>
      </c>
      <c r="D232" s="143"/>
      <c r="E232" s="107"/>
      <c r="F232" s="108"/>
      <c r="G232" s="108"/>
    </row>
    <row r="233" spans="1:7" s="109" customFormat="1" ht="15" hidden="1" outlineLevel="1">
      <c r="A233" s="98" t="str">
        <f t="shared" si="77"/>
        <v>A.5.1.2.5.S.3.1.1</v>
      </c>
      <c r="B233" s="139" t="s">
        <v>322</v>
      </c>
      <c r="C233" s="145" t="s">
        <v>123</v>
      </c>
      <c r="D233" s="143"/>
      <c r="E233" s="107"/>
      <c r="F233" s="108"/>
      <c r="G233" s="108"/>
    </row>
    <row r="234" spans="1:7" s="109" customFormat="1" ht="15" hidden="1" outlineLevel="1">
      <c r="A234" s="98" t="str">
        <f t="shared" si="77"/>
        <v>A.5.1.2.5.S.3.1.1.1</v>
      </c>
      <c r="B234" s="279" t="s">
        <v>323</v>
      </c>
      <c r="C234" s="142" t="s">
        <v>641</v>
      </c>
      <c r="D234" s="143" t="s">
        <v>90</v>
      </c>
      <c r="E234" s="107">
        <v>6</v>
      </c>
      <c r="F234" s="108"/>
      <c r="G234" s="108">
        <f aca="true" t="shared" si="80" ref="G234:G239">E234*F234</f>
        <v>0</v>
      </c>
    </row>
    <row r="235" spans="1:7" s="109" customFormat="1" ht="15" hidden="1" outlineLevel="1">
      <c r="A235" s="98" t="str">
        <f t="shared" si="77"/>
        <v>A.5.1.2.5.S.3.1.1.2</v>
      </c>
      <c r="B235" s="279" t="s">
        <v>346</v>
      </c>
      <c r="C235" s="142" t="s">
        <v>959</v>
      </c>
      <c r="D235" s="143" t="s">
        <v>90</v>
      </c>
      <c r="E235" s="107">
        <v>2</v>
      </c>
      <c r="F235" s="108"/>
      <c r="G235" s="108">
        <f t="shared" si="80"/>
        <v>0</v>
      </c>
    </row>
    <row r="236" spans="1:7" s="109" customFormat="1" ht="15" hidden="1" outlineLevel="1">
      <c r="A236" s="98" t="str">
        <f t="shared" si="77"/>
        <v>A.5.1.2.5.S.3.1.1.3</v>
      </c>
      <c r="B236" s="279" t="s">
        <v>347</v>
      </c>
      <c r="C236" s="142" t="s">
        <v>644</v>
      </c>
      <c r="D236" s="143" t="s">
        <v>90</v>
      </c>
      <c r="E236" s="107">
        <v>3</v>
      </c>
      <c r="F236" s="108"/>
      <c r="G236" s="108">
        <f t="shared" si="80"/>
        <v>0</v>
      </c>
    </row>
    <row r="237" spans="1:7" s="109" customFormat="1" ht="15" hidden="1" outlineLevel="1">
      <c r="A237" s="98" t="str">
        <f t="shared" si="77"/>
        <v>A.5.1.2.5.S.3.1.1.4</v>
      </c>
      <c r="B237" s="279" t="s">
        <v>348</v>
      </c>
      <c r="C237" s="142" t="s">
        <v>960</v>
      </c>
      <c r="D237" s="143" t="s">
        <v>90</v>
      </c>
      <c r="E237" s="107">
        <v>2</v>
      </c>
      <c r="F237" s="108"/>
      <c r="G237" s="108">
        <f t="shared" si="80"/>
        <v>0</v>
      </c>
    </row>
    <row r="238" spans="1:7" s="109" customFormat="1" ht="15" hidden="1" outlineLevel="1">
      <c r="A238" s="98" t="str">
        <f t="shared" si="77"/>
        <v>A.5.1.2.5.S.3.1.2</v>
      </c>
      <c r="B238" s="279" t="s">
        <v>381</v>
      </c>
      <c r="C238" s="145" t="s">
        <v>961</v>
      </c>
      <c r="D238" s="143"/>
      <c r="E238" s="107"/>
      <c r="F238" s="108"/>
      <c r="G238" s="108"/>
    </row>
    <row r="239" spans="1:7" s="109" customFormat="1" ht="15" hidden="1" outlineLevel="1">
      <c r="A239" s="98" t="str">
        <f t="shared" si="77"/>
        <v>A.5.1.2.5.S.3.1.2.1</v>
      </c>
      <c r="B239" s="279" t="s">
        <v>646</v>
      </c>
      <c r="C239" s="142" t="s">
        <v>962</v>
      </c>
      <c r="D239" s="143" t="s">
        <v>90</v>
      </c>
      <c r="E239" s="107">
        <v>1</v>
      </c>
      <c r="F239" s="108"/>
      <c r="G239" s="108">
        <f t="shared" si="80"/>
        <v>0</v>
      </c>
    </row>
    <row r="240" spans="1:7" s="109" customFormat="1" ht="15" hidden="1" outlineLevel="1">
      <c r="A240" s="98" t="str">
        <f t="shared" si="77"/>
        <v>A.5.1.2.5.S.3.1.3</v>
      </c>
      <c r="B240" s="279" t="s">
        <v>647</v>
      </c>
      <c r="C240" s="145" t="s">
        <v>963</v>
      </c>
      <c r="D240" s="143"/>
      <c r="E240" s="107"/>
      <c r="F240" s="108"/>
      <c r="G240" s="108"/>
    </row>
    <row r="241" spans="1:7" s="109" customFormat="1" ht="15" hidden="1" outlineLevel="1">
      <c r="A241" s="98" t="str">
        <f t="shared" si="77"/>
        <v>A.5.1.2.5.S.3.1.3.1</v>
      </c>
      <c r="B241" s="279" t="s">
        <v>649</v>
      </c>
      <c r="C241" s="142" t="s">
        <v>964</v>
      </c>
      <c r="D241" s="143" t="s">
        <v>90</v>
      </c>
      <c r="E241" s="107">
        <v>5</v>
      </c>
      <c r="F241" s="108"/>
      <c r="G241" s="108">
        <f aca="true" t="shared" si="81" ref="G241">E241*F241</f>
        <v>0</v>
      </c>
    </row>
    <row r="242" spans="1:7" s="109" customFormat="1" ht="25.5" hidden="1" outlineLevel="1">
      <c r="A242" s="98" t="str">
        <f t="shared" si="77"/>
        <v>A.5.1.2.5.S.3.2.</v>
      </c>
      <c r="B242" s="139" t="s">
        <v>965</v>
      </c>
      <c r="C242" s="281" t="s">
        <v>966</v>
      </c>
      <c r="D242" s="143" t="s">
        <v>90</v>
      </c>
      <c r="E242" s="107">
        <v>1</v>
      </c>
      <c r="F242" s="108"/>
      <c r="G242" s="108"/>
    </row>
    <row r="243" spans="1:7" s="109" customFormat="1" ht="102" hidden="1" outlineLevel="1">
      <c r="A243" s="98" t="str">
        <f t="shared" si="77"/>
        <v>A.5.1.2.5.S.4</v>
      </c>
      <c r="B243" s="139" t="s">
        <v>209</v>
      </c>
      <c r="C243" s="290" t="s">
        <v>967</v>
      </c>
      <c r="D243" s="143"/>
      <c r="E243" s="107"/>
      <c r="F243" s="108"/>
      <c r="G243" s="108"/>
    </row>
    <row r="244" spans="1:7" s="109" customFormat="1" ht="15" hidden="1" outlineLevel="1">
      <c r="A244" s="98" t="str">
        <f t="shared" si="77"/>
        <v>A.5.1.2.5.S.4.1</v>
      </c>
      <c r="B244" s="139" t="s">
        <v>240</v>
      </c>
      <c r="C244" s="326" t="s">
        <v>968</v>
      </c>
      <c r="D244" s="233"/>
      <c r="E244" s="107"/>
      <c r="F244" s="108"/>
      <c r="G244" s="108">
        <f aca="true" t="shared" si="82" ref="G244:G248">E244*F244</f>
        <v>0</v>
      </c>
    </row>
    <row r="245" spans="1:7" s="109" customFormat="1" ht="15" hidden="1" outlineLevel="1">
      <c r="A245" s="98" t="str">
        <f t="shared" si="77"/>
        <v>A.5.1.2.5.S.4.1.1</v>
      </c>
      <c r="B245" s="139" t="s">
        <v>241</v>
      </c>
      <c r="C245" s="327" t="s">
        <v>969</v>
      </c>
      <c r="D245" s="233" t="s">
        <v>90</v>
      </c>
      <c r="E245" s="107">
        <v>1</v>
      </c>
      <c r="F245" s="108"/>
      <c r="G245" s="108">
        <f t="shared" si="82"/>
        <v>0</v>
      </c>
    </row>
    <row r="246" spans="1:7" s="109" customFormat="1" ht="15" hidden="1" outlineLevel="1">
      <c r="A246" s="98" t="str">
        <f t="shared" si="77"/>
        <v>A.5.1.2.5.S.4.1.2</v>
      </c>
      <c r="B246" s="139" t="s">
        <v>242</v>
      </c>
      <c r="C246" s="327" t="s">
        <v>970</v>
      </c>
      <c r="D246" s="233" t="s">
        <v>90</v>
      </c>
      <c r="E246" s="107">
        <v>1</v>
      </c>
      <c r="F246" s="108"/>
      <c r="G246" s="108">
        <f t="shared" si="82"/>
        <v>0</v>
      </c>
    </row>
    <row r="247" spans="1:7" s="109" customFormat="1" ht="15" hidden="1" outlineLevel="1">
      <c r="A247" s="98" t="str">
        <f t="shared" si="77"/>
        <v>A.5.1.2.5.S.4.1.3</v>
      </c>
      <c r="B247" s="139" t="s">
        <v>356</v>
      </c>
      <c r="C247" s="327" t="s">
        <v>971</v>
      </c>
      <c r="D247" s="233" t="s">
        <v>90</v>
      </c>
      <c r="E247" s="107">
        <v>2</v>
      </c>
      <c r="F247" s="108"/>
      <c r="G247" s="108">
        <f t="shared" si="82"/>
        <v>0</v>
      </c>
    </row>
    <row r="248" spans="1:7" s="109" customFormat="1" ht="15" hidden="1" outlineLevel="1">
      <c r="A248" s="98" t="str">
        <f t="shared" si="77"/>
        <v>A.5.1.2.5.S.4.1.4</v>
      </c>
      <c r="B248" s="139" t="s">
        <v>357</v>
      </c>
      <c r="C248" s="327" t="s">
        <v>972</v>
      </c>
      <c r="D248" s="233" t="s">
        <v>90</v>
      </c>
      <c r="E248" s="107">
        <v>2</v>
      </c>
      <c r="F248" s="108"/>
      <c r="G248" s="108">
        <f t="shared" si="82"/>
        <v>0</v>
      </c>
    </row>
    <row r="249" spans="1:7" s="109" customFormat="1" ht="63.75" hidden="1" outlineLevel="1">
      <c r="A249" s="98" t="str">
        <f t="shared" si="77"/>
        <v>A.5.1.2.5.S.5</v>
      </c>
      <c r="B249" s="139" t="s">
        <v>213</v>
      </c>
      <c r="C249" s="142" t="s">
        <v>2952</v>
      </c>
      <c r="D249" s="142"/>
      <c r="E249" s="107"/>
      <c r="F249" s="108"/>
      <c r="G249" s="108"/>
    </row>
    <row r="250" spans="1:7" s="109" customFormat="1" ht="15" hidden="1" outlineLevel="1">
      <c r="A250" s="98" t="str">
        <f t="shared" si="77"/>
        <v>A.5.1.2.5.S.5.1</v>
      </c>
      <c r="B250" s="139" t="s">
        <v>315</v>
      </c>
      <c r="C250" s="146" t="s">
        <v>105</v>
      </c>
      <c r="D250" s="143"/>
      <c r="E250" s="107"/>
      <c r="F250" s="108"/>
      <c r="G250" s="108"/>
    </row>
    <row r="251" spans="1:7" s="109" customFormat="1" ht="15" hidden="1" outlineLevel="1">
      <c r="A251" s="98" t="str">
        <f t="shared" si="77"/>
        <v>A.5.1.2.5.S.5.1.1</v>
      </c>
      <c r="B251" s="139" t="s">
        <v>330</v>
      </c>
      <c r="C251" s="142" t="s">
        <v>973</v>
      </c>
      <c r="D251" s="143" t="s">
        <v>90</v>
      </c>
      <c r="E251" s="107">
        <v>3</v>
      </c>
      <c r="F251" s="108"/>
      <c r="G251" s="108">
        <f aca="true" t="shared" si="83" ref="G251:G255">E251*F251</f>
        <v>0</v>
      </c>
    </row>
    <row r="252" spans="1:7" s="109" customFormat="1" ht="15" hidden="1" outlineLevel="1">
      <c r="A252" s="98" t="str">
        <f t="shared" si="77"/>
        <v>A.5.1.2.5.S.5.1.2</v>
      </c>
      <c r="B252" s="139" t="s">
        <v>331</v>
      </c>
      <c r="C252" s="142" t="s">
        <v>974</v>
      </c>
      <c r="D252" s="143" t="s">
        <v>22</v>
      </c>
      <c r="E252" s="107">
        <v>3</v>
      </c>
      <c r="F252" s="108"/>
      <c r="G252" s="108">
        <f t="shared" si="83"/>
        <v>0</v>
      </c>
    </row>
    <row r="253" spans="1:7" s="109" customFormat="1" ht="15" hidden="1" outlineLevel="1">
      <c r="A253" s="98" t="str">
        <f t="shared" si="77"/>
        <v>A.5.1.2.5.S.5.1.3</v>
      </c>
      <c r="B253" s="139" t="s">
        <v>975</v>
      </c>
      <c r="C253" s="142" t="s">
        <v>976</v>
      </c>
      <c r="D253" s="143" t="s">
        <v>90</v>
      </c>
      <c r="E253" s="107">
        <v>3</v>
      </c>
      <c r="F253" s="108"/>
      <c r="G253" s="108">
        <f t="shared" si="83"/>
        <v>0</v>
      </c>
    </row>
    <row r="254" spans="1:7" s="109" customFormat="1" ht="15" hidden="1" outlineLevel="1">
      <c r="A254" s="98" t="str">
        <f t="shared" si="77"/>
        <v>A.5.1.2.5.S.5.1.4</v>
      </c>
      <c r="B254" s="139" t="s">
        <v>977</v>
      </c>
      <c r="C254" s="142" t="s">
        <v>978</v>
      </c>
      <c r="D254" s="143" t="s">
        <v>90</v>
      </c>
      <c r="E254" s="107">
        <v>1</v>
      </c>
      <c r="F254" s="108"/>
      <c r="G254" s="108">
        <f t="shared" si="83"/>
        <v>0</v>
      </c>
    </row>
    <row r="255" spans="1:7" s="109" customFormat="1" ht="15" hidden="1" outlineLevel="1">
      <c r="A255" s="98" t="str">
        <f t="shared" si="77"/>
        <v>A.5.1.2.5.S.5.1.5</v>
      </c>
      <c r="B255" s="139" t="s">
        <v>979</v>
      </c>
      <c r="C255" s="142" t="s">
        <v>980</v>
      </c>
      <c r="D255" s="143" t="s">
        <v>22</v>
      </c>
      <c r="E255" s="107">
        <v>3</v>
      </c>
      <c r="F255" s="108"/>
      <c r="G255" s="108">
        <f t="shared" si="83"/>
        <v>0</v>
      </c>
    </row>
    <row r="256" spans="1:7" s="109" customFormat="1" ht="15" collapsed="1">
      <c r="A256" s="90" t="str">
        <f aca="true" t="shared" si="84" ref="A256">B256</f>
        <v>A.5.1.2.6</v>
      </c>
      <c r="B256" s="91" t="s">
        <v>981</v>
      </c>
      <c r="C256" s="165" t="s">
        <v>117</v>
      </c>
      <c r="D256" s="93"/>
      <c r="E256" s="94"/>
      <c r="F256" s="95"/>
      <c r="G256" s="96"/>
    </row>
    <row r="257" spans="1:7" s="109" customFormat="1" ht="102" hidden="1" outlineLevel="1">
      <c r="A257" s="98" t="str">
        <f>""&amp;$B$256&amp;"."&amp;B257&amp;""</f>
        <v>A.5.1.2.6.S.1</v>
      </c>
      <c r="B257" s="139" t="s">
        <v>206</v>
      </c>
      <c r="C257" s="200" t="s">
        <v>3214</v>
      </c>
      <c r="D257" s="143"/>
      <c r="E257" s="107"/>
      <c r="F257" s="108"/>
      <c r="G257" s="108"/>
    </row>
    <row r="258" spans="1:7" s="109" customFormat="1" ht="255" hidden="1" outlineLevel="1">
      <c r="A258" s="98" t="str">
        <f aca="true" t="shared" si="85" ref="A258:A267">""&amp;$B$256&amp;"."&amp;B258&amp;""</f>
        <v>A.5.1.2.6.S.1.1.</v>
      </c>
      <c r="B258" s="279" t="s">
        <v>982</v>
      </c>
      <c r="C258" s="281" t="s">
        <v>3507</v>
      </c>
      <c r="D258" s="143"/>
      <c r="E258" s="107"/>
      <c r="F258" s="108"/>
      <c r="G258" s="108"/>
    </row>
    <row r="259" spans="1:7" s="109" customFormat="1" ht="15" hidden="1" outlineLevel="1">
      <c r="A259" s="98" t="str">
        <f t="shared" si="85"/>
        <v>A.5.1.2.6.S.1.1.1</v>
      </c>
      <c r="B259" s="279" t="s">
        <v>237</v>
      </c>
      <c r="C259" s="280" t="s">
        <v>957</v>
      </c>
      <c r="D259" s="143" t="s">
        <v>91</v>
      </c>
      <c r="E259" s="107">
        <v>2</v>
      </c>
      <c r="F259" s="108"/>
      <c r="G259" s="108">
        <f aca="true" t="shared" si="86" ref="G259">E259*F259</f>
        <v>0</v>
      </c>
    </row>
    <row r="260" spans="1:7" s="109" customFormat="1" ht="63.75" hidden="1" outlineLevel="1">
      <c r="A260" s="98" t="str">
        <f t="shared" si="85"/>
        <v>A.5.1.2.6.S.2</v>
      </c>
      <c r="B260" s="139" t="s">
        <v>207</v>
      </c>
      <c r="C260" s="168" t="s">
        <v>383</v>
      </c>
      <c r="D260" s="143"/>
      <c r="E260" s="107"/>
      <c r="F260" s="108"/>
      <c r="G260" s="108"/>
    </row>
    <row r="261" spans="1:7" s="109" customFormat="1" ht="15" hidden="1" outlineLevel="1">
      <c r="A261" s="98" t="str">
        <f t="shared" si="85"/>
        <v>A.5.1.2.6.S.2.1</v>
      </c>
      <c r="B261" s="139" t="s">
        <v>228</v>
      </c>
      <c r="C261" s="112" t="s">
        <v>369</v>
      </c>
      <c r="D261" s="113" t="s">
        <v>90</v>
      </c>
      <c r="E261" s="107">
        <v>24</v>
      </c>
      <c r="F261" s="108"/>
      <c r="G261" s="108">
        <f aca="true" t="shared" si="87" ref="G261">E261*F261</f>
        <v>0</v>
      </c>
    </row>
    <row r="262" spans="1:7" s="109" customFormat="1" ht="76.5" hidden="1" outlineLevel="1">
      <c r="A262" s="98" t="str">
        <f t="shared" si="85"/>
        <v>A.5.1.2.6.S.3</v>
      </c>
      <c r="B262" s="139" t="s">
        <v>208</v>
      </c>
      <c r="C262" s="293" t="s">
        <v>2812</v>
      </c>
      <c r="D262" s="143"/>
      <c r="E262" s="107"/>
      <c r="F262" s="108"/>
      <c r="G262" s="108"/>
    </row>
    <row r="263" spans="1:7" s="109" customFormat="1" ht="15" hidden="1" outlineLevel="1">
      <c r="A263" s="98" t="str">
        <f t="shared" si="85"/>
        <v>A.5.1.2.6.S.3.1</v>
      </c>
      <c r="B263" s="139" t="s">
        <v>244</v>
      </c>
      <c r="C263" s="291" t="s">
        <v>983</v>
      </c>
      <c r="D263" s="233" t="s">
        <v>90</v>
      </c>
      <c r="E263" s="107">
        <v>6</v>
      </c>
      <c r="F263" s="108"/>
      <c r="G263" s="108">
        <f aca="true" t="shared" si="88" ref="G263">E263*F263</f>
        <v>0</v>
      </c>
    </row>
    <row r="264" spans="1:7" s="109" customFormat="1" ht="63.75" hidden="1" outlineLevel="1">
      <c r="A264" s="98" t="str">
        <f t="shared" si="85"/>
        <v>A.5.1.2.6.S.4</v>
      </c>
      <c r="B264" s="139" t="s">
        <v>209</v>
      </c>
      <c r="C264" s="255" t="s">
        <v>2813</v>
      </c>
      <c r="D264" s="143"/>
      <c r="E264" s="107"/>
      <c r="F264" s="108"/>
      <c r="G264" s="108"/>
    </row>
    <row r="265" spans="1:7" s="109" customFormat="1" ht="15" hidden="1" outlineLevel="1">
      <c r="A265" s="98" t="str">
        <f t="shared" si="85"/>
        <v>A.5.1.2.6.S.4.1</v>
      </c>
      <c r="B265" s="139" t="s">
        <v>240</v>
      </c>
      <c r="C265" s="146" t="s">
        <v>105</v>
      </c>
      <c r="D265" s="143"/>
      <c r="E265" s="107"/>
      <c r="F265" s="108"/>
      <c r="G265" s="108"/>
    </row>
    <row r="266" spans="1:7" s="109" customFormat="1" ht="15" hidden="1" outlineLevel="1">
      <c r="A266" s="98" t="str">
        <f t="shared" si="85"/>
        <v>A.5.1.2.6.S.4.1.1</v>
      </c>
      <c r="B266" s="139" t="s">
        <v>241</v>
      </c>
      <c r="C266" s="292" t="s">
        <v>984</v>
      </c>
      <c r="D266" s="233" t="s">
        <v>22</v>
      </c>
      <c r="E266" s="107">
        <v>3</v>
      </c>
      <c r="F266" s="108"/>
      <c r="G266" s="108">
        <f aca="true" t="shared" si="89" ref="G266:G267">E266*F266</f>
        <v>0</v>
      </c>
    </row>
    <row r="267" spans="1:7" s="109" customFormat="1" ht="15" hidden="1" outlineLevel="1">
      <c r="A267" s="98" t="str">
        <f t="shared" si="85"/>
        <v>A.5.1.2.6.S.4.1.2</v>
      </c>
      <c r="B267" s="139" t="s">
        <v>242</v>
      </c>
      <c r="C267" s="292" t="s">
        <v>985</v>
      </c>
      <c r="D267" s="233" t="s">
        <v>90</v>
      </c>
      <c r="E267" s="107">
        <v>6</v>
      </c>
      <c r="F267" s="108"/>
      <c r="G267" s="108">
        <f t="shared" si="89"/>
        <v>0</v>
      </c>
    </row>
    <row r="268" spans="1:7" s="109" customFormat="1" ht="15" collapsed="1">
      <c r="A268" s="90" t="str">
        <f aca="true" t="shared" si="90" ref="A268">B268</f>
        <v>A.5.1.2.7</v>
      </c>
      <c r="B268" s="91" t="s">
        <v>986</v>
      </c>
      <c r="C268" s="92" t="s">
        <v>21</v>
      </c>
      <c r="D268" s="93"/>
      <c r="E268" s="94"/>
      <c r="F268" s="95"/>
      <c r="G268" s="96"/>
    </row>
    <row r="269" spans="1:7" s="109" customFormat="1" ht="51" hidden="1" outlineLevel="1">
      <c r="A269" s="98" t="str">
        <f>""&amp;$B$268&amp;"."&amp;B269&amp;""</f>
        <v>A.5.1.2.7.S.1</v>
      </c>
      <c r="B269" s="139" t="s">
        <v>206</v>
      </c>
      <c r="C269" s="142" t="s">
        <v>115</v>
      </c>
      <c r="D269" s="143" t="s">
        <v>91</v>
      </c>
      <c r="E269" s="107">
        <v>1</v>
      </c>
      <c r="F269" s="108"/>
      <c r="G269" s="108">
        <f aca="true" t="shared" si="91" ref="G269:G280">E269*F269</f>
        <v>0</v>
      </c>
    </row>
    <row r="270" spans="1:7" s="109" customFormat="1" ht="153" hidden="1" outlineLevel="1">
      <c r="A270" s="98" t="str">
        <f aca="true" t="shared" si="92" ref="A270:A280">""&amp;$B$268&amp;"."&amp;B270&amp;""</f>
        <v>A.5.1.2.7.S.2</v>
      </c>
      <c r="B270" s="139" t="s">
        <v>207</v>
      </c>
      <c r="C270" s="142" t="s">
        <v>184</v>
      </c>
      <c r="D270" s="143" t="s">
        <v>91</v>
      </c>
      <c r="E270" s="107">
        <v>1</v>
      </c>
      <c r="F270" s="108"/>
      <c r="G270" s="108">
        <f t="shared" si="91"/>
        <v>0</v>
      </c>
    </row>
    <row r="271" spans="1:7" s="109" customFormat="1" ht="114.75" hidden="1" outlineLevel="1">
      <c r="A271" s="98" t="str">
        <f t="shared" si="92"/>
        <v>A.5.1.2.7.S.3</v>
      </c>
      <c r="B271" s="139" t="s">
        <v>208</v>
      </c>
      <c r="C271" s="142" t="s">
        <v>3555</v>
      </c>
      <c r="D271" s="143" t="s">
        <v>90</v>
      </c>
      <c r="E271" s="107">
        <v>1</v>
      </c>
      <c r="F271" s="108"/>
      <c r="G271" s="108">
        <f t="shared" si="91"/>
        <v>0</v>
      </c>
    </row>
    <row r="272" spans="1:7" s="109" customFormat="1" ht="63.75" hidden="1" outlineLevel="1">
      <c r="A272" s="98" t="str">
        <f t="shared" si="92"/>
        <v>A.5.1.2.7.S.4</v>
      </c>
      <c r="B272" s="139" t="s">
        <v>209</v>
      </c>
      <c r="C272" s="284" t="s">
        <v>2969</v>
      </c>
      <c r="D272" s="143"/>
      <c r="E272" s="107"/>
      <c r="F272" s="108"/>
      <c r="G272" s="108">
        <f t="shared" si="91"/>
        <v>0</v>
      </c>
    </row>
    <row r="273" spans="1:7" s="109" customFormat="1" ht="15" hidden="1" outlineLevel="1">
      <c r="A273" s="98" t="str">
        <f t="shared" si="92"/>
        <v>A.5.1.2.7.S.4.1</v>
      </c>
      <c r="B273" s="139" t="s">
        <v>240</v>
      </c>
      <c r="C273" s="284" t="s">
        <v>987</v>
      </c>
      <c r="D273" s="143" t="s">
        <v>22</v>
      </c>
      <c r="E273" s="107">
        <v>3</v>
      </c>
      <c r="F273" s="108"/>
      <c r="G273" s="108">
        <f t="shared" si="91"/>
        <v>0</v>
      </c>
    </row>
    <row r="274" spans="1:7" s="109" customFormat="1" ht="63.75" hidden="1" outlineLevel="1">
      <c r="A274" s="98" t="str">
        <f t="shared" si="92"/>
        <v>A.5.1.2.7.S.5</v>
      </c>
      <c r="B274" s="139" t="s">
        <v>213</v>
      </c>
      <c r="C274" s="284" t="s">
        <v>2970</v>
      </c>
      <c r="D274" s="143"/>
      <c r="E274" s="107"/>
      <c r="F274" s="108"/>
      <c r="G274" s="108">
        <f t="shared" si="91"/>
        <v>0</v>
      </c>
    </row>
    <row r="275" spans="1:7" s="97" customFormat="1" ht="15" hidden="1" outlineLevel="1">
      <c r="A275" s="98" t="str">
        <f t="shared" si="92"/>
        <v>A.5.1.2.7.S.5.1</v>
      </c>
      <c r="B275" s="139" t="s">
        <v>315</v>
      </c>
      <c r="C275" s="284" t="s">
        <v>988</v>
      </c>
      <c r="D275" s="143" t="s">
        <v>22</v>
      </c>
      <c r="E275" s="107">
        <v>9</v>
      </c>
      <c r="F275" s="108"/>
      <c r="G275" s="108">
        <f t="shared" si="91"/>
        <v>0</v>
      </c>
    </row>
    <row r="276" spans="1:7" s="109" customFormat="1" ht="15" hidden="1" outlineLevel="1">
      <c r="A276" s="98" t="str">
        <f t="shared" si="92"/>
        <v>A.5.1.2.7.S.5.2</v>
      </c>
      <c r="B276" s="139" t="s">
        <v>316</v>
      </c>
      <c r="C276" s="284" t="s">
        <v>989</v>
      </c>
      <c r="D276" s="143" t="s">
        <v>22</v>
      </c>
      <c r="E276" s="107">
        <v>1</v>
      </c>
      <c r="F276" s="108"/>
      <c r="G276" s="108">
        <f t="shared" si="91"/>
        <v>0</v>
      </c>
    </row>
    <row r="277" spans="1:7" s="109" customFormat="1" ht="15" hidden="1" outlineLevel="1">
      <c r="A277" s="98" t="str">
        <f t="shared" si="92"/>
        <v>A.5.1.2.7.S.5.3</v>
      </c>
      <c r="B277" s="139" t="s">
        <v>317</v>
      </c>
      <c r="C277" s="284" t="s">
        <v>990</v>
      </c>
      <c r="D277" s="143" t="s">
        <v>22</v>
      </c>
      <c r="E277" s="107">
        <v>1</v>
      </c>
      <c r="F277" s="108"/>
      <c r="G277" s="108">
        <f t="shared" si="91"/>
        <v>0</v>
      </c>
    </row>
    <row r="278" spans="1:7" s="109" customFormat="1" ht="89.25" hidden="1" outlineLevel="1">
      <c r="A278" s="98" t="str">
        <f t="shared" si="92"/>
        <v>A.5.1.2.7.S.6</v>
      </c>
      <c r="B278" s="139" t="s">
        <v>214</v>
      </c>
      <c r="C278" s="284" t="s">
        <v>991</v>
      </c>
      <c r="D278" s="143" t="s">
        <v>91</v>
      </c>
      <c r="E278" s="107">
        <v>1</v>
      </c>
      <c r="F278" s="108"/>
      <c r="G278" s="108">
        <f t="shared" si="91"/>
        <v>0</v>
      </c>
    </row>
    <row r="279" spans="1:7" s="109" customFormat="1" ht="15" hidden="1" outlineLevel="1">
      <c r="A279" s="98" t="str">
        <f t="shared" si="92"/>
        <v>A.5.1.2.7.S.6.1</v>
      </c>
      <c r="B279" s="139" t="s">
        <v>319</v>
      </c>
      <c r="C279" s="284" t="s">
        <v>992</v>
      </c>
      <c r="D279" s="143" t="s">
        <v>90</v>
      </c>
      <c r="E279" s="107">
        <v>6</v>
      </c>
      <c r="F279" s="108"/>
      <c r="G279" s="108">
        <f t="shared" si="91"/>
        <v>0</v>
      </c>
    </row>
    <row r="280" spans="1:7" s="109" customFormat="1" ht="15" hidden="1" outlineLevel="1">
      <c r="A280" s="98" t="str">
        <f t="shared" si="92"/>
        <v>A.5.1.2.7.S.6.2</v>
      </c>
      <c r="B280" s="139" t="s">
        <v>320</v>
      </c>
      <c r="C280" s="284" t="s">
        <v>993</v>
      </c>
      <c r="D280" s="143" t="s">
        <v>90</v>
      </c>
      <c r="E280" s="107">
        <v>3</v>
      </c>
      <c r="F280" s="108"/>
      <c r="G280" s="108">
        <f t="shared" si="91"/>
        <v>0</v>
      </c>
    </row>
    <row r="281" spans="1:7" s="109" customFormat="1" ht="15" collapsed="1">
      <c r="A281" s="90" t="str">
        <f aca="true" t="shared" si="93" ref="A281">B281</f>
        <v>A.5.1.2.8</v>
      </c>
      <c r="B281" s="91" t="s">
        <v>994</v>
      </c>
      <c r="C281" s="92" t="s">
        <v>995</v>
      </c>
      <c r="D281" s="93"/>
      <c r="E281" s="94"/>
      <c r="F281" s="95"/>
      <c r="G281" s="96"/>
    </row>
    <row r="282" spans="1:7" s="109" customFormat="1" ht="76.5" hidden="1" outlineLevel="1">
      <c r="A282" s="98" t="str">
        <f>""&amp;$B$281&amp;"."&amp;B282&amp;""</f>
        <v>A.5.1.2.8.S.1</v>
      </c>
      <c r="B282" s="126" t="s">
        <v>206</v>
      </c>
      <c r="C282" s="289" t="s">
        <v>3564</v>
      </c>
      <c r="D282" s="128"/>
      <c r="E282" s="107"/>
      <c r="F282" s="108"/>
      <c r="G282" s="108"/>
    </row>
    <row r="283" spans="1:7" s="109" customFormat="1" ht="15" hidden="1" outlineLevel="1">
      <c r="A283" s="98" t="str">
        <f aca="true" t="shared" si="94" ref="A283:A285">""&amp;$B$281&amp;"."&amp;B283&amp;""</f>
        <v>A.5.1.2.8.S.1.1</v>
      </c>
      <c r="B283" s="126" t="s">
        <v>226</v>
      </c>
      <c r="C283" s="289" t="s">
        <v>2815</v>
      </c>
      <c r="D283" s="128" t="s">
        <v>25</v>
      </c>
      <c r="E283" s="107">
        <v>64</v>
      </c>
      <c r="F283" s="108"/>
      <c r="G283" s="108">
        <f aca="true" t="shared" si="95" ref="G283">E283*F283</f>
        <v>0</v>
      </c>
    </row>
    <row r="284" spans="1:7" s="109" customFormat="1" ht="127.5" hidden="1" outlineLevel="1">
      <c r="A284" s="98" t="str">
        <f t="shared" si="94"/>
        <v>A.5.1.2.8.S.2</v>
      </c>
      <c r="B284" s="126" t="s">
        <v>207</v>
      </c>
      <c r="C284" s="289" t="s">
        <v>2814</v>
      </c>
      <c r="D284" s="128"/>
      <c r="E284" s="107"/>
      <c r="F284" s="108"/>
      <c r="G284" s="108"/>
    </row>
    <row r="285" spans="1:7" s="109" customFormat="1" ht="15" hidden="1" outlineLevel="1">
      <c r="A285" s="98" t="str">
        <f t="shared" si="94"/>
        <v>A.5.1.2.8.S.2.1</v>
      </c>
      <c r="B285" s="126" t="s">
        <v>228</v>
      </c>
      <c r="C285" s="289" t="s">
        <v>2816</v>
      </c>
      <c r="D285" s="128" t="s">
        <v>25</v>
      </c>
      <c r="E285" s="107">
        <v>33</v>
      </c>
      <c r="F285" s="108"/>
      <c r="G285" s="108">
        <f aca="true" t="shared" si="96" ref="G285">E285*F285</f>
        <v>0</v>
      </c>
    </row>
    <row r="286" spans="1:7" s="89" customFormat="1" ht="15" collapsed="1">
      <c r="A286" s="82" t="str">
        <f aca="true" t="shared" si="97" ref="A286:A287">B286</f>
        <v>A.5.1.3</v>
      </c>
      <c r="B286" s="83" t="s">
        <v>998</v>
      </c>
      <c r="C286" s="84" t="s">
        <v>136</v>
      </c>
      <c r="D286" s="189"/>
      <c r="E286" s="86"/>
      <c r="F286" s="87"/>
      <c r="G286" s="88"/>
    </row>
    <row r="287" spans="1:7" s="97" customFormat="1" ht="15">
      <c r="A287" s="90" t="str">
        <f t="shared" si="97"/>
        <v>A.5.1.3.1</v>
      </c>
      <c r="B287" s="91" t="s">
        <v>999</v>
      </c>
      <c r="C287" s="92" t="s">
        <v>18</v>
      </c>
      <c r="D287" s="93"/>
      <c r="E287" s="124"/>
      <c r="F287" s="125"/>
      <c r="G287" s="96"/>
    </row>
    <row r="288" spans="1:7" s="109" customFormat="1" ht="178.5" hidden="1" outlineLevel="1">
      <c r="A288" s="98" t="str">
        <f>""&amp;$B$287&amp;"."&amp;B288&amp;""</f>
        <v>A.5.1.3.1.S.1</v>
      </c>
      <c r="B288" s="139" t="s">
        <v>206</v>
      </c>
      <c r="C288" s="115" t="s">
        <v>427</v>
      </c>
      <c r="D288" s="128" t="s">
        <v>24</v>
      </c>
      <c r="E288" s="107">
        <v>335</v>
      </c>
      <c r="F288" s="108"/>
      <c r="G288" s="108">
        <f aca="true" t="shared" si="98" ref="G288:G301">E288*F288</f>
        <v>0</v>
      </c>
    </row>
    <row r="289" spans="1:7" s="109" customFormat="1" ht="191.25" hidden="1" outlineLevel="1">
      <c r="A289" s="98" t="str">
        <f aca="true" t="shared" si="99" ref="A289:A301">""&amp;$B$287&amp;"."&amp;B289&amp;""</f>
        <v>A.5.1.3.1.S.2</v>
      </c>
      <c r="B289" s="139" t="s">
        <v>207</v>
      </c>
      <c r="C289" s="115" t="s">
        <v>920</v>
      </c>
      <c r="D289" s="128" t="s">
        <v>24</v>
      </c>
      <c r="E289" s="107">
        <v>30</v>
      </c>
      <c r="F289" s="108"/>
      <c r="G289" s="108">
        <f t="shared" si="98"/>
        <v>0</v>
      </c>
    </row>
    <row r="290" spans="1:7" s="109" customFormat="1" ht="89.25" hidden="1" outlineLevel="1">
      <c r="A290" s="98" t="str">
        <f t="shared" si="99"/>
        <v>A.5.1.3.1.S.3</v>
      </c>
      <c r="B290" s="139" t="s">
        <v>208</v>
      </c>
      <c r="C290" s="115" t="s">
        <v>814</v>
      </c>
      <c r="D290" s="128" t="s">
        <v>24</v>
      </c>
      <c r="E290" s="107">
        <v>37</v>
      </c>
      <c r="F290" s="108"/>
      <c r="G290" s="108">
        <f t="shared" si="98"/>
        <v>0</v>
      </c>
    </row>
    <row r="291" spans="1:7" s="109" customFormat="1" ht="51" hidden="1" outlineLevel="1">
      <c r="A291" s="98" t="str">
        <f t="shared" si="99"/>
        <v>A.5.1.3.1.S.4</v>
      </c>
      <c r="B291" s="139" t="s">
        <v>209</v>
      </c>
      <c r="C291" s="115" t="s">
        <v>2845</v>
      </c>
      <c r="D291" s="128" t="s">
        <v>24</v>
      </c>
      <c r="E291" s="107">
        <v>26</v>
      </c>
      <c r="F291" s="108"/>
      <c r="G291" s="108">
        <f t="shared" si="98"/>
        <v>0</v>
      </c>
    </row>
    <row r="292" spans="1:7" s="109" customFormat="1" ht="51" hidden="1" outlineLevel="1">
      <c r="A292" s="98" t="str">
        <f t="shared" si="99"/>
        <v>A.5.1.3.1.S.5</v>
      </c>
      <c r="B292" s="139" t="s">
        <v>213</v>
      </c>
      <c r="C292" s="115" t="s">
        <v>3137</v>
      </c>
      <c r="D292" s="128" t="s">
        <v>24</v>
      </c>
      <c r="E292" s="107">
        <v>104</v>
      </c>
      <c r="F292" s="108"/>
      <c r="G292" s="108">
        <f t="shared" si="98"/>
        <v>0</v>
      </c>
    </row>
    <row r="293" spans="1:7" s="109" customFormat="1" ht="63.75" hidden="1" outlineLevel="1">
      <c r="A293" s="98" t="str">
        <f t="shared" si="99"/>
        <v>A.5.1.3.1.S.6</v>
      </c>
      <c r="B293" s="139" t="s">
        <v>214</v>
      </c>
      <c r="C293" s="115" t="s">
        <v>2861</v>
      </c>
      <c r="D293" s="128" t="s">
        <v>24</v>
      </c>
      <c r="E293" s="107">
        <v>2</v>
      </c>
      <c r="F293" s="108"/>
      <c r="G293" s="108">
        <f t="shared" si="98"/>
        <v>0</v>
      </c>
    </row>
    <row r="294" spans="1:7" s="109" customFormat="1" ht="89.25" hidden="1" outlineLevel="1">
      <c r="A294" s="98" t="str">
        <f t="shared" si="99"/>
        <v>A.5.1.3.1.S.7</v>
      </c>
      <c r="B294" s="139" t="s">
        <v>215</v>
      </c>
      <c r="C294" s="115" t="s">
        <v>3556</v>
      </c>
      <c r="D294" s="128"/>
      <c r="E294" s="107"/>
      <c r="F294" s="108"/>
      <c r="G294" s="108"/>
    </row>
    <row r="295" spans="1:7" s="109" customFormat="1" ht="15" hidden="1" outlineLevel="1">
      <c r="A295" s="98" t="str">
        <f t="shared" si="99"/>
        <v>A.5.1.3.1.S.7.1</v>
      </c>
      <c r="B295" s="139" t="s">
        <v>364</v>
      </c>
      <c r="C295" s="115" t="s">
        <v>176</v>
      </c>
      <c r="D295" s="128" t="s">
        <v>24</v>
      </c>
      <c r="E295" s="107">
        <v>175</v>
      </c>
      <c r="F295" s="108"/>
      <c r="G295" s="108">
        <f t="shared" si="98"/>
        <v>0</v>
      </c>
    </row>
    <row r="296" spans="1:7" s="109" customFormat="1" ht="114.75" hidden="1" outlineLevel="1">
      <c r="A296" s="98" t="str">
        <f t="shared" si="99"/>
        <v>A.5.1.3.1.S.8</v>
      </c>
      <c r="B296" s="139" t="s">
        <v>216</v>
      </c>
      <c r="C296" s="115" t="s">
        <v>3560</v>
      </c>
      <c r="D296" s="128"/>
      <c r="E296" s="107"/>
      <c r="F296" s="108"/>
      <c r="G296" s="108"/>
    </row>
    <row r="297" spans="1:7" s="109" customFormat="1" ht="15" hidden="1" outlineLevel="1">
      <c r="A297" s="98" t="str">
        <f t="shared" si="99"/>
        <v>A.5.1.3.1.S.8.1</v>
      </c>
      <c r="B297" s="139" t="s">
        <v>250</v>
      </c>
      <c r="C297" s="115" t="s">
        <v>170</v>
      </c>
      <c r="D297" s="128" t="s">
        <v>24</v>
      </c>
      <c r="E297" s="107">
        <v>111</v>
      </c>
      <c r="F297" s="108"/>
      <c r="G297" s="108">
        <f t="shared" si="98"/>
        <v>0</v>
      </c>
    </row>
    <row r="298" spans="1:7" s="109" customFormat="1" ht="153" hidden="1" outlineLevel="1">
      <c r="A298" s="98" t="str">
        <f t="shared" si="99"/>
        <v>A.5.1.3.1.S.9</v>
      </c>
      <c r="B298" s="139" t="s">
        <v>217</v>
      </c>
      <c r="C298" s="115" t="s">
        <v>211</v>
      </c>
      <c r="D298" s="128" t="s">
        <v>24</v>
      </c>
      <c r="E298" s="107">
        <v>402</v>
      </c>
      <c r="F298" s="131"/>
      <c r="G298" s="108">
        <f t="shared" si="98"/>
        <v>0</v>
      </c>
    </row>
    <row r="299" spans="1:7" s="109" customFormat="1" ht="114.75" hidden="1" outlineLevel="1">
      <c r="A299" s="98" t="str">
        <f t="shared" si="99"/>
        <v>A.5.1.3.1.S.10</v>
      </c>
      <c r="B299" s="139" t="s">
        <v>218</v>
      </c>
      <c r="C299" s="105" t="s">
        <v>293</v>
      </c>
      <c r="D299" s="106"/>
      <c r="E299" s="107"/>
      <c r="F299" s="108"/>
      <c r="G299" s="108"/>
    </row>
    <row r="300" spans="1:7" s="109" customFormat="1" ht="15" hidden="1" outlineLevel="1">
      <c r="A300" s="98" t="str">
        <f t="shared" si="99"/>
        <v>A.5.1.3.1.S.10.1</v>
      </c>
      <c r="B300" s="139" t="s">
        <v>312</v>
      </c>
      <c r="C300" s="105" t="s">
        <v>1510</v>
      </c>
      <c r="D300" s="106" t="s">
        <v>22</v>
      </c>
      <c r="E300" s="107">
        <v>230</v>
      </c>
      <c r="F300" s="108"/>
      <c r="G300" s="108">
        <f t="shared" si="98"/>
        <v>0</v>
      </c>
    </row>
    <row r="301" spans="1:7" s="109" customFormat="1" ht="15" hidden="1" outlineLevel="1">
      <c r="A301" s="98" t="str">
        <f t="shared" si="99"/>
        <v>A.5.1.3.1.S.10.2</v>
      </c>
      <c r="B301" s="139" t="s">
        <v>313</v>
      </c>
      <c r="C301" s="105" t="s">
        <v>1511</v>
      </c>
      <c r="D301" s="106" t="s">
        <v>22</v>
      </c>
      <c r="E301" s="107">
        <v>55</v>
      </c>
      <c r="F301" s="108"/>
      <c r="G301" s="108">
        <f t="shared" si="98"/>
        <v>0</v>
      </c>
    </row>
    <row r="302" spans="1:7" s="97" customFormat="1" ht="15" collapsed="1">
      <c r="A302" s="90" t="s">
        <v>1000</v>
      </c>
      <c r="B302" s="91" t="s">
        <v>1000</v>
      </c>
      <c r="C302" s="92" t="s">
        <v>19</v>
      </c>
      <c r="D302" s="93"/>
      <c r="E302" s="94"/>
      <c r="F302" s="95"/>
      <c r="G302" s="96"/>
    </row>
    <row r="303" spans="1:7" s="109" customFormat="1" ht="242.25" hidden="1" outlineLevel="1">
      <c r="A303" s="98" t="str">
        <f>""&amp;$B$302&amp;"."&amp;B303&amp;""</f>
        <v>A.5.1.3.2.S.1</v>
      </c>
      <c r="B303" s="139" t="s">
        <v>206</v>
      </c>
      <c r="C303" s="373" t="s">
        <v>3126</v>
      </c>
      <c r="D303" s="134"/>
      <c r="E303" s="132"/>
      <c r="F303" s="132"/>
      <c r="G303" s="108"/>
    </row>
    <row r="304" spans="1:7" s="109" customFormat="1" ht="15" hidden="1" outlineLevel="1">
      <c r="A304" s="98" t="str">
        <f aca="true" t="shared" si="100" ref="A304:A313">""&amp;$B$302&amp;"."&amp;B304&amp;""</f>
        <v>A.5.1.3.2.S.1.1</v>
      </c>
      <c r="B304" s="126" t="s">
        <v>226</v>
      </c>
      <c r="C304" s="120" t="s">
        <v>454</v>
      </c>
      <c r="D304" s="119"/>
      <c r="E304" s="132"/>
      <c r="F304" s="108"/>
      <c r="G304" s="108"/>
    </row>
    <row r="305" spans="1:7" s="109" customFormat="1" ht="38.25" hidden="1" outlineLevel="1">
      <c r="A305" s="98" t="str">
        <f t="shared" si="100"/>
        <v>A.5.1.3.2.S.1.1.1</v>
      </c>
      <c r="B305" s="126" t="s">
        <v>237</v>
      </c>
      <c r="C305" s="112" t="s">
        <v>2817</v>
      </c>
      <c r="D305" s="119" t="s">
        <v>90</v>
      </c>
      <c r="E305" s="107">
        <v>2</v>
      </c>
      <c r="F305" s="108"/>
      <c r="G305" s="108">
        <f aca="true" t="shared" si="101" ref="G305:G306">E305*F305</f>
        <v>0</v>
      </c>
    </row>
    <row r="306" spans="1:7" s="109" customFormat="1" ht="38.25" hidden="1" outlineLevel="1">
      <c r="A306" s="98" t="str">
        <f t="shared" si="100"/>
        <v>A.5.1.3.2.S.1.1.2</v>
      </c>
      <c r="B306" s="126" t="s">
        <v>238</v>
      </c>
      <c r="C306" s="112" t="s">
        <v>2818</v>
      </c>
      <c r="D306" s="119" t="s">
        <v>90</v>
      </c>
      <c r="E306" s="107">
        <v>2</v>
      </c>
      <c r="F306" s="108"/>
      <c r="G306" s="108">
        <f t="shared" si="101"/>
        <v>0</v>
      </c>
    </row>
    <row r="307" spans="1:7" s="109" customFormat="1" ht="76.5" hidden="1" outlineLevel="1">
      <c r="A307" s="98" t="str">
        <f t="shared" si="100"/>
        <v>A.5.1.3.2.S.2</v>
      </c>
      <c r="B307" s="126" t="s">
        <v>207</v>
      </c>
      <c r="C307" s="112" t="s">
        <v>3458</v>
      </c>
      <c r="D307" s="113"/>
      <c r="E307" s="107"/>
      <c r="F307" s="108"/>
      <c r="G307" s="108"/>
    </row>
    <row r="308" spans="1:7" s="109" customFormat="1" ht="15" hidden="1" outlineLevel="1">
      <c r="A308" s="98" t="str">
        <f t="shared" si="100"/>
        <v>A.5.1.3.2.S.2.1</v>
      </c>
      <c r="B308" s="126" t="s">
        <v>228</v>
      </c>
      <c r="C308" s="112" t="s">
        <v>290</v>
      </c>
      <c r="D308" s="119" t="s">
        <v>90</v>
      </c>
      <c r="E308" s="107">
        <v>4</v>
      </c>
      <c r="F308" s="108"/>
      <c r="G308" s="108">
        <f aca="true" t="shared" si="102" ref="G308:G313">E308*F308</f>
        <v>0</v>
      </c>
    </row>
    <row r="309" spans="1:7" s="109" customFormat="1" ht="76.5" hidden="1" outlineLevel="1">
      <c r="A309" s="98" t="str">
        <f t="shared" si="100"/>
        <v>A.5.1.3.2.S.3</v>
      </c>
      <c r="B309" s="126" t="s">
        <v>208</v>
      </c>
      <c r="C309" s="127" t="s">
        <v>412</v>
      </c>
      <c r="D309" s="135" t="s">
        <v>90</v>
      </c>
      <c r="E309" s="107">
        <v>24</v>
      </c>
      <c r="F309" s="108"/>
      <c r="G309" s="108">
        <f t="shared" si="102"/>
        <v>0</v>
      </c>
    </row>
    <row r="310" spans="1:7" s="109" customFormat="1" ht="76.5" hidden="1" outlineLevel="1">
      <c r="A310" s="98" t="str">
        <f t="shared" si="100"/>
        <v>A.5.1.3.2.S.4</v>
      </c>
      <c r="B310" s="126" t="s">
        <v>209</v>
      </c>
      <c r="C310" s="127" t="s">
        <v>3561</v>
      </c>
      <c r="D310" s="135" t="s">
        <v>90</v>
      </c>
      <c r="E310" s="107">
        <v>4</v>
      </c>
      <c r="F310" s="108"/>
      <c r="G310" s="108">
        <f t="shared" si="102"/>
        <v>0</v>
      </c>
    </row>
    <row r="311" spans="1:7" s="109" customFormat="1" ht="89.25" hidden="1" outlineLevel="1">
      <c r="A311" s="98" t="str">
        <f t="shared" si="100"/>
        <v>A.5.1.3.2.S.5</v>
      </c>
      <c r="B311" s="126" t="s">
        <v>213</v>
      </c>
      <c r="C311" s="127" t="s">
        <v>2892</v>
      </c>
      <c r="D311" s="135" t="s">
        <v>90</v>
      </c>
      <c r="E311" s="107">
        <v>4</v>
      </c>
      <c r="F311" s="108"/>
      <c r="G311" s="108">
        <f t="shared" si="102"/>
        <v>0</v>
      </c>
    </row>
    <row r="312" spans="1:7" s="109" customFormat="1" ht="76.5" hidden="1" outlineLevel="1">
      <c r="A312" s="98" t="str">
        <f t="shared" si="100"/>
        <v>A.5.1.3.2.S.6</v>
      </c>
      <c r="B312" s="126" t="s">
        <v>214</v>
      </c>
      <c r="C312" s="127" t="s">
        <v>2893</v>
      </c>
      <c r="D312" s="135" t="s">
        <v>90</v>
      </c>
      <c r="E312" s="107">
        <v>4</v>
      </c>
      <c r="F312" s="108"/>
      <c r="G312" s="108">
        <f t="shared" si="102"/>
        <v>0</v>
      </c>
    </row>
    <row r="313" spans="1:7" s="109" customFormat="1" ht="63.75" hidden="1" outlineLevel="1">
      <c r="A313" s="98" t="str">
        <f t="shared" si="100"/>
        <v>A.5.1.3.2.S.7</v>
      </c>
      <c r="B313" s="126" t="s">
        <v>215</v>
      </c>
      <c r="C313" s="127" t="s">
        <v>132</v>
      </c>
      <c r="D313" s="135" t="s">
        <v>90</v>
      </c>
      <c r="E313" s="107">
        <v>5</v>
      </c>
      <c r="F313" s="108"/>
      <c r="G313" s="108">
        <f t="shared" si="102"/>
        <v>0</v>
      </c>
    </row>
    <row r="314" spans="1:7" s="97" customFormat="1" ht="15" collapsed="1">
      <c r="A314" s="90" t="s">
        <v>1001</v>
      </c>
      <c r="B314" s="91" t="s">
        <v>1001</v>
      </c>
      <c r="C314" s="92" t="s">
        <v>20</v>
      </c>
      <c r="D314" s="93"/>
      <c r="E314" s="124"/>
      <c r="F314" s="125"/>
      <c r="G314" s="96"/>
    </row>
    <row r="315" spans="1:7" s="109" customFormat="1" ht="127.5" hidden="1" outlineLevel="1">
      <c r="A315" s="98" t="str">
        <f>""&amp;$B$314&amp;"."&amp;B315&amp;""</f>
        <v>A.5.1.3.3.S.2</v>
      </c>
      <c r="B315" s="139" t="s">
        <v>207</v>
      </c>
      <c r="C315" s="112" t="s">
        <v>2890</v>
      </c>
      <c r="D315" s="128"/>
      <c r="E315" s="107"/>
      <c r="F315" s="108"/>
      <c r="G315" s="108"/>
    </row>
    <row r="316" spans="1:7" s="109" customFormat="1" ht="25.5" hidden="1" outlineLevel="1">
      <c r="A316" s="98" t="str">
        <f aca="true" t="shared" si="103" ref="A316:A318">""&amp;$B$314&amp;"."&amp;B316&amp;""</f>
        <v>A.5.1.3.3.S.2.1</v>
      </c>
      <c r="B316" s="139" t="s">
        <v>228</v>
      </c>
      <c r="C316" s="112" t="s">
        <v>947</v>
      </c>
      <c r="D316" s="128" t="s">
        <v>25</v>
      </c>
      <c r="E316" s="107">
        <v>259</v>
      </c>
      <c r="F316" s="108"/>
      <c r="G316" s="108">
        <f aca="true" t="shared" si="104" ref="G316">E316*F316</f>
        <v>0</v>
      </c>
    </row>
    <row r="317" spans="1:7" s="109" customFormat="1" ht="114.75" hidden="1" outlineLevel="1">
      <c r="A317" s="98" t="str">
        <f t="shared" si="103"/>
        <v>A.5.1.3.3.S.3</v>
      </c>
      <c r="B317" s="139" t="s">
        <v>208</v>
      </c>
      <c r="C317" s="112" t="s">
        <v>2891</v>
      </c>
      <c r="D317" s="128"/>
      <c r="E317" s="107"/>
      <c r="F317" s="108"/>
      <c r="G317" s="108"/>
    </row>
    <row r="318" spans="1:7" s="109" customFormat="1" ht="25.5" hidden="1" outlineLevel="1">
      <c r="A318" s="98" t="str">
        <f t="shared" si="103"/>
        <v>A.5.1.3.3.S.3.1</v>
      </c>
      <c r="B318" s="139" t="s">
        <v>244</v>
      </c>
      <c r="C318" s="112" t="s">
        <v>338</v>
      </c>
      <c r="D318" s="128" t="s">
        <v>25</v>
      </c>
      <c r="E318" s="107">
        <v>20</v>
      </c>
      <c r="F318" s="108"/>
      <c r="G318" s="108">
        <f aca="true" t="shared" si="105" ref="G318">E318*F318</f>
        <v>0</v>
      </c>
    </row>
    <row r="319" spans="1:7" s="97" customFormat="1" ht="15" collapsed="1">
      <c r="A319" s="90" t="s">
        <v>1002</v>
      </c>
      <c r="B319" s="91" t="s">
        <v>1002</v>
      </c>
      <c r="C319" s="92" t="s">
        <v>2844</v>
      </c>
      <c r="D319" s="93"/>
      <c r="E319" s="94"/>
      <c r="F319" s="95"/>
      <c r="G319" s="96"/>
    </row>
    <row r="320" spans="1:7" s="109" customFormat="1" ht="114.75" hidden="1" outlineLevel="1">
      <c r="A320" s="98" t="str">
        <f>""&amp;$B$319&amp;"."&amp;B320&amp;""</f>
        <v>A.5.1.3.4.S.1</v>
      </c>
      <c r="B320" s="139" t="s">
        <v>206</v>
      </c>
      <c r="C320" s="112" t="s">
        <v>2928</v>
      </c>
      <c r="D320" s="113"/>
      <c r="E320" s="107"/>
      <c r="F320" s="108"/>
      <c r="G320" s="108"/>
    </row>
    <row r="321" spans="1:7" s="109" customFormat="1" ht="15" hidden="1" outlineLevel="1">
      <c r="A321" s="98" t="str">
        <f aca="true" t="shared" si="106" ref="A321:A372">""&amp;$B$319&amp;"."&amp;B321&amp;""</f>
        <v>A.5.1.3.4.S.1.1</v>
      </c>
      <c r="B321" s="139" t="s">
        <v>226</v>
      </c>
      <c r="C321" s="146" t="s">
        <v>105</v>
      </c>
      <c r="D321" s="143"/>
      <c r="E321" s="107"/>
      <c r="F321" s="108"/>
      <c r="G321" s="108"/>
    </row>
    <row r="322" spans="1:7" s="109" customFormat="1" ht="15" hidden="1" outlineLevel="1">
      <c r="A322" s="98" t="str">
        <f t="shared" si="106"/>
        <v>A.5.1.3.4.S.1.1.1</v>
      </c>
      <c r="B322" s="139" t="s">
        <v>237</v>
      </c>
      <c r="C322" s="142" t="s">
        <v>112</v>
      </c>
      <c r="D322" s="143" t="s">
        <v>22</v>
      </c>
      <c r="E322" s="107">
        <v>372</v>
      </c>
      <c r="F322" s="108"/>
      <c r="G322" s="108">
        <f aca="true" t="shared" si="107" ref="G322">E322*F322</f>
        <v>0</v>
      </c>
    </row>
    <row r="323" spans="1:7" s="109" customFormat="1" ht="102" hidden="1" outlineLevel="1">
      <c r="A323" s="98" t="str">
        <f t="shared" si="106"/>
        <v>A.5.1.3.4.S.2</v>
      </c>
      <c r="B323" s="139" t="s">
        <v>207</v>
      </c>
      <c r="C323" s="112" t="s">
        <v>2929</v>
      </c>
      <c r="D323" s="113"/>
      <c r="E323" s="107"/>
      <c r="F323" s="108"/>
      <c r="G323" s="108"/>
    </row>
    <row r="324" spans="1:7" s="109" customFormat="1" ht="15" hidden="1" outlineLevel="1">
      <c r="A324" s="98" t="str">
        <f t="shared" si="106"/>
        <v>A.5.1.3.4.S.2.1</v>
      </c>
      <c r="B324" s="139" t="s">
        <v>228</v>
      </c>
      <c r="C324" s="146" t="s">
        <v>105</v>
      </c>
      <c r="D324" s="143"/>
      <c r="E324" s="107"/>
      <c r="F324" s="108"/>
      <c r="G324" s="108"/>
    </row>
    <row r="325" spans="1:7" s="109" customFormat="1" ht="15" hidden="1" outlineLevel="1">
      <c r="A325" s="98" t="str">
        <f t="shared" si="106"/>
        <v>A.5.1.3.4.S.2.1.1</v>
      </c>
      <c r="B325" s="139" t="s">
        <v>229</v>
      </c>
      <c r="C325" s="145" t="s">
        <v>143</v>
      </c>
      <c r="D325" s="142"/>
      <c r="E325" s="107"/>
      <c r="F325" s="108"/>
      <c r="G325" s="108"/>
    </row>
    <row r="326" spans="1:7" s="109" customFormat="1" ht="15" hidden="1" outlineLevel="1">
      <c r="A326" s="98" t="str">
        <f t="shared" si="106"/>
        <v>A.5.1.3.4.S.2.1.1.1</v>
      </c>
      <c r="B326" s="139" t="s">
        <v>340</v>
      </c>
      <c r="C326" s="142" t="s">
        <v>109</v>
      </c>
      <c r="D326" s="143" t="s">
        <v>90</v>
      </c>
      <c r="E326" s="107">
        <v>8</v>
      </c>
      <c r="F326" s="108"/>
      <c r="G326" s="108">
        <f aca="true" t="shared" si="108" ref="G326">E326*F326</f>
        <v>0</v>
      </c>
    </row>
    <row r="327" spans="1:7" s="109" customFormat="1" ht="15" hidden="1" outlineLevel="1">
      <c r="A327" s="98" t="str">
        <f t="shared" si="106"/>
        <v>A.5.1.3.4.S.2.1.2</v>
      </c>
      <c r="B327" s="139" t="s">
        <v>230</v>
      </c>
      <c r="C327" s="145" t="s">
        <v>144</v>
      </c>
      <c r="D327" s="143"/>
      <c r="E327" s="107"/>
      <c r="F327" s="108"/>
      <c r="G327" s="108"/>
    </row>
    <row r="328" spans="1:7" s="109" customFormat="1" ht="15" hidden="1" outlineLevel="1">
      <c r="A328" s="98" t="str">
        <f t="shared" si="106"/>
        <v>A.5.1.3.4.S.2.1.2.1</v>
      </c>
      <c r="B328" s="139" t="s">
        <v>343</v>
      </c>
      <c r="C328" s="142" t="s">
        <v>109</v>
      </c>
      <c r="D328" s="143" t="s">
        <v>90</v>
      </c>
      <c r="E328" s="107">
        <v>2</v>
      </c>
      <c r="F328" s="108"/>
      <c r="G328" s="108">
        <f aca="true" t="shared" si="109" ref="G328">E328*F328</f>
        <v>0</v>
      </c>
    </row>
    <row r="329" spans="1:7" s="109" customFormat="1" ht="15" hidden="1" outlineLevel="1">
      <c r="A329" s="98" t="str">
        <f t="shared" si="106"/>
        <v>A.5.1.3.4.S.2.1.3</v>
      </c>
      <c r="B329" s="139" t="s">
        <v>691</v>
      </c>
      <c r="C329" s="145" t="s">
        <v>695</v>
      </c>
      <c r="D329" s="143"/>
      <c r="E329" s="107"/>
      <c r="F329" s="108"/>
      <c r="G329" s="108"/>
    </row>
    <row r="330" spans="1:7" s="109" customFormat="1" ht="15" hidden="1" outlineLevel="1">
      <c r="A330" s="98" t="str">
        <f t="shared" si="106"/>
        <v>A.5.1.3.4.S.2.1.3.1</v>
      </c>
      <c r="B330" s="139" t="s">
        <v>693</v>
      </c>
      <c r="C330" s="142" t="s">
        <v>109</v>
      </c>
      <c r="D330" s="143" t="s">
        <v>90</v>
      </c>
      <c r="E330" s="107">
        <v>2</v>
      </c>
      <c r="F330" s="108"/>
      <c r="G330" s="108">
        <f aca="true" t="shared" si="110" ref="G330">E330*F330</f>
        <v>0</v>
      </c>
    </row>
    <row r="331" spans="1:7" s="109" customFormat="1" ht="165.75" hidden="1" outlineLevel="1">
      <c r="A331" s="98" t="str">
        <f t="shared" si="106"/>
        <v>A.5.1.3.4.S.3</v>
      </c>
      <c r="B331" s="139" t="s">
        <v>208</v>
      </c>
      <c r="C331" s="112" t="s">
        <v>2930</v>
      </c>
      <c r="D331" s="113"/>
      <c r="E331" s="107"/>
      <c r="F331" s="108"/>
      <c r="G331" s="108"/>
    </row>
    <row r="332" spans="1:7" s="109" customFormat="1" ht="15" hidden="1" outlineLevel="1">
      <c r="A332" s="98" t="str">
        <f t="shared" si="106"/>
        <v>A.5.1.3.4.S.3.1</v>
      </c>
      <c r="B332" s="139" t="s">
        <v>244</v>
      </c>
      <c r="C332" s="146" t="s">
        <v>105</v>
      </c>
      <c r="D332" s="143"/>
      <c r="E332" s="107"/>
      <c r="F332" s="108"/>
      <c r="G332" s="108"/>
    </row>
    <row r="333" spans="1:7" s="109" customFormat="1" ht="15" hidden="1" outlineLevel="1">
      <c r="A333" s="98" t="str">
        <f t="shared" si="106"/>
        <v>A.5.1.3.4.S.3.1.1</v>
      </c>
      <c r="B333" s="139" t="s">
        <v>322</v>
      </c>
      <c r="C333" s="145" t="s">
        <v>137</v>
      </c>
      <c r="D333" s="143"/>
      <c r="E333" s="107"/>
      <c r="F333" s="108"/>
      <c r="G333" s="108"/>
    </row>
    <row r="334" spans="1:7" s="109" customFormat="1" ht="15" hidden="1" outlineLevel="1">
      <c r="A334" s="98" t="str">
        <f t="shared" si="106"/>
        <v>A.5.1.3.4.S.3.1.1.1</v>
      </c>
      <c r="B334" s="139" t="s">
        <v>323</v>
      </c>
      <c r="C334" s="142" t="s">
        <v>101</v>
      </c>
      <c r="D334" s="143" t="s">
        <v>90</v>
      </c>
      <c r="E334" s="107">
        <v>6</v>
      </c>
      <c r="F334" s="108"/>
      <c r="G334" s="108">
        <f aca="true" t="shared" si="111" ref="G334:G336">E334*F334</f>
        <v>0</v>
      </c>
    </row>
    <row r="335" spans="1:7" s="109" customFormat="1" ht="15" hidden="1" outlineLevel="1">
      <c r="A335" s="98" t="str">
        <f t="shared" si="106"/>
        <v>A.5.1.3.4.S.3.1.1.2</v>
      </c>
      <c r="B335" s="139" t="s">
        <v>346</v>
      </c>
      <c r="C335" s="142" t="s">
        <v>104</v>
      </c>
      <c r="D335" s="143" t="s">
        <v>90</v>
      </c>
      <c r="E335" s="107">
        <v>1</v>
      </c>
      <c r="F335" s="108"/>
      <c r="G335" s="108">
        <f t="shared" si="111"/>
        <v>0</v>
      </c>
    </row>
    <row r="336" spans="1:7" s="109" customFormat="1" ht="15" hidden="1" outlineLevel="1">
      <c r="A336" s="98" t="str">
        <f t="shared" si="106"/>
        <v>A.5.1.3.4.S.3.1.1.3</v>
      </c>
      <c r="B336" s="139" t="s">
        <v>347</v>
      </c>
      <c r="C336" s="142" t="s">
        <v>642</v>
      </c>
      <c r="D336" s="143" t="s">
        <v>90</v>
      </c>
      <c r="E336" s="107">
        <v>10</v>
      </c>
      <c r="F336" s="108"/>
      <c r="G336" s="108">
        <f t="shared" si="111"/>
        <v>0</v>
      </c>
    </row>
    <row r="337" spans="1:7" s="109" customFormat="1" ht="15" hidden="1" outlineLevel="1">
      <c r="A337" s="98" t="str">
        <f t="shared" si="106"/>
        <v>A.5.1.3.4.S.3.1.2</v>
      </c>
      <c r="B337" s="139" t="s">
        <v>381</v>
      </c>
      <c r="C337" s="145" t="s">
        <v>138</v>
      </c>
      <c r="D337" s="143"/>
      <c r="E337" s="107"/>
      <c r="F337" s="108"/>
      <c r="G337" s="108"/>
    </row>
    <row r="338" spans="1:7" s="109" customFormat="1" ht="15" hidden="1" outlineLevel="1">
      <c r="A338" s="98" t="str">
        <f t="shared" si="106"/>
        <v>A.5.1.3.4.S.3.1.2.1</v>
      </c>
      <c r="B338" s="139" t="s">
        <v>646</v>
      </c>
      <c r="C338" s="142" t="s">
        <v>109</v>
      </c>
      <c r="D338" s="143" t="s">
        <v>90</v>
      </c>
      <c r="E338" s="107">
        <v>5</v>
      </c>
      <c r="F338" s="108"/>
      <c r="G338" s="108">
        <f aca="true" t="shared" si="112" ref="G338">E338*F338</f>
        <v>0</v>
      </c>
    </row>
    <row r="339" spans="1:7" s="109" customFormat="1" ht="15" hidden="1" outlineLevel="1">
      <c r="A339" s="98" t="str">
        <f t="shared" si="106"/>
        <v>A.5.1.3.4.S.3.1.3</v>
      </c>
      <c r="B339" s="139" t="s">
        <v>647</v>
      </c>
      <c r="C339" s="145" t="s">
        <v>139</v>
      </c>
      <c r="D339" s="143"/>
      <c r="E339" s="107"/>
      <c r="F339" s="108"/>
      <c r="G339" s="108"/>
    </row>
    <row r="340" spans="1:7" s="109" customFormat="1" ht="15" hidden="1" outlineLevel="1">
      <c r="A340" s="98" t="str">
        <f t="shared" si="106"/>
        <v>A.5.1.3.4.S.3.1.3.1</v>
      </c>
      <c r="B340" s="139" t="s">
        <v>649</v>
      </c>
      <c r="C340" s="142" t="s">
        <v>108</v>
      </c>
      <c r="D340" s="143" t="s">
        <v>90</v>
      </c>
      <c r="E340" s="107">
        <v>5</v>
      </c>
      <c r="F340" s="108"/>
      <c r="G340" s="108">
        <f aca="true" t="shared" si="113" ref="G340">E340*F340</f>
        <v>0</v>
      </c>
    </row>
    <row r="341" spans="1:7" s="109" customFormat="1" ht="15" hidden="1" outlineLevel="1">
      <c r="A341" s="98" t="str">
        <f t="shared" si="106"/>
        <v>A.5.1.3.4.S.3.1.4</v>
      </c>
      <c r="B341" s="139" t="s">
        <v>651</v>
      </c>
      <c r="C341" s="145" t="s">
        <v>140</v>
      </c>
      <c r="D341" s="143"/>
      <c r="E341" s="107"/>
      <c r="F341" s="108"/>
      <c r="G341" s="108"/>
    </row>
    <row r="342" spans="1:7" s="109" customFormat="1" ht="15" hidden="1" outlineLevel="1">
      <c r="A342" s="98" t="str">
        <f t="shared" si="106"/>
        <v>A.5.1.3.4.S.3.1.4.1</v>
      </c>
      <c r="B342" s="139" t="s">
        <v>653</v>
      </c>
      <c r="C342" s="142" t="s">
        <v>145</v>
      </c>
      <c r="D342" s="143" t="s">
        <v>90</v>
      </c>
      <c r="E342" s="107">
        <v>3</v>
      </c>
      <c r="F342" s="108"/>
      <c r="G342" s="108">
        <f aca="true" t="shared" si="114" ref="G342:G344">E342*F342</f>
        <v>0</v>
      </c>
    </row>
    <row r="343" spans="1:7" s="109" customFormat="1" ht="15" hidden="1" outlineLevel="1">
      <c r="A343" s="98" t="str">
        <f t="shared" si="106"/>
        <v>A.5.1.3.4.S.3.1.4.2</v>
      </c>
      <c r="B343" s="139" t="s">
        <v>822</v>
      </c>
      <c r="C343" s="142" t="s">
        <v>708</v>
      </c>
      <c r="D343" s="143" t="s">
        <v>90</v>
      </c>
      <c r="E343" s="107">
        <v>1</v>
      </c>
      <c r="F343" s="108"/>
      <c r="G343" s="108">
        <f t="shared" si="114"/>
        <v>0</v>
      </c>
    </row>
    <row r="344" spans="1:7" s="109" customFormat="1" ht="15" hidden="1" outlineLevel="1">
      <c r="A344" s="98" t="str">
        <f t="shared" si="106"/>
        <v>A.5.1.3.4.S.3.1.4.3</v>
      </c>
      <c r="B344" s="139" t="s">
        <v>823</v>
      </c>
      <c r="C344" s="142" t="s">
        <v>146</v>
      </c>
      <c r="D344" s="143" t="s">
        <v>90</v>
      </c>
      <c r="E344" s="107">
        <v>1</v>
      </c>
      <c r="F344" s="108"/>
      <c r="G344" s="108">
        <f t="shared" si="114"/>
        <v>0</v>
      </c>
    </row>
    <row r="345" spans="1:7" s="109" customFormat="1" ht="15" hidden="1" outlineLevel="1">
      <c r="A345" s="98" t="str">
        <f t="shared" si="106"/>
        <v>A.5.1.3.4.S.3.1.5</v>
      </c>
      <c r="B345" s="139" t="s">
        <v>654</v>
      </c>
      <c r="C345" s="145" t="s">
        <v>142</v>
      </c>
      <c r="D345" s="143"/>
      <c r="E345" s="107"/>
      <c r="F345" s="108"/>
      <c r="G345" s="108"/>
    </row>
    <row r="346" spans="1:7" s="109" customFormat="1" ht="15" hidden="1" outlineLevel="1">
      <c r="A346" s="98" t="str">
        <f t="shared" si="106"/>
        <v>A.5.1.3.4.S.3.1.5.1</v>
      </c>
      <c r="B346" s="139" t="s">
        <v>656</v>
      </c>
      <c r="C346" s="142" t="s">
        <v>146</v>
      </c>
      <c r="D346" s="143" t="s">
        <v>90</v>
      </c>
      <c r="E346" s="107">
        <v>4</v>
      </c>
      <c r="F346" s="108"/>
      <c r="G346" s="108">
        <f aca="true" t="shared" si="115" ref="G346">E346*F346</f>
        <v>0</v>
      </c>
    </row>
    <row r="347" spans="1:7" s="109" customFormat="1" ht="15" hidden="1" outlineLevel="1">
      <c r="A347" s="98" t="str">
        <f t="shared" si="106"/>
        <v>A.5.1.3.4.S.3.1.6</v>
      </c>
      <c r="B347" s="139" t="s">
        <v>659</v>
      </c>
      <c r="C347" s="145" t="s">
        <v>1003</v>
      </c>
      <c r="D347" s="143"/>
      <c r="E347" s="107"/>
      <c r="F347" s="108"/>
      <c r="G347" s="108"/>
    </row>
    <row r="348" spans="1:7" s="109" customFormat="1" ht="15" hidden="1" outlineLevel="1">
      <c r="A348" s="98" t="str">
        <f t="shared" si="106"/>
        <v>A.5.1.3.4.S.3.1.6.1</v>
      </c>
      <c r="B348" s="139" t="s">
        <v>661</v>
      </c>
      <c r="C348" s="142" t="s">
        <v>109</v>
      </c>
      <c r="D348" s="143" t="s">
        <v>90</v>
      </c>
      <c r="E348" s="107">
        <v>5</v>
      </c>
      <c r="F348" s="108"/>
      <c r="G348" s="108">
        <f aca="true" t="shared" si="116" ref="G348">E348*F348</f>
        <v>0</v>
      </c>
    </row>
    <row r="349" spans="1:7" s="109" customFormat="1" ht="15" hidden="1" outlineLevel="1">
      <c r="A349" s="98" t="str">
        <f t="shared" si="106"/>
        <v>A.5.1.3.4.S.3.1.7</v>
      </c>
      <c r="B349" s="139" t="s">
        <v>715</v>
      </c>
      <c r="C349" s="145" t="s">
        <v>1004</v>
      </c>
      <c r="D349" s="143"/>
      <c r="E349" s="107"/>
      <c r="F349" s="108"/>
      <c r="G349" s="108"/>
    </row>
    <row r="350" spans="1:7" s="109" customFormat="1" ht="15" hidden="1" outlineLevel="1">
      <c r="A350" s="98" t="str">
        <f t="shared" si="106"/>
        <v>A.5.1.3.4.S.3.1.7.1</v>
      </c>
      <c r="B350" s="139" t="s">
        <v>716</v>
      </c>
      <c r="C350" s="142" t="s">
        <v>109</v>
      </c>
      <c r="D350" s="143" t="s">
        <v>90</v>
      </c>
      <c r="E350" s="107">
        <v>4</v>
      </c>
      <c r="F350" s="108"/>
      <c r="G350" s="108">
        <f aca="true" t="shared" si="117" ref="G350:G351">E350*F350</f>
        <v>0</v>
      </c>
    </row>
    <row r="351" spans="1:7" s="109" customFormat="1" ht="15" hidden="1" outlineLevel="1">
      <c r="A351" s="98" t="str">
        <f t="shared" si="106"/>
        <v>A.5.1.3.4.S.3.1.7.2</v>
      </c>
      <c r="B351" s="139" t="s">
        <v>717</v>
      </c>
      <c r="C351" s="142" t="s">
        <v>690</v>
      </c>
      <c r="D351" s="143" t="s">
        <v>90</v>
      </c>
      <c r="E351" s="107">
        <v>2</v>
      </c>
      <c r="F351" s="108"/>
      <c r="G351" s="108">
        <f t="shared" si="117"/>
        <v>0</v>
      </c>
    </row>
    <row r="352" spans="1:7" s="109" customFormat="1" ht="15" hidden="1" outlineLevel="1">
      <c r="A352" s="98" t="str">
        <f t="shared" si="106"/>
        <v>A.5.1.3.4.S.3.1.8</v>
      </c>
      <c r="B352" s="139" t="s">
        <v>720</v>
      </c>
      <c r="C352" s="145" t="s">
        <v>1005</v>
      </c>
      <c r="D352" s="143"/>
      <c r="E352" s="107"/>
      <c r="F352" s="108"/>
      <c r="G352" s="108"/>
    </row>
    <row r="353" spans="1:7" s="109" customFormat="1" ht="15" hidden="1" outlineLevel="1">
      <c r="A353" s="98" t="str">
        <f t="shared" si="106"/>
        <v>A.5.1.3.4.S.3.1.8.1</v>
      </c>
      <c r="B353" s="139" t="s">
        <v>722</v>
      </c>
      <c r="C353" s="142" t="s">
        <v>109</v>
      </c>
      <c r="D353" s="143" t="s">
        <v>90</v>
      </c>
      <c r="E353" s="107">
        <v>3</v>
      </c>
      <c r="F353" s="108"/>
      <c r="G353" s="108">
        <f aca="true" t="shared" si="118" ref="G353">E353*F353</f>
        <v>0</v>
      </c>
    </row>
    <row r="354" spans="1:7" s="109" customFormat="1" ht="76.5" hidden="1" outlineLevel="1">
      <c r="A354" s="98" t="str">
        <f t="shared" si="106"/>
        <v>A.5.1.3.4.S.4</v>
      </c>
      <c r="B354" s="139" t="s">
        <v>209</v>
      </c>
      <c r="C354" s="112" t="s">
        <v>2931</v>
      </c>
      <c r="D354" s="113"/>
      <c r="E354" s="107"/>
      <c r="F354" s="108"/>
      <c r="G354" s="108"/>
    </row>
    <row r="355" spans="1:7" s="109" customFormat="1" ht="15" hidden="1" outlineLevel="1">
      <c r="A355" s="98" t="str">
        <f t="shared" si="106"/>
        <v>A.5.1.3.4.S.4.1</v>
      </c>
      <c r="B355" s="139" t="s">
        <v>240</v>
      </c>
      <c r="C355" s="146" t="s">
        <v>105</v>
      </c>
      <c r="D355" s="143"/>
      <c r="E355" s="107"/>
      <c r="F355" s="108"/>
      <c r="G355" s="108"/>
    </row>
    <row r="356" spans="1:7" s="109" customFormat="1" ht="15" hidden="1" outlineLevel="1">
      <c r="A356" s="98" t="str">
        <f t="shared" si="106"/>
        <v>A.5.1.3.4.S.4.1.1</v>
      </c>
      <c r="B356" s="139" t="s">
        <v>241</v>
      </c>
      <c r="C356" s="140" t="s">
        <v>826</v>
      </c>
      <c r="D356" s="113"/>
      <c r="E356" s="107"/>
      <c r="F356" s="108"/>
      <c r="G356" s="108"/>
    </row>
    <row r="357" spans="1:7" s="109" customFormat="1" ht="15" hidden="1" outlineLevel="1">
      <c r="A357" s="98" t="str">
        <f t="shared" si="106"/>
        <v>A.5.1.3.4.S.4.1.1.1</v>
      </c>
      <c r="B357" s="139" t="s">
        <v>324</v>
      </c>
      <c r="C357" s="112" t="s">
        <v>109</v>
      </c>
      <c r="D357" s="143" t="s">
        <v>90</v>
      </c>
      <c r="E357" s="107">
        <v>6</v>
      </c>
      <c r="F357" s="108"/>
      <c r="G357" s="108">
        <f aca="true" t="shared" si="119" ref="G357">E357*F357</f>
        <v>0</v>
      </c>
    </row>
    <row r="358" spans="1:7" s="109" customFormat="1" ht="15" hidden="1" outlineLevel="1">
      <c r="A358" s="98" t="str">
        <f t="shared" si="106"/>
        <v>A.5.1.3.4.S.4.1.2</v>
      </c>
      <c r="B358" s="139" t="s">
        <v>242</v>
      </c>
      <c r="C358" s="140" t="s">
        <v>2819</v>
      </c>
      <c r="D358" s="113"/>
      <c r="E358" s="107"/>
      <c r="F358" s="108"/>
      <c r="G358" s="108"/>
    </row>
    <row r="359" spans="1:7" s="109" customFormat="1" ht="15" hidden="1" outlineLevel="1">
      <c r="A359" s="98" t="str">
        <f t="shared" si="106"/>
        <v>A.5.1.3.4.S.4.1.2.1</v>
      </c>
      <c r="B359" s="139" t="s">
        <v>360</v>
      </c>
      <c r="C359" s="112" t="s">
        <v>108</v>
      </c>
      <c r="D359" s="143" t="s">
        <v>90</v>
      </c>
      <c r="E359" s="107">
        <v>5</v>
      </c>
      <c r="F359" s="108"/>
      <c r="G359" s="108">
        <f aca="true" t="shared" si="120" ref="G359">E359*F359</f>
        <v>0</v>
      </c>
    </row>
    <row r="360" spans="1:7" s="109" customFormat="1" ht="15" hidden="1" outlineLevel="1">
      <c r="A360" s="98" t="str">
        <f t="shared" si="106"/>
        <v>A.5.1.3.4.S.4.1.3</v>
      </c>
      <c r="B360" s="139" t="s">
        <v>356</v>
      </c>
      <c r="C360" s="140" t="s">
        <v>150</v>
      </c>
      <c r="D360" s="113"/>
      <c r="E360" s="107"/>
      <c r="F360" s="108"/>
      <c r="G360" s="108"/>
    </row>
    <row r="361" spans="1:7" s="109" customFormat="1" ht="15" hidden="1" outlineLevel="1">
      <c r="A361" s="98" t="str">
        <f t="shared" si="106"/>
        <v>A.5.1.3.4.S.4.1.3.1</v>
      </c>
      <c r="B361" s="139" t="s">
        <v>361</v>
      </c>
      <c r="C361" s="112" t="s">
        <v>109</v>
      </c>
      <c r="D361" s="143" t="s">
        <v>90</v>
      </c>
      <c r="E361" s="107">
        <v>6</v>
      </c>
      <c r="F361" s="108"/>
      <c r="G361" s="108">
        <f aca="true" t="shared" si="121" ref="G361">E361*F361</f>
        <v>0</v>
      </c>
    </row>
    <row r="362" spans="1:7" s="109" customFormat="1" ht="15" hidden="1" outlineLevel="1">
      <c r="A362" s="98" t="str">
        <f t="shared" si="106"/>
        <v>A.5.1.3.4.S.4.1.4</v>
      </c>
      <c r="B362" s="139" t="s">
        <v>357</v>
      </c>
      <c r="C362" s="140" t="s">
        <v>151</v>
      </c>
      <c r="D362" s="319"/>
      <c r="E362" s="107"/>
      <c r="F362" s="108"/>
      <c r="G362" s="108"/>
    </row>
    <row r="363" spans="1:7" s="109" customFormat="1" ht="15" hidden="1" outlineLevel="1">
      <c r="A363" s="98" t="str">
        <f t="shared" si="106"/>
        <v>A.5.1.3.4.S.4.1.4.1</v>
      </c>
      <c r="B363" s="139" t="s">
        <v>362</v>
      </c>
      <c r="C363" s="112" t="s">
        <v>771</v>
      </c>
      <c r="D363" s="143" t="s">
        <v>90</v>
      </c>
      <c r="E363" s="107">
        <v>4</v>
      </c>
      <c r="F363" s="108"/>
      <c r="G363" s="108">
        <f aca="true" t="shared" si="122" ref="G363">E363*F363</f>
        <v>0</v>
      </c>
    </row>
    <row r="364" spans="1:7" s="109" customFormat="1" ht="15" hidden="1" outlineLevel="1">
      <c r="A364" s="98" t="str">
        <f t="shared" si="106"/>
        <v>A.5.1.3.4.S.4.1.5</v>
      </c>
      <c r="B364" s="139" t="s">
        <v>358</v>
      </c>
      <c r="C364" s="140" t="s">
        <v>2820</v>
      </c>
      <c r="D364" s="113"/>
      <c r="E364" s="107"/>
      <c r="F364" s="108"/>
      <c r="G364" s="108"/>
    </row>
    <row r="365" spans="1:7" s="109" customFormat="1" ht="15" hidden="1" outlineLevel="1">
      <c r="A365" s="98" t="str">
        <f t="shared" si="106"/>
        <v>A.5.1.3.4.S.4.1.5.1</v>
      </c>
      <c r="B365" s="139" t="s">
        <v>363</v>
      </c>
      <c r="C365" s="112" t="s">
        <v>771</v>
      </c>
      <c r="D365" s="143" t="s">
        <v>90</v>
      </c>
      <c r="E365" s="107">
        <v>5</v>
      </c>
      <c r="F365" s="108"/>
      <c r="G365" s="108">
        <f aca="true" t="shared" si="123" ref="G365:G366">E365*F365</f>
        <v>0</v>
      </c>
    </row>
    <row r="366" spans="1:7" s="109" customFormat="1" ht="15" hidden="1" outlineLevel="1">
      <c r="A366" s="98" t="str">
        <f t="shared" si="106"/>
        <v>A.5.1.3.4.S.4.1.6</v>
      </c>
      <c r="B366" s="139" t="s">
        <v>359</v>
      </c>
      <c r="C366" s="140" t="s">
        <v>153</v>
      </c>
      <c r="D366" s="143" t="s">
        <v>90</v>
      </c>
      <c r="E366" s="107">
        <v>5</v>
      </c>
      <c r="F366" s="108"/>
      <c r="G366" s="108">
        <f t="shared" si="123"/>
        <v>0</v>
      </c>
    </row>
    <row r="367" spans="1:7" s="109" customFormat="1" ht="15" hidden="1" outlineLevel="1">
      <c r="A367" s="98" t="str">
        <f t="shared" si="106"/>
        <v>A.5.1.3.4.S.4.1.7</v>
      </c>
      <c r="B367" s="139" t="s">
        <v>780</v>
      </c>
      <c r="C367" s="140" t="s">
        <v>1006</v>
      </c>
      <c r="D367" s="319"/>
      <c r="E367" s="107"/>
      <c r="F367" s="108"/>
      <c r="G367" s="108"/>
    </row>
    <row r="368" spans="1:7" s="109" customFormat="1" ht="15" hidden="1" outlineLevel="1">
      <c r="A368" s="98" t="str">
        <f t="shared" si="106"/>
        <v>A.5.1.3.4.S.4.1.7.1</v>
      </c>
      <c r="B368" s="139" t="s">
        <v>781</v>
      </c>
      <c r="C368" s="112" t="s">
        <v>771</v>
      </c>
      <c r="D368" s="143" t="s">
        <v>90</v>
      </c>
      <c r="E368" s="107">
        <v>1</v>
      </c>
      <c r="F368" s="108"/>
      <c r="G368" s="108">
        <f aca="true" t="shared" si="124" ref="G368:G369">E368*F368</f>
        <v>0</v>
      </c>
    </row>
    <row r="369" spans="1:7" s="109" customFormat="1" ht="15" hidden="1" outlineLevel="1">
      <c r="A369" s="98" t="str">
        <f t="shared" si="106"/>
        <v>A.5.1.3.4.S.4.1.8</v>
      </c>
      <c r="B369" s="139" t="s">
        <v>1007</v>
      </c>
      <c r="C369" s="140" t="s">
        <v>888</v>
      </c>
      <c r="D369" s="143" t="s">
        <v>90</v>
      </c>
      <c r="E369" s="107">
        <v>1</v>
      </c>
      <c r="F369" s="108"/>
      <c r="G369" s="108">
        <f t="shared" si="124"/>
        <v>0</v>
      </c>
    </row>
    <row r="370" spans="1:7" s="109" customFormat="1" ht="140.25" hidden="1" outlineLevel="1">
      <c r="A370" s="98" t="str">
        <f t="shared" si="106"/>
        <v>A.5.1.3.4.S.5</v>
      </c>
      <c r="B370" s="139" t="s">
        <v>213</v>
      </c>
      <c r="C370" s="115" t="s">
        <v>3462</v>
      </c>
      <c r="D370" s="128"/>
      <c r="E370" s="107"/>
      <c r="F370" s="108"/>
      <c r="G370" s="108"/>
    </row>
    <row r="371" spans="1:7" s="109" customFormat="1" ht="15" hidden="1" outlineLevel="1">
      <c r="A371" s="98" t="str">
        <f t="shared" si="106"/>
        <v>A.5.1.3.4.S.5.1</v>
      </c>
      <c r="B371" s="139" t="s">
        <v>315</v>
      </c>
      <c r="C371" s="115" t="s">
        <v>159</v>
      </c>
      <c r="D371" s="128"/>
      <c r="E371" s="107"/>
      <c r="F371" s="108"/>
      <c r="G371" s="108"/>
    </row>
    <row r="372" spans="1:7" s="109" customFormat="1" ht="15" hidden="1" outlineLevel="1">
      <c r="A372" s="98" t="str">
        <f t="shared" si="106"/>
        <v>A.5.1.3.4.S.5.1.1</v>
      </c>
      <c r="B372" s="139" t="s">
        <v>330</v>
      </c>
      <c r="C372" s="133" t="s">
        <v>164</v>
      </c>
      <c r="D372" s="143" t="s">
        <v>90</v>
      </c>
      <c r="E372" s="107">
        <v>4</v>
      </c>
      <c r="F372" s="108"/>
      <c r="G372" s="108">
        <f aca="true" t="shared" si="125" ref="G372">E372*F372</f>
        <v>0</v>
      </c>
    </row>
    <row r="373" spans="1:7" s="97" customFormat="1" ht="15" collapsed="1">
      <c r="A373" s="90" t="s">
        <v>1009</v>
      </c>
      <c r="B373" s="91" t="s">
        <v>1009</v>
      </c>
      <c r="C373" s="165" t="s">
        <v>121</v>
      </c>
      <c r="D373" s="166"/>
      <c r="E373" s="94"/>
      <c r="F373" s="95"/>
      <c r="G373" s="96"/>
    </row>
    <row r="374" spans="1:7" s="109" customFormat="1" ht="165.75" hidden="1" outlineLevel="1">
      <c r="A374" s="98" t="str">
        <f aca="true" t="shared" si="126" ref="A374:A385">""&amp;$B$373&amp;"."&amp;B374&amp;""</f>
        <v>A.5.1.3.5.S.1</v>
      </c>
      <c r="B374" s="139" t="s">
        <v>206</v>
      </c>
      <c r="C374" s="112" t="s">
        <v>3545</v>
      </c>
      <c r="D374" s="113"/>
      <c r="E374" s="107"/>
      <c r="F374" s="108"/>
      <c r="G374" s="206"/>
    </row>
    <row r="375" spans="1:7" s="109" customFormat="1" ht="15" hidden="1" outlineLevel="1">
      <c r="A375" s="98" t="str">
        <f t="shared" si="126"/>
        <v>A.5.1.3.5.S.1.1</v>
      </c>
      <c r="B375" s="139" t="s">
        <v>226</v>
      </c>
      <c r="C375" s="112" t="s">
        <v>124</v>
      </c>
      <c r="D375" s="143" t="s">
        <v>22</v>
      </c>
      <c r="E375" s="107">
        <v>370</v>
      </c>
      <c r="F375" s="108"/>
      <c r="G375" s="108">
        <f aca="true" t="shared" si="127" ref="G375">E375*F375</f>
        <v>0</v>
      </c>
    </row>
    <row r="376" spans="1:7" s="109" customFormat="1" ht="127.5" hidden="1" outlineLevel="1">
      <c r="A376" s="98" t="str">
        <f t="shared" si="126"/>
        <v>A.5.1.3.5.S.2</v>
      </c>
      <c r="B376" s="139" t="s">
        <v>207</v>
      </c>
      <c r="C376" s="112" t="s">
        <v>185</v>
      </c>
      <c r="D376" s="113"/>
      <c r="E376" s="107"/>
      <c r="F376" s="108"/>
      <c r="G376" s="206"/>
    </row>
    <row r="377" spans="1:7" s="109" customFormat="1" ht="15" hidden="1" outlineLevel="1">
      <c r="A377" s="98" t="str">
        <f t="shared" si="126"/>
        <v>A.5.1.3.5.S.2.1</v>
      </c>
      <c r="B377" s="139" t="s">
        <v>228</v>
      </c>
      <c r="C377" s="112" t="s">
        <v>125</v>
      </c>
      <c r="D377" s="113" t="s">
        <v>90</v>
      </c>
      <c r="E377" s="107">
        <v>22</v>
      </c>
      <c r="F377" s="108"/>
      <c r="G377" s="108">
        <f aca="true" t="shared" si="128" ref="G377:G379">E377*F377</f>
        <v>0</v>
      </c>
    </row>
    <row r="378" spans="1:7" s="109" customFormat="1" ht="15" hidden="1" outlineLevel="1">
      <c r="A378" s="98" t="str">
        <f t="shared" si="126"/>
        <v>A.5.1.3.5.S.2.2</v>
      </c>
      <c r="B378" s="139" t="s">
        <v>261</v>
      </c>
      <c r="C378" s="112" t="s">
        <v>369</v>
      </c>
      <c r="D378" s="113" t="s">
        <v>90</v>
      </c>
      <c r="E378" s="107">
        <v>40</v>
      </c>
      <c r="F378" s="108"/>
      <c r="G378" s="108">
        <f t="shared" si="128"/>
        <v>0</v>
      </c>
    </row>
    <row r="379" spans="1:7" s="109" customFormat="1" ht="15" hidden="1" outlineLevel="1">
      <c r="A379" s="98" t="str">
        <f t="shared" si="126"/>
        <v>A.5.1.3.5.S.2.3</v>
      </c>
      <c r="B379" s="139" t="s">
        <v>367</v>
      </c>
      <c r="C379" s="112" t="s">
        <v>368</v>
      </c>
      <c r="D379" s="113" t="s">
        <v>90</v>
      </c>
      <c r="E379" s="107">
        <v>2</v>
      </c>
      <c r="F379" s="108"/>
      <c r="G379" s="108">
        <f t="shared" si="128"/>
        <v>0</v>
      </c>
    </row>
    <row r="380" spans="1:7" s="109" customFormat="1" ht="89.25" hidden="1" outlineLevel="1">
      <c r="A380" s="98" t="str">
        <f t="shared" si="126"/>
        <v>A.5.1.3.5.S.3</v>
      </c>
      <c r="B380" s="139" t="s">
        <v>208</v>
      </c>
      <c r="C380" s="112" t="s">
        <v>3213</v>
      </c>
      <c r="D380" s="113"/>
      <c r="E380" s="107"/>
      <c r="F380" s="108"/>
      <c r="G380" s="206"/>
    </row>
    <row r="381" spans="1:7" s="109" customFormat="1" ht="15" hidden="1" outlineLevel="1">
      <c r="A381" s="98" t="str">
        <f t="shared" si="126"/>
        <v>A.5.1.3.5.S.3.1</v>
      </c>
      <c r="B381" s="139" t="s">
        <v>244</v>
      </c>
      <c r="C381" s="112" t="s">
        <v>126</v>
      </c>
      <c r="D381" s="113" t="s">
        <v>90</v>
      </c>
      <c r="E381" s="107">
        <v>4</v>
      </c>
      <c r="F381" s="108"/>
      <c r="G381" s="108">
        <f aca="true" t="shared" si="129" ref="G381:G385">E381*F381</f>
        <v>0</v>
      </c>
    </row>
    <row r="382" spans="1:7" s="109" customFormat="1" ht="15" hidden="1" outlineLevel="1">
      <c r="A382" s="98" t="str">
        <f t="shared" si="126"/>
        <v>A.5.1.3.5.S.3.2</v>
      </c>
      <c r="B382" s="139" t="s">
        <v>245</v>
      </c>
      <c r="C382" s="112" t="s">
        <v>127</v>
      </c>
      <c r="D382" s="113" t="s">
        <v>90</v>
      </c>
      <c r="E382" s="107">
        <v>1</v>
      </c>
      <c r="F382" s="108"/>
      <c r="G382" s="108">
        <f t="shared" si="129"/>
        <v>0</v>
      </c>
    </row>
    <row r="383" spans="1:7" s="109" customFormat="1" ht="216.75" hidden="1" outlineLevel="1">
      <c r="A383" s="98" t="str">
        <f t="shared" si="126"/>
        <v>A.5.1.3.5.S.4</v>
      </c>
      <c r="B383" s="139" t="s">
        <v>209</v>
      </c>
      <c r="C383" s="122" t="s">
        <v>3483</v>
      </c>
      <c r="D383" s="113"/>
      <c r="E383" s="107"/>
      <c r="F383" s="108"/>
      <c r="G383" s="108"/>
    </row>
    <row r="384" spans="1:7" s="109" customFormat="1" ht="15" hidden="1" outlineLevel="1">
      <c r="A384" s="98" t="str">
        <f t="shared" si="126"/>
        <v>A.5.1.3.5.S.4.1</v>
      </c>
      <c r="B384" s="139" t="s">
        <v>240</v>
      </c>
      <c r="C384" s="122" t="s">
        <v>830</v>
      </c>
      <c r="D384" s="113" t="s">
        <v>22</v>
      </c>
      <c r="E384" s="107">
        <v>370</v>
      </c>
      <c r="F384" s="108"/>
      <c r="G384" s="108">
        <f t="shared" si="129"/>
        <v>0</v>
      </c>
    </row>
    <row r="385" spans="1:7" s="109" customFormat="1" ht="102" hidden="1" outlineLevel="1">
      <c r="A385" s="98" t="str">
        <f t="shared" si="126"/>
        <v>A.5.1.3.5.S.5</v>
      </c>
      <c r="B385" s="139" t="s">
        <v>213</v>
      </c>
      <c r="C385" s="207" t="s">
        <v>3484</v>
      </c>
      <c r="D385" s="113" t="s">
        <v>90</v>
      </c>
      <c r="E385" s="107">
        <v>38</v>
      </c>
      <c r="F385" s="108"/>
      <c r="G385" s="108">
        <f t="shared" si="129"/>
        <v>0</v>
      </c>
    </row>
    <row r="386" spans="1:7" s="97" customFormat="1" ht="15" collapsed="1">
      <c r="A386" s="90" t="s">
        <v>1010</v>
      </c>
      <c r="B386" s="91" t="s">
        <v>1010</v>
      </c>
      <c r="C386" s="169" t="s">
        <v>122</v>
      </c>
      <c r="D386" s="170"/>
      <c r="E386" s="94"/>
      <c r="F386" s="95"/>
      <c r="G386" s="96"/>
    </row>
    <row r="387" spans="1:7" s="109" customFormat="1" ht="89.25" hidden="1" outlineLevel="1">
      <c r="A387" s="98" t="str">
        <f aca="true" t="shared" si="130" ref="A387:A397">""&amp;$B$386&amp;"."&amp;B387&amp;""</f>
        <v>A.5.1.3.6.S.1</v>
      </c>
      <c r="B387" s="139" t="s">
        <v>206</v>
      </c>
      <c r="C387" s="207" t="s">
        <v>2802</v>
      </c>
      <c r="D387" s="148"/>
      <c r="E387" s="107"/>
      <c r="F387" s="108"/>
      <c r="G387" s="206"/>
    </row>
    <row r="388" spans="1:7" s="109" customFormat="1" ht="15" hidden="1" outlineLevel="1">
      <c r="A388" s="98" t="str">
        <f t="shared" si="130"/>
        <v>A.5.1.3.6.S.1.1</v>
      </c>
      <c r="B388" s="139" t="s">
        <v>226</v>
      </c>
      <c r="C388" s="207" t="s">
        <v>131</v>
      </c>
      <c r="D388" s="148" t="s">
        <v>91</v>
      </c>
      <c r="E388" s="107">
        <v>4</v>
      </c>
      <c r="F388" s="108"/>
      <c r="G388" s="108">
        <f aca="true" t="shared" si="131" ref="G388">E388*F388</f>
        <v>0</v>
      </c>
    </row>
    <row r="389" spans="1:7" s="109" customFormat="1" ht="114.75" hidden="1" outlineLevel="1">
      <c r="A389" s="98" t="str">
        <f t="shared" si="130"/>
        <v>A.5.1.3.6.S.2</v>
      </c>
      <c r="B389" s="139" t="s">
        <v>207</v>
      </c>
      <c r="C389" s="207" t="s">
        <v>186</v>
      </c>
      <c r="D389" s="143"/>
      <c r="E389" s="107"/>
      <c r="F389" s="108"/>
      <c r="G389" s="206"/>
    </row>
    <row r="390" spans="1:7" s="109" customFormat="1" ht="15" hidden="1" outlineLevel="1">
      <c r="A390" s="98" t="str">
        <f t="shared" si="130"/>
        <v>A.5.1.3.6.S.2.1</v>
      </c>
      <c r="B390" s="139" t="s">
        <v>228</v>
      </c>
      <c r="C390" s="112" t="s">
        <v>124</v>
      </c>
      <c r="D390" s="143" t="s">
        <v>22</v>
      </c>
      <c r="E390" s="107">
        <v>370</v>
      </c>
      <c r="F390" s="108"/>
      <c r="G390" s="108">
        <f aca="true" t="shared" si="132" ref="G390">E390*F390</f>
        <v>0</v>
      </c>
    </row>
    <row r="391" spans="1:7" s="109" customFormat="1" ht="76.5" hidden="1" outlineLevel="1">
      <c r="A391" s="98" t="str">
        <f t="shared" si="130"/>
        <v>A.5.1.3.6.S.3</v>
      </c>
      <c r="B391" s="139" t="s">
        <v>208</v>
      </c>
      <c r="C391" s="207" t="s">
        <v>187</v>
      </c>
      <c r="D391" s="143"/>
      <c r="E391" s="107"/>
      <c r="F391" s="108"/>
      <c r="G391" s="206"/>
    </row>
    <row r="392" spans="1:7" s="109" customFormat="1" ht="15" hidden="1" outlineLevel="1">
      <c r="A392" s="98" t="str">
        <f t="shared" si="130"/>
        <v>A.5.1.3.6.S.3.1</v>
      </c>
      <c r="B392" s="139" t="s">
        <v>244</v>
      </c>
      <c r="C392" s="112" t="s">
        <v>124</v>
      </c>
      <c r="D392" s="143" t="s">
        <v>22</v>
      </c>
      <c r="E392" s="107">
        <v>370</v>
      </c>
      <c r="F392" s="108"/>
      <c r="G392" s="108">
        <f aca="true" t="shared" si="133" ref="G392">E392*F392</f>
        <v>0</v>
      </c>
    </row>
    <row r="393" spans="1:7" s="109" customFormat="1" ht="102" hidden="1" outlineLevel="1">
      <c r="A393" s="98" t="str">
        <f t="shared" si="130"/>
        <v>A.5.1.3.6.S.4</v>
      </c>
      <c r="B393" s="139" t="s">
        <v>209</v>
      </c>
      <c r="C393" s="112" t="s">
        <v>188</v>
      </c>
      <c r="D393" s="143"/>
      <c r="E393" s="107"/>
      <c r="F393" s="108"/>
      <c r="G393" s="206"/>
    </row>
    <row r="394" spans="1:7" s="109" customFormat="1" ht="15" hidden="1" outlineLevel="1">
      <c r="A394" s="98" t="str">
        <f t="shared" si="130"/>
        <v>A.5.1.3.6.S.4.1</v>
      </c>
      <c r="B394" s="139" t="s">
        <v>240</v>
      </c>
      <c r="C394" s="112" t="s">
        <v>126</v>
      </c>
      <c r="D394" s="113" t="s">
        <v>90</v>
      </c>
      <c r="E394" s="107">
        <v>4</v>
      </c>
      <c r="F394" s="108"/>
      <c r="G394" s="108">
        <f aca="true" t="shared" si="134" ref="G394:G397">E394*F394</f>
        <v>0</v>
      </c>
    </row>
    <row r="395" spans="1:7" s="109" customFormat="1" ht="15" hidden="1" outlineLevel="1">
      <c r="A395" s="98" t="str">
        <f t="shared" si="130"/>
        <v>A.5.1.3.6.S.4.2</v>
      </c>
      <c r="B395" s="139" t="s">
        <v>260</v>
      </c>
      <c r="C395" s="112" t="s">
        <v>127</v>
      </c>
      <c r="D395" s="113" t="s">
        <v>90</v>
      </c>
      <c r="E395" s="107">
        <v>1</v>
      </c>
      <c r="F395" s="108"/>
      <c r="G395" s="108">
        <f t="shared" si="134"/>
        <v>0</v>
      </c>
    </row>
    <row r="396" spans="1:7" s="109" customFormat="1" ht="63.75" hidden="1" outlineLevel="1">
      <c r="A396" s="98" t="str">
        <f t="shared" si="130"/>
        <v>A.5.1.3.6.S.5</v>
      </c>
      <c r="B396" s="139" t="s">
        <v>213</v>
      </c>
      <c r="C396" s="112" t="s">
        <v>2849</v>
      </c>
      <c r="D396" s="143" t="s">
        <v>22</v>
      </c>
      <c r="E396" s="107">
        <v>370</v>
      </c>
      <c r="F396" s="108"/>
      <c r="G396" s="108">
        <f t="shared" si="134"/>
        <v>0</v>
      </c>
    </row>
    <row r="397" spans="1:7" s="109" customFormat="1" ht="63.75" hidden="1" outlineLevel="1">
      <c r="A397" s="98" t="str">
        <f t="shared" si="130"/>
        <v>A.5.1.3.6.S.6</v>
      </c>
      <c r="B397" s="139" t="s">
        <v>214</v>
      </c>
      <c r="C397" s="112" t="s">
        <v>410</v>
      </c>
      <c r="D397" s="143" t="s">
        <v>22</v>
      </c>
      <c r="E397" s="107">
        <v>370</v>
      </c>
      <c r="F397" s="108"/>
      <c r="G397" s="108">
        <f t="shared" si="134"/>
        <v>0</v>
      </c>
    </row>
    <row r="398" spans="1:7" s="97" customFormat="1" ht="15" collapsed="1">
      <c r="A398" s="90" t="s">
        <v>1011</v>
      </c>
      <c r="B398" s="91" t="s">
        <v>1011</v>
      </c>
      <c r="C398" s="169" t="s">
        <v>205</v>
      </c>
      <c r="D398" s="170"/>
      <c r="E398" s="94"/>
      <c r="F398" s="95"/>
      <c r="G398" s="96"/>
    </row>
    <row r="399" spans="1:7" s="109" customFormat="1" ht="63.75" hidden="1" outlineLevel="1">
      <c r="A399" s="98" t="str">
        <f>""&amp;$B$398&amp;"."&amp;B399&amp;""</f>
        <v>A.5.1.3.7.S.1</v>
      </c>
      <c r="B399" s="139" t="s">
        <v>206</v>
      </c>
      <c r="C399" s="112" t="s">
        <v>3328</v>
      </c>
      <c r="D399" s="113"/>
      <c r="E399" s="107"/>
      <c r="F399" s="108"/>
      <c r="G399" s="108"/>
    </row>
    <row r="400" spans="1:7" s="109" customFormat="1" ht="76.5" hidden="1" outlineLevel="1">
      <c r="A400" s="98" t="str">
        <f aca="true" t="shared" si="135" ref="A400:A405">""&amp;$B$398&amp;"."&amp;B400&amp;""</f>
        <v>A.5.1.3.7.S.1.1</v>
      </c>
      <c r="B400" s="139" t="s">
        <v>226</v>
      </c>
      <c r="C400" s="174" t="s">
        <v>182</v>
      </c>
      <c r="D400" s="113" t="s">
        <v>90</v>
      </c>
      <c r="E400" s="107">
        <v>38</v>
      </c>
      <c r="F400" s="108"/>
      <c r="G400" s="108">
        <f aca="true" t="shared" si="136" ref="G400:G405">E400*F400</f>
        <v>0</v>
      </c>
    </row>
    <row r="401" spans="1:7" s="109" customFormat="1" ht="140.25" hidden="1" outlineLevel="1">
      <c r="A401" s="98" t="str">
        <f t="shared" si="135"/>
        <v>A.5.1.3.7.S.2</v>
      </c>
      <c r="B401" s="139" t="s">
        <v>207</v>
      </c>
      <c r="C401" s="129" t="s">
        <v>3124</v>
      </c>
      <c r="D401" s="128" t="s">
        <v>90</v>
      </c>
      <c r="E401" s="107">
        <v>37</v>
      </c>
      <c r="F401" s="131"/>
      <c r="G401" s="108">
        <f t="shared" si="136"/>
        <v>0</v>
      </c>
    </row>
    <row r="402" spans="1:7" s="109" customFormat="1" ht="140.25" hidden="1" outlineLevel="1">
      <c r="A402" s="98" t="str">
        <f t="shared" si="135"/>
        <v>A.5.1.3.7.S.3</v>
      </c>
      <c r="B402" s="139" t="s">
        <v>208</v>
      </c>
      <c r="C402" s="129" t="s">
        <v>3125</v>
      </c>
      <c r="D402" s="128" t="s">
        <v>90</v>
      </c>
      <c r="E402" s="107">
        <v>1</v>
      </c>
      <c r="F402" s="131"/>
      <c r="G402" s="108">
        <f t="shared" si="136"/>
        <v>0</v>
      </c>
    </row>
    <row r="403" spans="1:7" s="109" customFormat="1" ht="191.25" hidden="1" outlineLevel="1">
      <c r="A403" s="98" t="str">
        <f t="shared" si="135"/>
        <v>A.5.1.3.7.S.4</v>
      </c>
      <c r="B403" s="139" t="s">
        <v>209</v>
      </c>
      <c r="C403" s="129" t="s">
        <v>2894</v>
      </c>
      <c r="D403" s="128" t="s">
        <v>90</v>
      </c>
      <c r="E403" s="107">
        <v>38</v>
      </c>
      <c r="F403" s="131"/>
      <c r="G403" s="108">
        <f t="shared" si="136"/>
        <v>0</v>
      </c>
    </row>
    <row r="404" spans="1:7" s="109" customFormat="1" ht="216.75" hidden="1" outlineLevel="1">
      <c r="A404" s="98" t="str">
        <f t="shared" si="135"/>
        <v>A.5.1.3.7.S.5</v>
      </c>
      <c r="B404" s="139" t="s">
        <v>213</v>
      </c>
      <c r="C404" s="129" t="s">
        <v>2895</v>
      </c>
      <c r="D404" s="128" t="s">
        <v>90</v>
      </c>
      <c r="E404" s="107">
        <v>38</v>
      </c>
      <c r="F404" s="131"/>
      <c r="G404" s="108">
        <f t="shared" si="136"/>
        <v>0</v>
      </c>
    </row>
    <row r="405" spans="1:7" s="109" customFormat="1" ht="140.25" hidden="1" outlineLevel="1">
      <c r="A405" s="98" t="str">
        <f t="shared" si="135"/>
        <v>A.5.1.3.7.S.6</v>
      </c>
      <c r="B405" s="139" t="s">
        <v>214</v>
      </c>
      <c r="C405" s="142" t="s">
        <v>2850</v>
      </c>
      <c r="D405" s="143" t="s">
        <v>90</v>
      </c>
      <c r="E405" s="107">
        <v>38</v>
      </c>
      <c r="F405" s="108"/>
      <c r="G405" s="108">
        <f t="shared" si="136"/>
        <v>0</v>
      </c>
    </row>
    <row r="406" spans="1:7" s="214" customFormat="1" ht="15" collapsed="1">
      <c r="A406" s="208"/>
      <c r="B406" s="209"/>
      <c r="C406" s="210"/>
      <c r="D406" s="211"/>
      <c r="E406" s="212"/>
      <c r="F406" s="213"/>
      <c r="G406" s="213"/>
    </row>
    <row r="407" spans="1:7" s="109" customFormat="1" ht="15">
      <c r="A407" s="99"/>
      <c r="B407" s="215"/>
      <c r="C407" s="216"/>
      <c r="D407" s="217"/>
      <c r="E407" s="107"/>
      <c r="F407" s="218"/>
      <c r="G407" s="218"/>
    </row>
    <row r="408" spans="1:7" s="109" customFormat="1" ht="15">
      <c r="A408" s="99"/>
      <c r="B408" s="215"/>
      <c r="C408" s="216"/>
      <c r="D408" s="217"/>
      <c r="E408" s="107"/>
      <c r="F408" s="218"/>
      <c r="G408" s="218"/>
    </row>
    <row r="409" spans="1:7" s="109" customFormat="1" ht="15">
      <c r="A409" s="99"/>
      <c r="B409" s="215"/>
      <c r="C409" s="216"/>
      <c r="D409" s="217"/>
      <c r="E409" s="107"/>
      <c r="F409" s="218"/>
      <c r="G409" s="218"/>
    </row>
    <row r="410" spans="1:7" s="109" customFormat="1" ht="15">
      <c r="A410" s="99"/>
      <c r="B410" s="215"/>
      <c r="C410" s="216"/>
      <c r="D410" s="217"/>
      <c r="E410" s="107"/>
      <c r="F410" s="218"/>
      <c r="G410" s="218"/>
    </row>
    <row r="411" spans="1:7" s="109" customFormat="1" ht="15">
      <c r="A411" s="99"/>
      <c r="B411" s="215"/>
      <c r="C411" s="216"/>
      <c r="D411" s="217"/>
      <c r="E411" s="107"/>
      <c r="F411" s="218"/>
      <c r="G411" s="218"/>
    </row>
    <row r="412" spans="1:7" s="109" customFormat="1" ht="15">
      <c r="A412" s="99"/>
      <c r="B412" s="215"/>
      <c r="C412" s="216"/>
      <c r="D412" s="217"/>
      <c r="E412" s="107"/>
      <c r="F412" s="218"/>
      <c r="G412" s="218"/>
    </row>
    <row r="413" spans="1:7" s="109" customFormat="1" ht="15">
      <c r="A413" s="99"/>
      <c r="B413" s="215"/>
      <c r="C413" s="216"/>
      <c r="D413" s="217"/>
      <c r="E413" s="107"/>
      <c r="F413" s="218"/>
      <c r="G413" s="218"/>
    </row>
    <row r="414" spans="1:7" s="109" customFormat="1" ht="15">
      <c r="A414" s="99"/>
      <c r="B414" s="215"/>
      <c r="C414" s="216"/>
      <c r="D414" s="217"/>
      <c r="E414" s="107"/>
      <c r="F414" s="218"/>
      <c r="G414" s="218"/>
    </row>
    <row r="415" spans="1:7" s="109" customFormat="1" ht="15">
      <c r="A415" s="99"/>
      <c r="B415" s="215"/>
      <c r="C415" s="216"/>
      <c r="D415" s="217"/>
      <c r="E415" s="107"/>
      <c r="F415" s="218"/>
      <c r="G415" s="218"/>
    </row>
    <row r="416" spans="1:7" s="109" customFormat="1" ht="15">
      <c r="A416" s="99"/>
      <c r="B416" s="215"/>
      <c r="C416" s="216"/>
      <c r="D416" s="217"/>
      <c r="E416" s="107"/>
      <c r="F416" s="218"/>
      <c r="G416" s="218"/>
    </row>
    <row r="417" spans="1:7" s="109" customFormat="1" ht="15">
      <c r="A417" s="99"/>
      <c r="B417" s="215"/>
      <c r="C417" s="216"/>
      <c r="D417" s="217"/>
      <c r="E417" s="107"/>
      <c r="F417" s="218"/>
      <c r="G417" s="218"/>
    </row>
    <row r="418" spans="1:7" s="109" customFormat="1" ht="15">
      <c r="A418" s="99"/>
      <c r="B418" s="215"/>
      <c r="C418" s="216"/>
      <c r="D418" s="217"/>
      <c r="E418" s="107"/>
      <c r="F418" s="218"/>
      <c r="G418" s="218"/>
    </row>
    <row r="419" spans="1:7" s="109" customFormat="1" ht="15">
      <c r="A419" s="99"/>
      <c r="B419" s="215"/>
      <c r="C419" s="216"/>
      <c r="D419" s="217"/>
      <c r="E419" s="107"/>
      <c r="F419" s="218"/>
      <c r="G419" s="218"/>
    </row>
    <row r="420" spans="1:7" s="109" customFormat="1" ht="15">
      <c r="A420" s="99"/>
      <c r="B420" s="215"/>
      <c r="C420" s="216"/>
      <c r="D420" s="217"/>
      <c r="E420" s="107"/>
      <c r="F420" s="218"/>
      <c r="G420" s="218"/>
    </row>
    <row r="421" spans="1:7" s="109" customFormat="1" ht="15">
      <c r="A421" s="99"/>
      <c r="B421" s="215"/>
      <c r="C421" s="216"/>
      <c r="D421" s="217"/>
      <c r="E421" s="107"/>
      <c r="F421" s="218"/>
      <c r="G421" s="218"/>
    </row>
    <row r="422" spans="1:7" s="109" customFormat="1" ht="15">
      <c r="A422" s="99"/>
      <c r="B422" s="215"/>
      <c r="C422" s="216"/>
      <c r="D422" s="217"/>
      <c r="E422" s="107"/>
      <c r="F422" s="218"/>
      <c r="G422" s="218"/>
    </row>
    <row r="423" spans="1:7" s="109" customFormat="1" ht="15">
      <c r="A423" s="99"/>
      <c r="B423" s="215"/>
      <c r="C423" s="216"/>
      <c r="D423" s="217"/>
      <c r="E423" s="107"/>
      <c r="F423" s="218"/>
      <c r="G423" s="218"/>
    </row>
    <row r="424" spans="1:7" s="109" customFormat="1" ht="15">
      <c r="A424" s="99"/>
      <c r="B424" s="215"/>
      <c r="C424" s="216"/>
      <c r="D424" s="217"/>
      <c r="E424" s="107"/>
      <c r="F424" s="218"/>
      <c r="G424" s="218"/>
    </row>
    <row r="425" spans="1:7" s="109" customFormat="1" ht="15">
      <c r="A425" s="99"/>
      <c r="B425" s="215"/>
      <c r="C425" s="216"/>
      <c r="D425" s="217"/>
      <c r="E425" s="107"/>
      <c r="F425" s="218"/>
      <c r="G425" s="218"/>
    </row>
    <row r="426" spans="1:7" s="109" customFormat="1" ht="15">
      <c r="A426" s="99"/>
      <c r="B426" s="215"/>
      <c r="C426" s="216"/>
      <c r="D426" s="217"/>
      <c r="E426" s="107"/>
      <c r="F426" s="218"/>
      <c r="G426" s="218"/>
    </row>
    <row r="427" spans="1:7" s="109" customFormat="1" ht="15">
      <c r="A427" s="99"/>
      <c r="B427" s="215"/>
      <c r="C427" s="216"/>
      <c r="D427" s="217"/>
      <c r="E427" s="107"/>
      <c r="F427" s="218"/>
      <c r="G427" s="218"/>
    </row>
    <row r="428" spans="1:7" s="109" customFormat="1" ht="15">
      <c r="A428" s="99"/>
      <c r="B428" s="215"/>
      <c r="C428" s="216"/>
      <c r="D428" s="217"/>
      <c r="E428" s="107"/>
      <c r="F428" s="218"/>
      <c r="G428" s="218"/>
    </row>
    <row r="429" spans="1:7" s="109" customFormat="1" ht="15">
      <c r="A429" s="99"/>
      <c r="B429" s="215"/>
      <c r="C429" s="216"/>
      <c r="D429" s="217"/>
      <c r="E429" s="107"/>
      <c r="F429" s="218"/>
      <c r="G429" s="218"/>
    </row>
    <row r="430" spans="1:7" s="109" customFormat="1" ht="15">
      <c r="A430" s="99"/>
      <c r="B430" s="215"/>
      <c r="C430" s="216"/>
      <c r="D430" s="217"/>
      <c r="E430" s="107"/>
      <c r="F430" s="218"/>
      <c r="G430" s="218"/>
    </row>
    <row r="431" spans="1:7" s="109" customFormat="1" ht="15">
      <c r="A431" s="99"/>
      <c r="B431" s="215"/>
      <c r="C431" s="216"/>
      <c r="D431" s="217"/>
      <c r="E431" s="107"/>
      <c r="F431" s="218"/>
      <c r="G431" s="218"/>
    </row>
  </sheetData>
  <printOptions/>
  <pageMargins left="0.984251968503937" right="0.3937007874015748" top="0.7874015748031497" bottom="0.4724409448818898" header="0.31496062992125984" footer="0.31496062992125984"/>
  <pageSetup horizontalDpi="600" verticalDpi="600" orientation="portrait" paperSize="9" scale="70" r:id="rId1"/>
  <headerFooter alignWithMargins="0">
    <oddHeader>&amp;C&amp;"-,Bold"&amp;12SUSTAV ODVODNJE OTPADNIH VODA AGLOMERACIJE NOVI VINODOLSKI, CRIKVENICA I SELCE
IZGRADNJA, REKONSTRUKCIJA I SANACIJA SUSTAVA ODVODNJE I VODOOPSKRBE</oddHeader>
    <oddFooter>&amp;L&amp;12KNJIGA 4: Troškovnik - EXCEL&amp;C&amp;"-,Bold"&amp;12CRIKVENICA I SELCE&amp;R&amp;12Stranica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dc:title>
  <dc:subject/>
  <dc:creator>Maks Brelih</dc:creator>
  <cp:keywords/>
  <dc:description/>
  <cp:lastModifiedBy>Maks Brelih</cp:lastModifiedBy>
  <cp:lastPrinted>2017-01-26T12:04:47Z</cp:lastPrinted>
  <dcterms:created xsi:type="dcterms:W3CDTF">2009-06-22T16:57:41Z</dcterms:created>
  <dcterms:modified xsi:type="dcterms:W3CDTF">2018-07-16T10:29:45Z</dcterms:modified>
  <cp:category/>
  <cp:version/>
  <cp:contentType/>
  <cp:contentStatus/>
</cp:coreProperties>
</file>